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прил 1 БА по расх (2017)" sheetId="1" r:id="rId1"/>
    <sheet name="БА по источн (2017)" sheetId="2" r:id="rId2"/>
    <sheet name="прил 2 БА по расх (2018-2019)" sheetId="3" r:id="rId3"/>
    <sheet name="БА источники (2018-2019" sheetId="4" r:id="rId4"/>
  </sheets>
  <externalReferences>
    <externalReference r:id="rId5"/>
    <externalReference r:id="rId6"/>
    <externalReference r:id="rId7"/>
  </externalReferences>
  <definedNames>
    <definedName name="_xlnm._FilterDatabase" localSheetId="0" hidden="1">'прил 1 БА по расх (2017)'!$A$9:$G$2306</definedName>
    <definedName name="_xlnm._FilterDatabase" localSheetId="2" hidden="1">'прил 2 БА по расх (2018-2019)'!$A$9:$H$1841</definedName>
    <definedName name="_xlnm.Print_Titles" localSheetId="0">'прил 1 БА по расх (2017)'!$9:$9</definedName>
    <definedName name="_xlnm.Print_Titles" localSheetId="2">'прил 2 БА по расх (2018-2019)'!$9:$9</definedName>
    <definedName name="_xlnm.Print_Area" localSheetId="3">'БА источники (2018-2019'!$A$1:$E$21</definedName>
    <definedName name="_xlnm.Print_Area" localSheetId="1">'БА по источн (2017)'!$A$1:$D$28</definedName>
    <definedName name="_xlnm.Print_Area" localSheetId="0">'прил 1 БА по расх (2017)'!$A$1:$G$2199</definedName>
    <definedName name="_xlnm.Print_Area" localSheetId="2">'прил 2 БА по расх (2018-2019)'!$A$1:$H$1841</definedName>
  </definedNames>
  <calcPr calcId="125725" refMode="R1C1"/>
</workbook>
</file>

<file path=xl/calcChain.xml><?xml version="1.0" encoding="utf-8"?>
<calcChain xmlns="http://schemas.openxmlformats.org/spreadsheetml/2006/main">
  <c r="E19" i="4"/>
  <c r="D19"/>
  <c r="E18"/>
  <c r="D18"/>
  <c r="D17" s="1"/>
  <c r="E17"/>
  <c r="A17"/>
  <c r="E12"/>
  <c r="D12"/>
  <c r="A12"/>
  <c r="E11"/>
  <c r="D11"/>
  <c r="E10"/>
  <c r="D10"/>
  <c r="H1857" i="3"/>
  <c r="G1857"/>
  <c r="J1839"/>
  <c r="K1839" s="1"/>
  <c r="J1838"/>
  <c r="K1838" s="1"/>
  <c r="J1837"/>
  <c r="K1837" s="1"/>
  <c r="J1836"/>
  <c r="K1836" s="1"/>
  <c r="J1835"/>
  <c r="K1835" s="1"/>
  <c r="J1834"/>
  <c r="K1834" s="1"/>
  <c r="J1833"/>
  <c r="K1833" s="1"/>
  <c r="J1832"/>
  <c r="K1832" s="1"/>
  <c r="J1831"/>
  <c r="K1831" s="1"/>
  <c r="J1830"/>
  <c r="K1830" s="1"/>
  <c r="J1829"/>
  <c r="K1829" s="1"/>
  <c r="J1828"/>
  <c r="K1828" s="1"/>
  <c r="J1827"/>
  <c r="K1827" s="1"/>
  <c r="J1826"/>
  <c r="K1826" s="1"/>
  <c r="J1825"/>
  <c r="K1825" s="1"/>
  <c r="J1824"/>
  <c r="K1824" s="1"/>
  <c r="J1823"/>
  <c r="K1823" s="1"/>
  <c r="J1822"/>
  <c r="K1822" s="1"/>
  <c r="J1821"/>
  <c r="K1821" s="1"/>
  <c r="J1820"/>
  <c r="K1820" s="1"/>
  <c r="J1819"/>
  <c r="K1819" s="1"/>
  <c r="H1819" s="1"/>
  <c r="G1819"/>
  <c r="J1818"/>
  <c r="K1818" s="1"/>
  <c r="H1818" s="1"/>
  <c r="H1817" s="1"/>
  <c r="H1816" s="1"/>
  <c r="G1818"/>
  <c r="J1817"/>
  <c r="K1817" s="1"/>
  <c r="G1817"/>
  <c r="G1816" s="1"/>
  <c r="J1816"/>
  <c r="K1816" s="1"/>
  <c r="J1815"/>
  <c r="K1815" s="1"/>
  <c r="H1815" s="1"/>
  <c r="J1814"/>
  <c r="K1814" s="1"/>
  <c r="H1814" s="1"/>
  <c r="H1813" s="1"/>
  <c r="J1813"/>
  <c r="K1813" s="1"/>
  <c r="J1812"/>
  <c r="K1812" s="1"/>
  <c r="H1812" s="1"/>
  <c r="H1811" s="1"/>
  <c r="J1811"/>
  <c r="K1811" s="1"/>
  <c r="J1810"/>
  <c r="K1810" s="1"/>
  <c r="H1810" s="1"/>
  <c r="J1809"/>
  <c r="K1809" s="1"/>
  <c r="H1809" s="1"/>
  <c r="J1808"/>
  <c r="K1808" s="1"/>
  <c r="J1807"/>
  <c r="K1807" s="1"/>
  <c r="J1806"/>
  <c r="K1806" s="1"/>
  <c r="J1805"/>
  <c r="K1805" s="1"/>
  <c r="J1804"/>
  <c r="K1804" s="1"/>
  <c r="H1804" s="1"/>
  <c r="H1803" s="1"/>
  <c r="H1802" s="1"/>
  <c r="H1801" s="1"/>
  <c r="J1803"/>
  <c r="K1803" s="1"/>
  <c r="J1802"/>
  <c r="K1802" s="1"/>
  <c r="J1801"/>
  <c r="K1801" s="1"/>
  <c r="J1800"/>
  <c r="K1800" s="1"/>
  <c r="H1800" s="1"/>
  <c r="H1799" s="1"/>
  <c r="H1798" s="1"/>
  <c r="H1797" s="1"/>
  <c r="J1799"/>
  <c r="K1799" s="1"/>
  <c r="J1798"/>
  <c r="K1798" s="1"/>
  <c r="J1797"/>
  <c r="K1797" s="1"/>
  <c r="J1796"/>
  <c r="K1796" s="1"/>
  <c r="H1796" s="1"/>
  <c r="H1795" s="1"/>
  <c r="H1794" s="1"/>
  <c r="H1793" s="1"/>
  <c r="J1795"/>
  <c r="K1795" s="1"/>
  <c r="J1794"/>
  <c r="K1794" s="1"/>
  <c r="J1793"/>
  <c r="K1793" s="1"/>
  <c r="J1792"/>
  <c r="K1792" s="1"/>
  <c r="H1792" s="1"/>
  <c r="J1791"/>
  <c r="K1791" s="1"/>
  <c r="H1791" s="1"/>
  <c r="J1790"/>
  <c r="K1790" s="1"/>
  <c r="H1790" s="1"/>
  <c r="H1789" s="1"/>
  <c r="J1789"/>
  <c r="K1789" s="1"/>
  <c r="J1788"/>
  <c r="K1788" s="1"/>
  <c r="H1788" s="1"/>
  <c r="H1787" s="1"/>
  <c r="J1787"/>
  <c r="K1787" s="1"/>
  <c r="J1786"/>
  <c r="K1786" s="1"/>
  <c r="H1786" s="1"/>
  <c r="J1785"/>
  <c r="K1785" s="1"/>
  <c r="H1785" s="1"/>
  <c r="J1784"/>
  <c r="K1784" s="1"/>
  <c r="J1783"/>
  <c r="K1783" s="1"/>
  <c r="J1782"/>
  <c r="K1782" s="1"/>
  <c r="J1781"/>
  <c r="K1781" s="1"/>
  <c r="J1780"/>
  <c r="K1780" s="1"/>
  <c r="H1780" s="1"/>
  <c r="H1779" s="1"/>
  <c r="J1779"/>
  <c r="K1779" s="1"/>
  <c r="J1778"/>
  <c r="K1778" s="1"/>
  <c r="H1778" s="1"/>
  <c r="H1777" s="1"/>
  <c r="H1776" s="1"/>
  <c r="H1775" s="1"/>
  <c r="H1774" s="1"/>
  <c r="J1777"/>
  <c r="K1777" s="1"/>
  <c r="J1776"/>
  <c r="K1776" s="1"/>
  <c r="J1775"/>
  <c r="K1775" s="1"/>
  <c r="J1774"/>
  <c r="K1774" s="1"/>
  <c r="J1773"/>
  <c r="K1773" s="1"/>
  <c r="H1773" s="1"/>
  <c r="H1772" s="1"/>
  <c r="H1771" s="1"/>
  <c r="H1770" s="1"/>
  <c r="J1772"/>
  <c r="K1772" s="1"/>
  <c r="J1771"/>
  <c r="K1771" s="1"/>
  <c r="J1770"/>
  <c r="K1770" s="1"/>
  <c r="J1769"/>
  <c r="K1769" s="1"/>
  <c r="H1769" s="1"/>
  <c r="J1768"/>
  <c r="K1768" s="1"/>
  <c r="H1768" s="1"/>
  <c r="J1767"/>
  <c r="K1767" s="1"/>
  <c r="H1767" s="1"/>
  <c r="J1766"/>
  <c r="K1766" s="1"/>
  <c r="J1765"/>
  <c r="K1765" s="1"/>
  <c r="H1765" s="1"/>
  <c r="H1764" s="1"/>
  <c r="J1764"/>
  <c r="K1764" s="1"/>
  <c r="J1763"/>
  <c r="K1763" s="1"/>
  <c r="H1763" s="1"/>
  <c r="J1762"/>
  <c r="K1762" s="1"/>
  <c r="H1762" s="1"/>
  <c r="H1761" s="1"/>
  <c r="J1761"/>
  <c r="K1761" s="1"/>
  <c r="J1760"/>
  <c r="K1760" s="1"/>
  <c r="J1759"/>
  <c r="K1759" s="1"/>
  <c r="J1758"/>
  <c r="K1758" s="1"/>
  <c r="H1758" s="1"/>
  <c r="H1757" s="1"/>
  <c r="H1756" s="1"/>
  <c r="H1755" s="1"/>
  <c r="J1757"/>
  <c r="K1757" s="1"/>
  <c r="J1756"/>
  <c r="K1756" s="1"/>
  <c r="J1755"/>
  <c r="K1755" s="1"/>
  <c r="J1754"/>
  <c r="K1754" s="1"/>
  <c r="J1753"/>
  <c r="K1753" s="1"/>
  <c r="J1752"/>
  <c r="K1752" s="1"/>
  <c r="H1752" s="1"/>
  <c r="H1751" s="1"/>
  <c r="H1750" s="1"/>
  <c r="H1749" s="1"/>
  <c r="H1748" s="1"/>
  <c r="H1747" s="1"/>
  <c r="J1751"/>
  <c r="K1751" s="1"/>
  <c r="J1750"/>
  <c r="K1750" s="1"/>
  <c r="J1749"/>
  <c r="K1749" s="1"/>
  <c r="J1748"/>
  <c r="K1748" s="1"/>
  <c r="J1747"/>
  <c r="K1747" s="1"/>
  <c r="J1746"/>
  <c r="K1746" s="1"/>
  <c r="J1745"/>
  <c r="K1745" s="1"/>
  <c r="J1744"/>
  <c r="K1744" s="1"/>
  <c r="J1743"/>
  <c r="K1743" s="1"/>
  <c r="J1742"/>
  <c r="K1742" s="1"/>
  <c r="H1742" s="1"/>
  <c r="H1741" s="1"/>
  <c r="H1740" s="1"/>
  <c r="H1739" s="1"/>
  <c r="H1738" s="1"/>
  <c r="H1737" s="1"/>
  <c r="H1736" s="1"/>
  <c r="H1735" s="1"/>
  <c r="G1742"/>
  <c r="G1741" s="1"/>
  <c r="G1740" s="1"/>
  <c r="G1739" s="1"/>
  <c r="G1738" s="1"/>
  <c r="G1737" s="1"/>
  <c r="G1736" s="1"/>
  <c r="G1735" s="1"/>
  <c r="J1741"/>
  <c r="K1741" s="1"/>
  <c r="J1740"/>
  <c r="K1740" s="1"/>
  <c r="J1739"/>
  <c r="K1739" s="1"/>
  <c r="J1738"/>
  <c r="K1738" s="1"/>
  <c r="J1737"/>
  <c r="K1737" s="1"/>
  <c r="J1736"/>
  <c r="K1736" s="1"/>
  <c r="J1735"/>
  <c r="K1735" s="1"/>
  <c r="J1734"/>
  <c r="K1734" s="1"/>
  <c r="H1734" s="1"/>
  <c r="H1733" s="1"/>
  <c r="H1732" s="1"/>
  <c r="H1731" s="1"/>
  <c r="H1730" s="1"/>
  <c r="H1729" s="1"/>
  <c r="H1728" s="1"/>
  <c r="H1720" s="1"/>
  <c r="G1734"/>
  <c r="G1733" s="1"/>
  <c r="G1732" s="1"/>
  <c r="G1731" s="1"/>
  <c r="G1730" s="1"/>
  <c r="G1729" s="1"/>
  <c r="G1728" s="1"/>
  <c r="G1720" s="1"/>
  <c r="J1733"/>
  <c r="K1733" s="1"/>
  <c r="J1732"/>
  <c r="K1732" s="1"/>
  <c r="J1731"/>
  <c r="K1731" s="1"/>
  <c r="J1730"/>
  <c r="K1730" s="1"/>
  <c r="J1729"/>
  <c r="K1729" s="1"/>
  <c r="J1728"/>
  <c r="K1728" s="1"/>
  <c r="J1727"/>
  <c r="K1727" s="1"/>
  <c r="H1727" s="1"/>
  <c r="H1726" s="1"/>
  <c r="H1725" s="1"/>
  <c r="H1724" s="1"/>
  <c r="H1723" s="1"/>
  <c r="H1722" s="1"/>
  <c r="H1721" s="1"/>
  <c r="G1727"/>
  <c r="J1726"/>
  <c r="K1726" s="1"/>
  <c r="G1726"/>
  <c r="G1725" s="1"/>
  <c r="G1724" s="1"/>
  <c r="G1723" s="1"/>
  <c r="G1722" s="1"/>
  <c r="G1721" s="1"/>
  <c r="J1725"/>
  <c r="K1725" s="1"/>
  <c r="J1724"/>
  <c r="K1724" s="1"/>
  <c r="J1723"/>
  <c r="K1723" s="1"/>
  <c r="J1722"/>
  <c r="K1722" s="1"/>
  <c r="J1721"/>
  <c r="K1721" s="1"/>
  <c r="J1720"/>
  <c r="K1720" s="1"/>
  <c r="J1719"/>
  <c r="K1719" s="1"/>
  <c r="H1719" s="1"/>
  <c r="H1718" s="1"/>
  <c r="H1717" s="1"/>
  <c r="H1716" s="1"/>
  <c r="H1715" s="1"/>
  <c r="H1714" s="1"/>
  <c r="H1713" s="1"/>
  <c r="H1712" s="1"/>
  <c r="G1719"/>
  <c r="J1718"/>
  <c r="K1718" s="1"/>
  <c r="G1718"/>
  <c r="G1717" s="1"/>
  <c r="G1716" s="1"/>
  <c r="G1715" s="1"/>
  <c r="G1714" s="1"/>
  <c r="G1713" s="1"/>
  <c r="G1712" s="1"/>
  <c r="J1717"/>
  <c r="K1717" s="1"/>
  <c r="J1716"/>
  <c r="K1716" s="1"/>
  <c r="J1715"/>
  <c r="K1715" s="1"/>
  <c r="J1714"/>
  <c r="K1714" s="1"/>
  <c r="J1713"/>
  <c r="K1713" s="1"/>
  <c r="J1712"/>
  <c r="K1712" s="1"/>
  <c r="J1711"/>
  <c r="K1711" s="1"/>
  <c r="H1711" s="1"/>
  <c r="H1710" s="1"/>
  <c r="H1709" s="1"/>
  <c r="H1708" s="1"/>
  <c r="H1707" s="1"/>
  <c r="G1711"/>
  <c r="J1710"/>
  <c r="K1710" s="1"/>
  <c r="G1710"/>
  <c r="G1709" s="1"/>
  <c r="G1708" s="1"/>
  <c r="G1707" s="1"/>
  <c r="J1709"/>
  <c r="K1709" s="1"/>
  <c r="J1708"/>
  <c r="K1708" s="1"/>
  <c r="J1707"/>
  <c r="K1707" s="1"/>
  <c r="J1706"/>
  <c r="K1706" s="1"/>
  <c r="H1706" s="1"/>
  <c r="H1705" s="1"/>
  <c r="H1704" s="1"/>
  <c r="H1703" s="1"/>
  <c r="G1706"/>
  <c r="G1705" s="1"/>
  <c r="J1705"/>
  <c r="K1705" s="1"/>
  <c r="J1704"/>
  <c r="K1704" s="1"/>
  <c r="G1704"/>
  <c r="G1703" s="1"/>
  <c r="J1703"/>
  <c r="K1703" s="1"/>
  <c r="J1702"/>
  <c r="K1702" s="1"/>
  <c r="H1702" s="1"/>
  <c r="H1701" s="1"/>
  <c r="H1700" s="1"/>
  <c r="H1699" s="1"/>
  <c r="H1698" s="1"/>
  <c r="H1697" s="1"/>
  <c r="H1696" s="1"/>
  <c r="H1695" s="1"/>
  <c r="G1702"/>
  <c r="G1701" s="1"/>
  <c r="G1700" s="1"/>
  <c r="G1699" s="1"/>
  <c r="G1698" s="1"/>
  <c r="G1697" s="1"/>
  <c r="G1696" s="1"/>
  <c r="G1695" s="1"/>
  <c r="J1701"/>
  <c r="K1701" s="1"/>
  <c r="J1700"/>
  <c r="K1700" s="1"/>
  <c r="J1699"/>
  <c r="K1699" s="1"/>
  <c r="J1698"/>
  <c r="K1698" s="1"/>
  <c r="J1697"/>
  <c r="K1697" s="1"/>
  <c r="J1696"/>
  <c r="K1696" s="1"/>
  <c r="J1695"/>
  <c r="K1695" s="1"/>
  <c r="J1694"/>
  <c r="K1694" s="1"/>
  <c r="H1694" s="1"/>
  <c r="H1693" s="1"/>
  <c r="H1692" s="1"/>
  <c r="H1686" s="1"/>
  <c r="G1694"/>
  <c r="G1693" s="1"/>
  <c r="G1692" s="1"/>
  <c r="G1686" s="1"/>
  <c r="J1693"/>
  <c r="K1693" s="1"/>
  <c r="J1692"/>
  <c r="K1692" s="1"/>
  <c r="J1691"/>
  <c r="K1691" s="1"/>
  <c r="H1691" s="1"/>
  <c r="H1690" s="1"/>
  <c r="G1691"/>
  <c r="J1690"/>
  <c r="K1690" s="1"/>
  <c r="G1690"/>
  <c r="J1689"/>
  <c r="K1689" s="1"/>
  <c r="H1689" s="1"/>
  <c r="H1688" s="1"/>
  <c r="H1687" s="1"/>
  <c r="G1689"/>
  <c r="J1688"/>
  <c r="K1688" s="1"/>
  <c r="G1688"/>
  <c r="G1687" s="1"/>
  <c r="J1687"/>
  <c r="K1687" s="1"/>
  <c r="J1686"/>
  <c r="K1686" s="1"/>
  <c r="J1685"/>
  <c r="K1685" s="1"/>
  <c r="H1685" s="1"/>
  <c r="G1685"/>
  <c r="J1684"/>
  <c r="K1684" s="1"/>
  <c r="H1684" s="1"/>
  <c r="H1683" s="1"/>
  <c r="H1682" s="1"/>
  <c r="G1684"/>
  <c r="G1683" s="1"/>
  <c r="G1682" s="1"/>
  <c r="J1683"/>
  <c r="K1683" s="1"/>
  <c r="J1682"/>
  <c r="K1682" s="1"/>
  <c r="J1681"/>
  <c r="K1681" s="1"/>
  <c r="H1681" s="1"/>
  <c r="G1681"/>
  <c r="J1680"/>
  <c r="K1680" s="1"/>
  <c r="H1680" s="1"/>
  <c r="G1680"/>
  <c r="J1679"/>
  <c r="K1679" s="1"/>
  <c r="H1679" s="1"/>
  <c r="H1678" s="1"/>
  <c r="G1679"/>
  <c r="J1678"/>
  <c r="K1678" s="1"/>
  <c r="G1678"/>
  <c r="J1677"/>
  <c r="K1677" s="1"/>
  <c r="H1677" s="1"/>
  <c r="H1676" s="1"/>
  <c r="G1677"/>
  <c r="J1676"/>
  <c r="K1676" s="1"/>
  <c r="G1676"/>
  <c r="J1675"/>
  <c r="K1675" s="1"/>
  <c r="H1675" s="1"/>
  <c r="G1675"/>
  <c r="J1674"/>
  <c r="K1674" s="1"/>
  <c r="H1674" s="1"/>
  <c r="G1674"/>
  <c r="G1673" s="1"/>
  <c r="G1672" s="1"/>
  <c r="J1673"/>
  <c r="K1673" s="1"/>
  <c r="J1672"/>
  <c r="K1672" s="1"/>
  <c r="J1671"/>
  <c r="K1671" s="1"/>
  <c r="J1670"/>
  <c r="K1670" s="1"/>
  <c r="J1669"/>
  <c r="K1669" s="1"/>
  <c r="J1668"/>
  <c r="K1668" s="1"/>
  <c r="J1667"/>
  <c r="K1667" s="1"/>
  <c r="J1666"/>
  <c r="K1666" s="1"/>
  <c r="J1665"/>
  <c r="K1665" s="1"/>
  <c r="J1664"/>
  <c r="K1664" s="1"/>
  <c r="J1663"/>
  <c r="K1663" s="1"/>
  <c r="J1662"/>
  <c r="K1662" s="1"/>
  <c r="J1661"/>
  <c r="K1661" s="1"/>
  <c r="J1660"/>
  <c r="K1660" s="1"/>
  <c r="J1659"/>
  <c r="K1659" s="1"/>
  <c r="J1658"/>
  <c r="K1658" s="1"/>
  <c r="J1657"/>
  <c r="K1657" s="1"/>
  <c r="J1656"/>
  <c r="K1656" s="1"/>
  <c r="J1655"/>
  <c r="K1655" s="1"/>
  <c r="J1654"/>
  <c r="K1654" s="1"/>
  <c r="J1653"/>
  <c r="K1653" s="1"/>
  <c r="J1652"/>
  <c r="K1652" s="1"/>
  <c r="J1651"/>
  <c r="K1651" s="1"/>
  <c r="J1650"/>
  <c r="K1650" s="1"/>
  <c r="J1649"/>
  <c r="K1649" s="1"/>
  <c r="J1648"/>
  <c r="K1648" s="1"/>
  <c r="J1647"/>
  <c r="K1647" s="1"/>
  <c r="J1646"/>
  <c r="K1646" s="1"/>
  <c r="J1645"/>
  <c r="K1645" s="1"/>
  <c r="J1644"/>
  <c r="K1644" s="1"/>
  <c r="J1643"/>
  <c r="K1643" s="1"/>
  <c r="J1642"/>
  <c r="K1642" s="1"/>
  <c r="J1641"/>
  <c r="K1641" s="1"/>
  <c r="J1640"/>
  <c r="K1640" s="1"/>
  <c r="J1639"/>
  <c r="K1639" s="1"/>
  <c r="J1638"/>
  <c r="K1638" s="1"/>
  <c r="J1637"/>
  <c r="K1637" s="1"/>
  <c r="J1636"/>
  <c r="K1636" s="1"/>
  <c r="J1635"/>
  <c r="K1635" s="1"/>
  <c r="K1634"/>
  <c r="J1634"/>
  <c r="J1633"/>
  <c r="K1633" s="1"/>
  <c r="K1632"/>
  <c r="J1632"/>
  <c r="J1631"/>
  <c r="K1631" s="1"/>
  <c r="K1630"/>
  <c r="J1630"/>
  <c r="J1629"/>
  <c r="K1629" s="1"/>
  <c r="K1628"/>
  <c r="J1628"/>
  <c r="J1627"/>
  <c r="K1627" s="1"/>
  <c r="K1626"/>
  <c r="J1626"/>
  <c r="J1625"/>
  <c r="K1625" s="1"/>
  <c r="K1624"/>
  <c r="J1624"/>
  <c r="J1623"/>
  <c r="K1623" s="1"/>
  <c r="K1622"/>
  <c r="J1622"/>
  <c r="J1621"/>
  <c r="K1621" s="1"/>
  <c r="K1620"/>
  <c r="J1620"/>
  <c r="J1619"/>
  <c r="K1619" s="1"/>
  <c r="K1618"/>
  <c r="J1618"/>
  <c r="J1617"/>
  <c r="K1617" s="1"/>
  <c r="K1616"/>
  <c r="J1616"/>
  <c r="J1615"/>
  <c r="K1615" s="1"/>
  <c r="K1614"/>
  <c r="J1614"/>
  <c r="J1613"/>
  <c r="K1613" s="1"/>
  <c r="K1612"/>
  <c r="J1612"/>
  <c r="J1611"/>
  <c r="K1611" s="1"/>
  <c r="K1610"/>
  <c r="J1610"/>
  <c r="J1609"/>
  <c r="K1609" s="1"/>
  <c r="K1608"/>
  <c r="J1608"/>
  <c r="J1607"/>
  <c r="K1607" s="1"/>
  <c r="K1606"/>
  <c r="H1606" s="1"/>
  <c r="H1605" s="1"/>
  <c r="H1604" s="1"/>
  <c r="J1606"/>
  <c r="J1605"/>
  <c r="K1605" s="1"/>
  <c r="K1604"/>
  <c r="J1604"/>
  <c r="J1603"/>
  <c r="K1603" s="1"/>
  <c r="K1602"/>
  <c r="J1602"/>
  <c r="J1601"/>
  <c r="K1601" s="1"/>
  <c r="K1600"/>
  <c r="H1600" s="1"/>
  <c r="H1599" s="1"/>
  <c r="J1600"/>
  <c r="J1599"/>
  <c r="K1599" s="1"/>
  <c r="K1598"/>
  <c r="H1598" s="1"/>
  <c r="H1597" s="1"/>
  <c r="J1598"/>
  <c r="J1597"/>
  <c r="K1597" s="1"/>
  <c r="K1596"/>
  <c r="H1596" s="1"/>
  <c r="H1595" s="1"/>
  <c r="H1594" s="1"/>
  <c r="J1596"/>
  <c r="J1595"/>
  <c r="K1595" s="1"/>
  <c r="K1594"/>
  <c r="J1594"/>
  <c r="J1593"/>
  <c r="K1593" s="1"/>
  <c r="K1592"/>
  <c r="J1592"/>
  <c r="J1591"/>
  <c r="K1591" s="1"/>
  <c r="K1590"/>
  <c r="H1590" s="1"/>
  <c r="H1589" s="1"/>
  <c r="H1588" s="1"/>
  <c r="J1590"/>
  <c r="J1589"/>
  <c r="K1589" s="1"/>
  <c r="K1588"/>
  <c r="J1588"/>
  <c r="J1587"/>
  <c r="K1587" s="1"/>
  <c r="K1586"/>
  <c r="H1586" s="1"/>
  <c r="H1585" s="1"/>
  <c r="H1584" s="1"/>
  <c r="H1583" s="1"/>
  <c r="J1586"/>
  <c r="J1585"/>
  <c r="K1585" s="1"/>
  <c r="K1584"/>
  <c r="J1584"/>
  <c r="J1583"/>
  <c r="K1583" s="1"/>
  <c r="K1582"/>
  <c r="G1582" s="1"/>
  <c r="G1581" s="1"/>
  <c r="G1580" s="1"/>
  <c r="G1579" s="1"/>
  <c r="J1582"/>
  <c r="K1581"/>
  <c r="J1581"/>
  <c r="K1580"/>
  <c r="J1580"/>
  <c r="K1579"/>
  <c r="J1579"/>
  <c r="K1578"/>
  <c r="J1578"/>
  <c r="K1577"/>
  <c r="J1577"/>
  <c r="K1576"/>
  <c r="J1576"/>
  <c r="K1575"/>
  <c r="G1575" s="1"/>
  <c r="G1574" s="1"/>
  <c r="G1573" s="1"/>
  <c r="G1572" s="1"/>
  <c r="J1575"/>
  <c r="H1575"/>
  <c r="H1574" s="1"/>
  <c r="H1573" s="1"/>
  <c r="H1572" s="1"/>
  <c r="K1574"/>
  <c r="J1574"/>
  <c r="K1573"/>
  <c r="J1573"/>
  <c r="K1572"/>
  <c r="J1572"/>
  <c r="K1571"/>
  <c r="G1571" s="1"/>
  <c r="G1570" s="1"/>
  <c r="G1569" s="1"/>
  <c r="G1568" s="1"/>
  <c r="G1567" s="1"/>
  <c r="G1566" s="1"/>
  <c r="G1565" s="1"/>
  <c r="J1571"/>
  <c r="H1571"/>
  <c r="H1570" s="1"/>
  <c r="H1569" s="1"/>
  <c r="H1568" s="1"/>
  <c r="K1570"/>
  <c r="J1570"/>
  <c r="K1569"/>
  <c r="J1569"/>
  <c r="K1568"/>
  <c r="J1568"/>
  <c r="K1567"/>
  <c r="J1567"/>
  <c r="K1566"/>
  <c r="J1566"/>
  <c r="K1565"/>
  <c r="J1565"/>
  <c r="K1564"/>
  <c r="G1564" s="1"/>
  <c r="G1563" s="1"/>
  <c r="G1562" s="1"/>
  <c r="G1561" s="1"/>
  <c r="G1560" s="1"/>
  <c r="G1559" s="1"/>
  <c r="G1558" s="1"/>
  <c r="J1564"/>
  <c r="H1564"/>
  <c r="H1563" s="1"/>
  <c r="H1562" s="1"/>
  <c r="H1561" s="1"/>
  <c r="H1560" s="1"/>
  <c r="H1559" s="1"/>
  <c r="H1558" s="1"/>
  <c r="K1563"/>
  <c r="J1563"/>
  <c r="K1562"/>
  <c r="J1562"/>
  <c r="K1561"/>
  <c r="J1561"/>
  <c r="K1560"/>
  <c r="J1560"/>
  <c r="K1559"/>
  <c r="J1559"/>
  <c r="K1558"/>
  <c r="J1558"/>
  <c r="K1557"/>
  <c r="J1557"/>
  <c r="K1556"/>
  <c r="G1556" s="1"/>
  <c r="G1555" s="1"/>
  <c r="G1554" s="1"/>
  <c r="G1553" s="1"/>
  <c r="G1552" s="1"/>
  <c r="G1551" s="1"/>
  <c r="J1556"/>
  <c r="H1556"/>
  <c r="H1555" s="1"/>
  <c r="H1554" s="1"/>
  <c r="H1553" s="1"/>
  <c r="H1552" s="1"/>
  <c r="H1551" s="1"/>
  <c r="K1555"/>
  <c r="J1555"/>
  <c r="K1554"/>
  <c r="J1554"/>
  <c r="K1553"/>
  <c r="J1553"/>
  <c r="K1552"/>
  <c r="J1552"/>
  <c r="K1551"/>
  <c r="J1551"/>
  <c r="K1550"/>
  <c r="G1550" s="1"/>
  <c r="G1549" s="1"/>
  <c r="G1548" s="1"/>
  <c r="J1550"/>
  <c r="K1549"/>
  <c r="J1549"/>
  <c r="K1548"/>
  <c r="J1548"/>
  <c r="K1547"/>
  <c r="G1547" s="1"/>
  <c r="J1547"/>
  <c r="H1547"/>
  <c r="K1546"/>
  <c r="G1546" s="1"/>
  <c r="G1545" s="1"/>
  <c r="G1544" s="1"/>
  <c r="J1546"/>
  <c r="K1545"/>
  <c r="J1545"/>
  <c r="K1544"/>
  <c r="J1544"/>
  <c r="K1543"/>
  <c r="J1543"/>
  <c r="K1542"/>
  <c r="G1542" s="1"/>
  <c r="G1541" s="1"/>
  <c r="G1540" s="1"/>
  <c r="J1542"/>
  <c r="K1541"/>
  <c r="J1541"/>
  <c r="K1540"/>
  <c r="J1540"/>
  <c r="K1539"/>
  <c r="G1539" s="1"/>
  <c r="G1538" s="1"/>
  <c r="G1537" s="1"/>
  <c r="J1539"/>
  <c r="H1539"/>
  <c r="H1538" s="1"/>
  <c r="H1537" s="1"/>
  <c r="K1538"/>
  <c r="J1538"/>
  <c r="K1537"/>
  <c r="J1537"/>
  <c r="K1536"/>
  <c r="G1536" s="1"/>
  <c r="G1535" s="1"/>
  <c r="G1534" s="1"/>
  <c r="J1536"/>
  <c r="H1536"/>
  <c r="H1535" s="1"/>
  <c r="H1534" s="1"/>
  <c r="K1535"/>
  <c r="J1535"/>
  <c r="K1534"/>
  <c r="J1534"/>
  <c r="K1533"/>
  <c r="G1533" s="1"/>
  <c r="G1532" s="1"/>
  <c r="G1531" s="1"/>
  <c r="J1533"/>
  <c r="K1532"/>
  <c r="J1532"/>
  <c r="K1531"/>
  <c r="J1531"/>
  <c r="K1530"/>
  <c r="J1530"/>
  <c r="K1529"/>
  <c r="J1529"/>
  <c r="K1528"/>
  <c r="J1528"/>
  <c r="K1527"/>
  <c r="G1527" s="1"/>
  <c r="G1526" s="1"/>
  <c r="G1525" s="1"/>
  <c r="J1527"/>
  <c r="H1527"/>
  <c r="H1526" s="1"/>
  <c r="H1525" s="1"/>
  <c r="K1526"/>
  <c r="J1526"/>
  <c r="K1525"/>
  <c r="J1525"/>
  <c r="K1524"/>
  <c r="G1524" s="1"/>
  <c r="G1523" s="1"/>
  <c r="G1522" s="1"/>
  <c r="J1524"/>
  <c r="H1524"/>
  <c r="H1523" s="1"/>
  <c r="H1522" s="1"/>
  <c r="K1523"/>
  <c r="J1523"/>
  <c r="K1522"/>
  <c r="J1522"/>
  <c r="K1521"/>
  <c r="G1521" s="1"/>
  <c r="G1520" s="1"/>
  <c r="G1519" s="1"/>
  <c r="J1521"/>
  <c r="K1520"/>
  <c r="J1520"/>
  <c r="K1519"/>
  <c r="J1519"/>
  <c r="K1518"/>
  <c r="J1518"/>
  <c r="K1517"/>
  <c r="J1517"/>
  <c r="K1516"/>
  <c r="J1516"/>
  <c r="K1515"/>
  <c r="G1515" s="1"/>
  <c r="G1514" s="1"/>
  <c r="G1513" s="1"/>
  <c r="G1512" s="1"/>
  <c r="G1511" s="1"/>
  <c r="G1510" s="1"/>
  <c r="J1515"/>
  <c r="H1515"/>
  <c r="H1514" s="1"/>
  <c r="H1513" s="1"/>
  <c r="K1514"/>
  <c r="J1514"/>
  <c r="K1513"/>
  <c r="J1513"/>
  <c r="K1512"/>
  <c r="J1512"/>
  <c r="H1512"/>
  <c r="H1511" s="1"/>
  <c r="H1510" s="1"/>
  <c r="K1511"/>
  <c r="J1511"/>
  <c r="K1510"/>
  <c r="J1510"/>
  <c r="K1509"/>
  <c r="J1509"/>
  <c r="K1508"/>
  <c r="G1508" s="1"/>
  <c r="G1507" s="1"/>
  <c r="G1506" s="1"/>
  <c r="G1505" s="1"/>
  <c r="G1504" s="1"/>
  <c r="J1508"/>
  <c r="H1508"/>
  <c r="H1507" s="1"/>
  <c r="H1506" s="1"/>
  <c r="H1505" s="1"/>
  <c r="H1504" s="1"/>
  <c r="K1507"/>
  <c r="J1507"/>
  <c r="K1506"/>
  <c r="J1506"/>
  <c r="K1505"/>
  <c r="J1505"/>
  <c r="K1504"/>
  <c r="J1504"/>
  <c r="K1503"/>
  <c r="G1503" s="1"/>
  <c r="G1502" s="1"/>
  <c r="G1501" s="1"/>
  <c r="J1503"/>
  <c r="H1503"/>
  <c r="H1502" s="1"/>
  <c r="H1501" s="1"/>
  <c r="K1502"/>
  <c r="J1502"/>
  <c r="K1501"/>
  <c r="J1501"/>
  <c r="K1500"/>
  <c r="G1500" s="1"/>
  <c r="G1499" s="1"/>
  <c r="G1498" s="1"/>
  <c r="J1500"/>
  <c r="H1500"/>
  <c r="H1499" s="1"/>
  <c r="H1498" s="1"/>
  <c r="K1499"/>
  <c r="J1499"/>
  <c r="K1498"/>
  <c r="J1498"/>
  <c r="K1497"/>
  <c r="G1497" s="1"/>
  <c r="G1496" s="1"/>
  <c r="G1495" s="1"/>
  <c r="G1494" s="1"/>
  <c r="G1493" s="1"/>
  <c r="G1492" s="1"/>
  <c r="G1491" s="1"/>
  <c r="J1497"/>
  <c r="K1496"/>
  <c r="J1496"/>
  <c r="K1495"/>
  <c r="J1495"/>
  <c r="K1494"/>
  <c r="J1494"/>
  <c r="K1493"/>
  <c r="J1493"/>
  <c r="K1492"/>
  <c r="J1492"/>
  <c r="K1491"/>
  <c r="J1491"/>
  <c r="K1490"/>
  <c r="J1490"/>
  <c r="K1489"/>
  <c r="G1489" s="1"/>
  <c r="J1489"/>
  <c r="K1488"/>
  <c r="J1488"/>
  <c r="K1487"/>
  <c r="J1487"/>
  <c r="K1486"/>
  <c r="J1486"/>
  <c r="K1485"/>
  <c r="J1485"/>
  <c r="K1484"/>
  <c r="J1484"/>
  <c r="K1483"/>
  <c r="J1483"/>
  <c r="K1482"/>
  <c r="J1482"/>
  <c r="K1481"/>
  <c r="G1481" s="1"/>
  <c r="G1480" s="1"/>
  <c r="G1479" s="1"/>
  <c r="G1478" s="1"/>
  <c r="G1477" s="1"/>
  <c r="J1481"/>
  <c r="K1480"/>
  <c r="J1480"/>
  <c r="K1479"/>
  <c r="J1479"/>
  <c r="K1478"/>
  <c r="J1478"/>
  <c r="J1477"/>
  <c r="K1477" s="1"/>
  <c r="J1476"/>
  <c r="K1476" s="1"/>
  <c r="G1476" s="1"/>
  <c r="G1475" s="1"/>
  <c r="G1474" s="1"/>
  <c r="G1473" s="1"/>
  <c r="G1472" s="1"/>
  <c r="G1471" s="1"/>
  <c r="K1475"/>
  <c r="J1475"/>
  <c r="K1474"/>
  <c r="J1474"/>
  <c r="K1473"/>
  <c r="J1473"/>
  <c r="J1472"/>
  <c r="K1472" s="1"/>
  <c r="K1471"/>
  <c r="J1471"/>
  <c r="K1470"/>
  <c r="J1470"/>
  <c r="K1469"/>
  <c r="J1469"/>
  <c r="J1468"/>
  <c r="K1468" s="1"/>
  <c r="K1467"/>
  <c r="J1467"/>
  <c r="K1466"/>
  <c r="J1466"/>
  <c r="K1465"/>
  <c r="J1465"/>
  <c r="K1464"/>
  <c r="J1464"/>
  <c r="K1463"/>
  <c r="J1463"/>
  <c r="K1462"/>
  <c r="J1462"/>
  <c r="K1461"/>
  <c r="J1461"/>
  <c r="K1460"/>
  <c r="J1460"/>
  <c r="K1459"/>
  <c r="J1459"/>
  <c r="K1458"/>
  <c r="J1458"/>
  <c r="K1457"/>
  <c r="J1457"/>
  <c r="K1456"/>
  <c r="J1456"/>
  <c r="K1455"/>
  <c r="J1455"/>
  <c r="K1454"/>
  <c r="J1454"/>
  <c r="K1453"/>
  <c r="J1453"/>
  <c r="K1452"/>
  <c r="J1452"/>
  <c r="K1451"/>
  <c r="J1451"/>
  <c r="K1450"/>
  <c r="J1450"/>
  <c r="K1449"/>
  <c r="J1449"/>
  <c r="K1448"/>
  <c r="J1448"/>
  <c r="K1447"/>
  <c r="J1447"/>
  <c r="K1446"/>
  <c r="J1446"/>
  <c r="K1445"/>
  <c r="J1445"/>
  <c r="K1444"/>
  <c r="J1444"/>
  <c r="K1443"/>
  <c r="J1443"/>
  <c r="K1442"/>
  <c r="J1442"/>
  <c r="K1441"/>
  <c r="J1441"/>
  <c r="K1440"/>
  <c r="J1440"/>
  <c r="K1439"/>
  <c r="J1439"/>
  <c r="K1438"/>
  <c r="J1438"/>
  <c r="K1437"/>
  <c r="J1437"/>
  <c r="K1436"/>
  <c r="J1436"/>
  <c r="K1435"/>
  <c r="J1435"/>
  <c r="K1434"/>
  <c r="J1434"/>
  <c r="K1433"/>
  <c r="J1433"/>
  <c r="K1432"/>
  <c r="J1432"/>
  <c r="K1431"/>
  <c r="J1431"/>
  <c r="K1430"/>
  <c r="J1430"/>
  <c r="K1429"/>
  <c r="J1429"/>
  <c r="K1428"/>
  <c r="J1428"/>
  <c r="K1427"/>
  <c r="J1427"/>
  <c r="K1426"/>
  <c r="J1426"/>
  <c r="K1425"/>
  <c r="J1425"/>
  <c r="K1424"/>
  <c r="J1424"/>
  <c r="K1423"/>
  <c r="J1423"/>
  <c r="K1422"/>
  <c r="J1422"/>
  <c r="K1421"/>
  <c r="J1421"/>
  <c r="K1420"/>
  <c r="J1420"/>
  <c r="K1419"/>
  <c r="J1419"/>
  <c r="K1418"/>
  <c r="J1418"/>
  <c r="K1417"/>
  <c r="J1417"/>
  <c r="K1416"/>
  <c r="J1416"/>
  <c r="K1415"/>
  <c r="J1415"/>
  <c r="K1414"/>
  <c r="J1414"/>
  <c r="K1413"/>
  <c r="J1413"/>
  <c r="K1412"/>
  <c r="J1412"/>
  <c r="K1411"/>
  <c r="J1411"/>
  <c r="K1410"/>
  <c r="J1410"/>
  <c r="K1409"/>
  <c r="J1409"/>
  <c r="K1408"/>
  <c r="J1408"/>
  <c r="K1407"/>
  <c r="J1407"/>
  <c r="K1406"/>
  <c r="J1406"/>
  <c r="K1405"/>
  <c r="J1405"/>
  <c r="K1404"/>
  <c r="J1404"/>
  <c r="K1403"/>
  <c r="J1403"/>
  <c r="K1402"/>
  <c r="J1402"/>
  <c r="K1401"/>
  <c r="J1401"/>
  <c r="K1400"/>
  <c r="J1400"/>
  <c r="K1399"/>
  <c r="J1399"/>
  <c r="K1398"/>
  <c r="J1398"/>
  <c r="K1397"/>
  <c r="J1397"/>
  <c r="K1396"/>
  <c r="J1396"/>
  <c r="K1395"/>
  <c r="J1395"/>
  <c r="K1394"/>
  <c r="J1394"/>
  <c r="K1393"/>
  <c r="J1393"/>
  <c r="K1392"/>
  <c r="J1392"/>
  <c r="K1391"/>
  <c r="J1391"/>
  <c r="K1390"/>
  <c r="J1390"/>
  <c r="Q1389"/>
  <c r="J1389"/>
  <c r="K1389" s="1"/>
  <c r="J1388"/>
  <c r="K1388" s="1"/>
  <c r="G1388" s="1"/>
  <c r="H1388"/>
  <c r="J1387"/>
  <c r="K1387" s="1"/>
  <c r="H1387"/>
  <c r="G1387"/>
  <c r="G1386" s="1"/>
  <c r="J1386"/>
  <c r="K1386" s="1"/>
  <c r="J1385"/>
  <c r="K1385" s="1"/>
  <c r="J1384"/>
  <c r="K1384" s="1"/>
  <c r="J1383"/>
  <c r="K1383" s="1"/>
  <c r="H1383"/>
  <c r="G1383"/>
  <c r="J1382"/>
  <c r="K1382" s="1"/>
  <c r="H1382" s="1"/>
  <c r="H1381" s="1"/>
  <c r="G1382"/>
  <c r="J1381"/>
  <c r="K1381" s="1"/>
  <c r="J1380"/>
  <c r="K1380" s="1"/>
  <c r="J1379"/>
  <c r="K1379" s="1"/>
  <c r="J1378"/>
  <c r="K1378" s="1"/>
  <c r="J1377"/>
  <c r="K1377" s="1"/>
  <c r="J1376"/>
  <c r="K1376" s="1"/>
  <c r="J1375"/>
  <c r="K1375" s="1"/>
  <c r="J1374"/>
  <c r="K1374" s="1"/>
  <c r="J1373"/>
  <c r="K1373" s="1"/>
  <c r="H1373" s="1"/>
  <c r="H1372" s="1"/>
  <c r="H1371" s="1"/>
  <c r="K1372"/>
  <c r="J1372"/>
  <c r="K1371"/>
  <c r="J1371"/>
  <c r="J1370"/>
  <c r="K1370" s="1"/>
  <c r="J1369"/>
  <c r="K1369" s="1"/>
  <c r="K1368"/>
  <c r="J1368"/>
  <c r="K1367"/>
  <c r="J1367"/>
  <c r="K1366"/>
  <c r="J1366"/>
  <c r="J1365"/>
  <c r="K1365" s="1"/>
  <c r="K1364"/>
  <c r="J1364"/>
  <c r="K1363"/>
  <c r="J1363"/>
  <c r="J1362"/>
  <c r="K1362" s="1"/>
  <c r="J1361"/>
  <c r="K1361" s="1"/>
  <c r="K1360"/>
  <c r="J1360"/>
  <c r="K1359"/>
  <c r="J1359"/>
  <c r="J1358"/>
  <c r="K1358" s="1"/>
  <c r="J1357"/>
  <c r="K1357" s="1"/>
  <c r="H1357" s="1"/>
  <c r="H1356" s="1"/>
  <c r="H1355" s="1"/>
  <c r="K1356"/>
  <c r="J1356"/>
  <c r="K1355"/>
  <c r="J1355"/>
  <c r="J1354"/>
  <c r="K1354" s="1"/>
  <c r="J1353"/>
  <c r="K1353" s="1"/>
  <c r="K1352"/>
  <c r="J1352"/>
  <c r="K1351"/>
  <c r="J1351"/>
  <c r="K1350"/>
  <c r="J1350"/>
  <c r="J1349"/>
  <c r="K1349" s="1"/>
  <c r="K1348"/>
  <c r="J1348"/>
  <c r="K1347"/>
  <c r="J1347"/>
  <c r="J1346"/>
  <c r="K1346" s="1"/>
  <c r="J1345"/>
  <c r="K1345" s="1"/>
  <c r="K1344"/>
  <c r="H1344" s="1"/>
  <c r="J1344"/>
  <c r="G1344"/>
  <c r="K1343"/>
  <c r="J1343"/>
  <c r="J1342"/>
  <c r="K1342" s="1"/>
  <c r="J1341"/>
  <c r="K1341" s="1"/>
  <c r="K1340"/>
  <c r="J1340"/>
  <c r="K1339"/>
  <c r="J1339"/>
  <c r="J1338"/>
  <c r="K1338" s="1"/>
  <c r="J1337"/>
  <c r="K1337" s="1"/>
  <c r="K1336"/>
  <c r="J1336"/>
  <c r="K1335"/>
  <c r="J1335"/>
  <c r="K1334"/>
  <c r="J1334"/>
  <c r="J1333"/>
  <c r="K1333" s="1"/>
  <c r="K1332"/>
  <c r="H1332" s="1"/>
  <c r="H1331" s="1"/>
  <c r="H1330" s="1"/>
  <c r="J1332"/>
  <c r="G1332"/>
  <c r="G1331" s="1"/>
  <c r="G1330" s="1"/>
  <c r="K1331"/>
  <c r="J1331"/>
  <c r="J1330"/>
  <c r="K1330" s="1"/>
  <c r="J1329"/>
  <c r="K1329" s="1"/>
  <c r="K1328"/>
  <c r="J1328"/>
  <c r="K1327"/>
  <c r="J1327"/>
  <c r="K1326"/>
  <c r="J1326"/>
  <c r="K1325"/>
  <c r="J1325"/>
  <c r="K1324"/>
  <c r="J1324"/>
  <c r="H1324"/>
  <c r="G1324"/>
  <c r="K1323"/>
  <c r="J1323"/>
  <c r="H1323"/>
  <c r="G1323"/>
  <c r="K1322"/>
  <c r="J1322"/>
  <c r="H1322"/>
  <c r="G1322"/>
  <c r="K1321"/>
  <c r="J1321"/>
  <c r="H1321"/>
  <c r="G1321"/>
  <c r="K1320"/>
  <c r="J1320"/>
  <c r="H1320"/>
  <c r="G1320"/>
  <c r="K1319"/>
  <c r="J1319"/>
  <c r="H1319"/>
  <c r="G1319"/>
  <c r="K1318"/>
  <c r="J1318"/>
  <c r="H1318"/>
  <c r="G1318"/>
  <c r="K1317"/>
  <c r="J1317"/>
  <c r="H1317"/>
  <c r="H1316" s="1"/>
  <c r="H1315" s="1"/>
  <c r="G1317"/>
  <c r="G1316" s="1"/>
  <c r="G1315" s="1"/>
  <c r="J1316"/>
  <c r="D1316"/>
  <c r="C1316"/>
  <c r="B1316"/>
  <c r="K1316" s="1"/>
  <c r="K1315"/>
  <c r="J1315"/>
  <c r="D1315"/>
  <c r="C1315"/>
  <c r="B1315"/>
  <c r="J1314"/>
  <c r="K1314" s="1"/>
  <c r="J1313"/>
  <c r="K1313" s="1"/>
  <c r="J1312"/>
  <c r="K1312" s="1"/>
  <c r="J1311"/>
  <c r="K1311" s="1"/>
  <c r="J1310"/>
  <c r="K1310" s="1"/>
  <c r="J1309"/>
  <c r="K1309" s="1"/>
  <c r="J1308"/>
  <c r="K1308" s="1"/>
  <c r="J1307"/>
  <c r="K1307" s="1"/>
  <c r="J1306"/>
  <c r="K1306" s="1"/>
  <c r="J1305"/>
  <c r="K1305" s="1"/>
  <c r="J1304"/>
  <c r="K1304" s="1"/>
  <c r="J1303"/>
  <c r="K1303" s="1"/>
  <c r="J1302"/>
  <c r="K1302" s="1"/>
  <c r="J1301"/>
  <c r="K1301" s="1"/>
  <c r="J1300"/>
  <c r="K1300" s="1"/>
  <c r="J1299"/>
  <c r="K1299" s="1"/>
  <c r="J1298"/>
  <c r="K1298" s="1"/>
  <c r="J1297"/>
  <c r="K1297" s="1"/>
  <c r="J1296"/>
  <c r="K1296" s="1"/>
  <c r="J1295"/>
  <c r="K1295" s="1"/>
  <c r="J1294"/>
  <c r="K1294" s="1"/>
  <c r="J1293"/>
  <c r="K1293" s="1"/>
  <c r="J1292"/>
  <c r="K1292" s="1"/>
  <c r="J1291"/>
  <c r="K1291" s="1"/>
  <c r="J1290"/>
  <c r="K1290" s="1"/>
  <c r="J1289"/>
  <c r="K1289" s="1"/>
  <c r="K1288"/>
  <c r="J1288"/>
  <c r="H1288"/>
  <c r="G1288"/>
  <c r="K1287"/>
  <c r="J1287"/>
  <c r="H1287"/>
  <c r="G1287"/>
  <c r="K1286"/>
  <c r="J1286"/>
  <c r="H1286"/>
  <c r="G1286"/>
  <c r="K1285"/>
  <c r="J1285"/>
  <c r="H1285"/>
  <c r="G1285"/>
  <c r="K1284"/>
  <c r="J1284"/>
  <c r="H1284"/>
  <c r="G1284"/>
  <c r="K1283"/>
  <c r="J1283"/>
  <c r="H1283"/>
  <c r="G1283"/>
  <c r="K1282"/>
  <c r="J1282"/>
  <c r="H1282"/>
  <c r="G1282"/>
  <c r="K1281"/>
  <c r="J1281"/>
  <c r="H1281"/>
  <c r="G1281"/>
  <c r="K1280"/>
  <c r="J1280"/>
  <c r="H1280"/>
  <c r="G1280"/>
  <c r="K1279"/>
  <c r="J1279"/>
  <c r="H1279"/>
  <c r="G1279"/>
  <c r="K1278"/>
  <c r="J1278"/>
  <c r="H1278"/>
  <c r="G1278"/>
  <c r="K1277"/>
  <c r="J1277"/>
  <c r="H1277"/>
  <c r="G1277"/>
  <c r="K1276"/>
  <c r="J1276"/>
  <c r="H1276"/>
  <c r="G1276"/>
  <c r="K1275"/>
  <c r="J1275"/>
  <c r="H1275"/>
  <c r="G1275"/>
  <c r="K1274"/>
  <c r="J1274"/>
  <c r="H1274"/>
  <c r="G1274"/>
  <c r="K1273"/>
  <c r="J1273"/>
  <c r="H1273"/>
  <c r="G1273"/>
  <c r="K1272"/>
  <c r="J1272"/>
  <c r="H1272"/>
  <c r="G1272"/>
  <c r="K1271"/>
  <c r="J1271"/>
  <c r="H1271"/>
  <c r="G1271"/>
  <c r="K1270"/>
  <c r="J1270"/>
  <c r="H1270"/>
  <c r="G1270"/>
  <c r="K1269"/>
  <c r="J1269"/>
  <c r="H1269"/>
  <c r="G1269"/>
  <c r="K1268"/>
  <c r="J1268"/>
  <c r="H1268"/>
  <c r="G1268"/>
  <c r="K1267"/>
  <c r="J1267"/>
  <c r="H1267"/>
  <c r="G1267"/>
  <c r="K1266"/>
  <c r="J1266"/>
  <c r="H1266"/>
  <c r="G1266"/>
  <c r="K1265"/>
  <c r="J1265"/>
  <c r="H1265"/>
  <c r="G1265"/>
  <c r="K1264"/>
  <c r="J1264"/>
  <c r="H1264"/>
  <c r="G1264"/>
  <c r="K1263"/>
  <c r="J1263"/>
  <c r="H1263"/>
  <c r="G1263"/>
  <c r="K1262"/>
  <c r="J1262"/>
  <c r="H1262"/>
  <c r="G1262"/>
  <c r="K1261"/>
  <c r="J1261"/>
  <c r="H1261"/>
  <c r="G1261"/>
  <c r="K1260"/>
  <c r="J1260"/>
  <c r="H1260"/>
  <c r="G1260"/>
  <c r="K1259"/>
  <c r="J1259"/>
  <c r="H1259"/>
  <c r="G1259"/>
  <c r="K1258"/>
  <c r="J1258"/>
  <c r="H1258"/>
  <c r="G1258"/>
  <c r="K1257"/>
  <c r="J1257"/>
  <c r="H1257"/>
  <c r="G1257"/>
  <c r="K1256"/>
  <c r="J1256"/>
  <c r="H1256"/>
  <c r="G1256"/>
  <c r="K1255"/>
  <c r="J1255"/>
  <c r="H1255"/>
  <c r="G1255"/>
  <c r="K1254"/>
  <c r="J1254"/>
  <c r="H1254"/>
  <c r="H1253" s="1"/>
  <c r="H1252" s="1"/>
  <c r="H1251" s="1"/>
  <c r="G1254"/>
  <c r="G1253" s="1"/>
  <c r="G1252" s="1"/>
  <c r="G1251" s="1"/>
  <c r="J1253"/>
  <c r="K1253" s="1"/>
  <c r="J1252"/>
  <c r="K1252" s="1"/>
  <c r="J1251"/>
  <c r="K1251" s="1"/>
  <c r="J1250"/>
  <c r="K1250" s="1"/>
  <c r="H1250"/>
  <c r="H1249" s="1"/>
  <c r="H1248" s="1"/>
  <c r="G1250"/>
  <c r="G1249" s="1"/>
  <c r="G1248" s="1"/>
  <c r="J1249"/>
  <c r="K1249" s="1"/>
  <c r="J1248"/>
  <c r="K1248" s="1"/>
  <c r="J1247"/>
  <c r="K1247" s="1"/>
  <c r="G1247" s="1"/>
  <c r="J1246"/>
  <c r="K1246" s="1"/>
  <c r="G1246"/>
  <c r="G1245" s="1"/>
  <c r="J1245"/>
  <c r="K1245" s="1"/>
  <c r="J1244"/>
  <c r="K1244" s="1"/>
  <c r="J1243"/>
  <c r="K1243" s="1"/>
  <c r="J1242"/>
  <c r="K1242" s="1"/>
  <c r="J1241"/>
  <c r="K1241" s="1"/>
  <c r="J1240"/>
  <c r="K1240" s="1"/>
  <c r="J1239"/>
  <c r="K1239" s="1"/>
  <c r="G1239" s="1"/>
  <c r="J1238"/>
  <c r="K1238" s="1"/>
  <c r="G1238"/>
  <c r="G1237" s="1"/>
  <c r="G1236" s="1"/>
  <c r="G1235" s="1"/>
  <c r="J1237"/>
  <c r="K1237" s="1"/>
  <c r="J1236"/>
  <c r="K1236" s="1"/>
  <c r="J1235"/>
  <c r="K1235" s="1"/>
  <c r="J1234"/>
  <c r="K1234" s="1"/>
  <c r="H1234"/>
  <c r="H1233" s="1"/>
  <c r="H1232" s="1"/>
  <c r="G1234"/>
  <c r="G1233" s="1"/>
  <c r="G1232" s="1"/>
  <c r="J1233"/>
  <c r="K1233" s="1"/>
  <c r="J1232"/>
  <c r="K1232" s="1"/>
  <c r="J1231"/>
  <c r="K1231" s="1"/>
  <c r="G1231" s="1"/>
  <c r="J1230"/>
  <c r="K1230" s="1"/>
  <c r="G1230"/>
  <c r="G1229" s="1"/>
  <c r="G1228" s="1"/>
  <c r="G1227" s="1"/>
  <c r="G1226" s="1"/>
  <c r="G1225" s="1"/>
  <c r="J1229"/>
  <c r="K1229" s="1"/>
  <c r="J1228"/>
  <c r="K1228" s="1"/>
  <c r="J1227"/>
  <c r="K1227" s="1"/>
  <c r="J1226"/>
  <c r="K1226" s="1"/>
  <c r="J1225"/>
  <c r="K1225" s="1"/>
  <c r="J1224"/>
  <c r="K1224" s="1"/>
  <c r="J1223"/>
  <c r="K1223" s="1"/>
  <c r="J1222"/>
  <c r="K1222" s="1"/>
  <c r="J1221"/>
  <c r="K1221" s="1"/>
  <c r="H1221"/>
  <c r="H1220" s="1"/>
  <c r="G1221"/>
  <c r="G1220" s="1"/>
  <c r="J1220"/>
  <c r="K1220" s="1"/>
  <c r="J1219"/>
  <c r="K1219" s="1"/>
  <c r="G1219" s="1"/>
  <c r="J1218"/>
  <c r="K1218" s="1"/>
  <c r="H1218"/>
  <c r="G1218"/>
  <c r="J1217"/>
  <c r="K1217" s="1"/>
  <c r="H1217"/>
  <c r="G1217"/>
  <c r="G1216" s="1"/>
  <c r="G1215" s="1"/>
  <c r="J1216"/>
  <c r="K1216" s="1"/>
  <c r="J1215"/>
  <c r="K1215" s="1"/>
  <c r="J1214"/>
  <c r="K1214" s="1"/>
  <c r="H1214" s="1"/>
  <c r="G1214"/>
  <c r="J1213"/>
  <c r="K1213" s="1"/>
  <c r="H1213"/>
  <c r="G1213"/>
  <c r="J1212"/>
  <c r="K1212" s="1"/>
  <c r="G1212"/>
  <c r="G1211" s="1"/>
  <c r="J1211"/>
  <c r="K1211" s="1"/>
  <c r="J1210"/>
  <c r="K1210" s="1"/>
  <c r="G1210" s="1"/>
  <c r="J1209"/>
  <c r="K1209" s="1"/>
  <c r="H1209"/>
  <c r="G1209"/>
  <c r="G1208" s="1"/>
  <c r="J1208"/>
  <c r="K1208" s="1"/>
  <c r="J1207"/>
  <c r="K1207" s="1"/>
  <c r="G1207" s="1"/>
  <c r="G1206" s="1"/>
  <c r="H1207"/>
  <c r="H1206" s="1"/>
  <c r="J1206"/>
  <c r="K1206" s="1"/>
  <c r="J1205"/>
  <c r="K1205" s="1"/>
  <c r="H1205"/>
  <c r="G1205"/>
  <c r="J1204"/>
  <c r="K1204" s="1"/>
  <c r="H1204" s="1"/>
  <c r="H1203" s="1"/>
  <c r="G1204"/>
  <c r="G1203" s="1"/>
  <c r="J1203"/>
  <c r="K1203" s="1"/>
  <c r="J1202"/>
  <c r="K1202" s="1"/>
  <c r="J1201"/>
  <c r="K1201" s="1"/>
  <c r="J1200"/>
  <c r="K1200" s="1"/>
  <c r="J1199"/>
  <c r="K1199" s="1"/>
  <c r="J1198"/>
  <c r="K1198" s="1"/>
  <c r="J1197"/>
  <c r="K1197" s="1"/>
  <c r="J1196"/>
  <c r="K1196" s="1"/>
  <c r="J1195"/>
  <c r="K1195" s="1"/>
  <c r="K1194"/>
  <c r="J1194"/>
  <c r="K1193"/>
  <c r="J1193"/>
  <c r="K1192"/>
  <c r="J1192"/>
  <c r="J1191"/>
  <c r="K1191" s="1"/>
  <c r="K1190"/>
  <c r="J1190"/>
  <c r="K1189"/>
  <c r="J1189"/>
  <c r="K1188"/>
  <c r="H1188" s="1"/>
  <c r="J1188"/>
  <c r="G1188"/>
  <c r="J1187"/>
  <c r="K1187" s="1"/>
  <c r="K1186"/>
  <c r="J1186"/>
  <c r="K1185"/>
  <c r="J1185"/>
  <c r="J1184"/>
  <c r="K1184" s="1"/>
  <c r="J1183"/>
  <c r="K1183" s="1"/>
  <c r="K1182"/>
  <c r="J1182"/>
  <c r="J1181"/>
  <c r="K1181" s="1"/>
  <c r="K1180"/>
  <c r="H1180" s="1"/>
  <c r="J1180"/>
  <c r="G1180"/>
  <c r="J1179"/>
  <c r="K1179" s="1"/>
  <c r="K1178"/>
  <c r="J1178"/>
  <c r="K1177"/>
  <c r="J1177"/>
  <c r="K1176"/>
  <c r="J1176"/>
  <c r="J1175"/>
  <c r="K1175" s="1"/>
  <c r="K1174"/>
  <c r="J1174"/>
  <c r="K1173"/>
  <c r="J1173"/>
  <c r="K1172"/>
  <c r="J1172"/>
  <c r="J1171"/>
  <c r="K1171" s="1"/>
  <c r="K1170"/>
  <c r="J1170"/>
  <c r="K1169"/>
  <c r="J1169"/>
  <c r="J1168"/>
  <c r="K1168" s="1"/>
  <c r="J1167"/>
  <c r="K1167" s="1"/>
  <c r="K1166"/>
  <c r="J1166"/>
  <c r="J1165"/>
  <c r="K1165" s="1"/>
  <c r="K1164"/>
  <c r="J1164"/>
  <c r="J1163"/>
  <c r="K1163" s="1"/>
  <c r="K1162"/>
  <c r="H1162" s="1"/>
  <c r="H1161" s="1"/>
  <c r="H1160" s="1"/>
  <c r="H1159" s="1"/>
  <c r="J1162"/>
  <c r="G1162"/>
  <c r="G1161" s="1"/>
  <c r="G1160" s="1"/>
  <c r="G1159" s="1"/>
  <c r="K1161"/>
  <c r="J1161"/>
  <c r="J1160"/>
  <c r="K1160" s="1"/>
  <c r="J1159"/>
  <c r="K1159" s="1"/>
  <c r="K1158"/>
  <c r="J1158"/>
  <c r="K1157"/>
  <c r="J1157"/>
  <c r="K1156"/>
  <c r="H1156" s="1"/>
  <c r="H1155" s="1"/>
  <c r="J1156"/>
  <c r="G1156"/>
  <c r="G1155" s="1"/>
  <c r="J1155"/>
  <c r="K1155" s="1"/>
  <c r="K1154"/>
  <c r="J1154"/>
  <c r="K1153"/>
  <c r="J1153"/>
  <c r="K1152"/>
  <c r="J1152"/>
  <c r="K1151"/>
  <c r="J1151"/>
  <c r="H1151"/>
  <c r="G1151"/>
  <c r="K1150"/>
  <c r="J1150"/>
  <c r="H1150"/>
  <c r="G1150"/>
  <c r="K1149"/>
  <c r="J1149"/>
  <c r="H1149"/>
  <c r="G1149"/>
  <c r="K1148"/>
  <c r="J1148"/>
  <c r="H1148"/>
  <c r="G1148"/>
  <c r="K1147"/>
  <c r="J1147"/>
  <c r="H1147"/>
  <c r="G1147"/>
  <c r="K1146"/>
  <c r="J1146"/>
  <c r="K1145"/>
  <c r="J1145"/>
  <c r="K1144"/>
  <c r="J1144"/>
  <c r="H1144"/>
  <c r="G1144"/>
  <c r="K1143"/>
  <c r="J1143"/>
  <c r="H1143"/>
  <c r="G1143"/>
  <c r="K1142"/>
  <c r="J1142"/>
  <c r="H1142"/>
  <c r="G1142"/>
  <c r="K1141"/>
  <c r="J1141"/>
  <c r="H1141"/>
  <c r="G1141"/>
  <c r="K1140"/>
  <c r="J1140"/>
  <c r="H1140"/>
  <c r="G1140"/>
  <c r="K1139"/>
  <c r="J1139"/>
  <c r="H1139"/>
  <c r="G1139"/>
  <c r="K1138"/>
  <c r="J1138"/>
  <c r="H1138"/>
  <c r="G1138"/>
  <c r="K1137"/>
  <c r="J1137"/>
  <c r="K1136"/>
  <c r="J1136"/>
  <c r="H1136"/>
  <c r="G1136"/>
  <c r="K1135"/>
  <c r="J1135"/>
  <c r="H1135"/>
  <c r="G1135"/>
  <c r="K1134"/>
  <c r="J1134"/>
  <c r="H1134"/>
  <c r="G1134"/>
  <c r="K1133"/>
  <c r="J1133"/>
  <c r="H1133"/>
  <c r="G1133"/>
  <c r="K1132"/>
  <c r="J1132"/>
  <c r="H1132"/>
  <c r="G1132"/>
  <c r="K1131"/>
  <c r="J1131"/>
  <c r="H1131"/>
  <c r="G1131"/>
  <c r="K1130"/>
  <c r="J1130"/>
  <c r="H1130"/>
  <c r="G1130"/>
  <c r="K1129"/>
  <c r="J1129"/>
  <c r="H1129"/>
  <c r="G1129"/>
  <c r="K1128"/>
  <c r="J1128"/>
  <c r="H1128"/>
  <c r="G1128"/>
  <c r="K1127"/>
  <c r="J1127"/>
  <c r="H1127"/>
  <c r="G1127"/>
  <c r="K1126"/>
  <c r="J1126"/>
  <c r="H1126"/>
  <c r="G1126"/>
  <c r="K1125"/>
  <c r="J1125"/>
  <c r="H1125"/>
  <c r="G1125"/>
  <c r="K1124"/>
  <c r="J1124"/>
  <c r="H1124"/>
  <c r="G1124"/>
  <c r="K1123"/>
  <c r="J1123"/>
  <c r="H1123"/>
  <c r="G1123"/>
  <c r="K1122"/>
  <c r="J1122"/>
  <c r="K1121"/>
  <c r="J1121"/>
  <c r="K1120"/>
  <c r="J1120"/>
  <c r="J1119"/>
  <c r="K1119" s="1"/>
  <c r="J1118"/>
  <c r="K1118" s="1"/>
  <c r="K1117"/>
  <c r="G1117" s="1"/>
  <c r="G1116" s="1"/>
  <c r="J1117"/>
  <c r="H1117"/>
  <c r="H1116" s="1"/>
  <c r="K1116"/>
  <c r="J1116"/>
  <c r="K1115"/>
  <c r="G1115" s="1"/>
  <c r="J1115"/>
  <c r="J1114"/>
  <c r="K1114" s="1"/>
  <c r="G1114" s="1"/>
  <c r="H1114"/>
  <c r="K1113"/>
  <c r="G1113" s="1"/>
  <c r="J1113"/>
  <c r="H1113"/>
  <c r="K1112"/>
  <c r="J1112"/>
  <c r="J1111"/>
  <c r="K1111" s="1"/>
  <c r="J1110"/>
  <c r="K1110" s="1"/>
  <c r="G1110" s="1"/>
  <c r="G1109" s="1"/>
  <c r="K1109"/>
  <c r="J1109"/>
  <c r="J1108"/>
  <c r="K1108" s="1"/>
  <c r="K1107"/>
  <c r="G1107" s="1"/>
  <c r="J1107"/>
  <c r="J1106"/>
  <c r="K1106" s="1"/>
  <c r="G1106" s="1"/>
  <c r="H1106"/>
  <c r="K1105"/>
  <c r="J1105"/>
  <c r="K1104"/>
  <c r="J1104"/>
  <c r="J1103"/>
  <c r="K1103" s="1"/>
  <c r="J1102"/>
  <c r="K1102" s="1"/>
  <c r="G1102" s="1"/>
  <c r="K1101"/>
  <c r="J1101"/>
  <c r="J1100"/>
  <c r="K1100" s="1"/>
  <c r="K1099"/>
  <c r="G1099" s="1"/>
  <c r="G1098" s="1"/>
  <c r="J1099"/>
  <c r="J1098"/>
  <c r="K1098" s="1"/>
  <c r="K1097"/>
  <c r="G1097" s="1"/>
  <c r="G1096" s="1"/>
  <c r="J1097"/>
  <c r="K1096"/>
  <c r="J1096"/>
  <c r="J1095"/>
  <c r="K1095" s="1"/>
  <c r="J1094"/>
  <c r="K1094" s="1"/>
  <c r="G1094" s="1"/>
  <c r="K1093"/>
  <c r="J1093"/>
  <c r="J1092"/>
  <c r="K1092" s="1"/>
  <c r="K1091"/>
  <c r="J1091"/>
  <c r="J1090"/>
  <c r="K1090" s="1"/>
  <c r="K1089"/>
  <c r="G1089" s="1"/>
  <c r="G1088" s="1"/>
  <c r="G1087" s="1"/>
  <c r="J1089"/>
  <c r="K1088"/>
  <c r="J1088"/>
  <c r="J1087"/>
  <c r="K1087" s="1"/>
  <c r="J1086"/>
  <c r="K1086" s="1"/>
  <c r="G1086" s="1"/>
  <c r="K1085"/>
  <c r="G1085" s="1"/>
  <c r="J1085"/>
  <c r="H1085"/>
  <c r="J1084"/>
  <c r="K1084" s="1"/>
  <c r="J1083"/>
  <c r="K1083" s="1"/>
  <c r="J1082"/>
  <c r="K1082" s="1"/>
  <c r="K1081"/>
  <c r="J1081"/>
  <c r="J1080"/>
  <c r="K1080" s="1"/>
  <c r="J1079"/>
  <c r="K1079" s="1"/>
  <c r="J1078"/>
  <c r="K1078" s="1"/>
  <c r="G1078" s="1"/>
  <c r="G1077" s="1"/>
  <c r="G1076" s="1"/>
  <c r="G1075" s="1"/>
  <c r="G1074" s="1"/>
  <c r="K1077"/>
  <c r="J1077"/>
  <c r="J1076"/>
  <c r="K1076" s="1"/>
  <c r="J1075"/>
  <c r="K1075" s="1"/>
  <c r="J1074"/>
  <c r="K1074" s="1"/>
  <c r="K1073"/>
  <c r="G1073" s="1"/>
  <c r="J1073"/>
  <c r="J1072"/>
  <c r="K1072" s="1"/>
  <c r="J1071"/>
  <c r="K1071" s="1"/>
  <c r="J1070"/>
  <c r="K1070" s="1"/>
  <c r="K1069"/>
  <c r="J1069"/>
  <c r="J1068"/>
  <c r="K1068" s="1"/>
  <c r="J1067"/>
  <c r="K1067" s="1"/>
  <c r="J1066"/>
  <c r="K1066" s="1"/>
  <c r="K1065"/>
  <c r="G1065" s="1"/>
  <c r="G1064" s="1"/>
  <c r="G1063" s="1"/>
  <c r="J1065"/>
  <c r="J1064"/>
  <c r="K1064" s="1"/>
  <c r="J1063"/>
  <c r="K1063" s="1"/>
  <c r="J1062"/>
  <c r="K1062" s="1"/>
  <c r="G1062" s="1"/>
  <c r="G1061" s="1"/>
  <c r="G1060" s="1"/>
  <c r="K1061"/>
  <c r="J1061"/>
  <c r="J1060"/>
  <c r="K1060" s="1"/>
  <c r="J1059"/>
  <c r="K1059" s="1"/>
  <c r="J1058"/>
  <c r="K1058" s="1"/>
  <c r="K1057"/>
  <c r="J1057"/>
  <c r="J1056"/>
  <c r="K1056" s="1"/>
  <c r="J1055"/>
  <c r="K1055" s="1"/>
  <c r="J1054"/>
  <c r="K1054" s="1"/>
  <c r="K1053"/>
  <c r="J1053"/>
  <c r="J1052"/>
  <c r="K1052" s="1"/>
  <c r="J1051"/>
  <c r="K1051" s="1"/>
  <c r="J1050"/>
  <c r="K1050" s="1"/>
  <c r="G1050" s="1"/>
  <c r="G1049" s="1"/>
  <c r="G1048" s="1"/>
  <c r="G1047" s="1"/>
  <c r="H1050"/>
  <c r="H1049" s="1"/>
  <c r="H1048" s="1"/>
  <c r="H1047" s="1"/>
  <c r="K1049"/>
  <c r="J1049"/>
  <c r="J1048"/>
  <c r="K1048" s="1"/>
  <c r="J1047"/>
  <c r="K1047" s="1"/>
  <c r="J1046"/>
  <c r="K1046" s="1"/>
  <c r="G1046" s="1"/>
  <c r="G1045" s="1"/>
  <c r="G1044" s="1"/>
  <c r="G1043" s="1"/>
  <c r="K1045"/>
  <c r="J1045"/>
  <c r="J1044"/>
  <c r="K1044" s="1"/>
  <c r="J1043"/>
  <c r="K1043" s="1"/>
  <c r="J1042"/>
  <c r="K1042" s="1"/>
  <c r="G1042" s="1"/>
  <c r="G1041" s="1"/>
  <c r="G1040" s="1"/>
  <c r="G1039" s="1"/>
  <c r="H1042"/>
  <c r="H1041" s="1"/>
  <c r="H1040" s="1"/>
  <c r="H1039" s="1"/>
  <c r="K1041"/>
  <c r="J1041"/>
  <c r="J1040"/>
  <c r="K1040" s="1"/>
  <c r="J1039"/>
  <c r="K1039" s="1"/>
  <c r="J1038"/>
  <c r="K1038" s="1"/>
  <c r="G1038" s="1"/>
  <c r="G1037" s="1"/>
  <c r="G1036" s="1"/>
  <c r="K1037"/>
  <c r="J1037"/>
  <c r="J1036"/>
  <c r="K1036" s="1"/>
  <c r="J1035"/>
  <c r="K1035" s="1"/>
  <c r="J1034"/>
  <c r="K1034" s="1"/>
  <c r="K1033"/>
  <c r="J1033"/>
  <c r="J1032"/>
  <c r="K1032" s="1"/>
  <c r="J1031"/>
  <c r="K1031" s="1"/>
  <c r="J1030"/>
  <c r="K1030" s="1"/>
  <c r="K1029"/>
  <c r="G1029" s="1"/>
  <c r="G1028" s="1"/>
  <c r="G1027" s="1"/>
  <c r="J1029"/>
  <c r="H1029"/>
  <c r="H1028" s="1"/>
  <c r="H1027" s="1"/>
  <c r="J1028"/>
  <c r="K1028" s="1"/>
  <c r="J1027"/>
  <c r="K1027" s="1"/>
  <c r="J1026"/>
  <c r="K1026" s="1"/>
  <c r="G1026" s="1"/>
  <c r="G1025" s="1"/>
  <c r="G1024" s="1"/>
  <c r="K1025"/>
  <c r="J1025"/>
  <c r="J1024"/>
  <c r="K1024" s="1"/>
  <c r="J1023"/>
  <c r="K1023" s="1"/>
  <c r="J1022"/>
  <c r="K1022" s="1"/>
  <c r="K1021"/>
  <c r="J1021"/>
  <c r="J1020"/>
  <c r="K1020" s="1"/>
  <c r="J1019"/>
  <c r="K1019" s="1"/>
  <c r="J1018"/>
  <c r="K1018" s="1"/>
  <c r="K1017"/>
  <c r="G1017" s="1"/>
  <c r="G1016" s="1"/>
  <c r="G1015" s="1"/>
  <c r="J1017"/>
  <c r="J1016"/>
  <c r="K1016" s="1"/>
  <c r="J1015"/>
  <c r="K1015" s="1"/>
  <c r="J1014"/>
  <c r="K1014" s="1"/>
  <c r="G1014" s="1"/>
  <c r="G1013" s="1"/>
  <c r="G1012" s="1"/>
  <c r="K1013"/>
  <c r="J1013"/>
  <c r="J1012"/>
  <c r="K1012" s="1"/>
  <c r="J1011"/>
  <c r="K1011" s="1"/>
  <c r="J1010"/>
  <c r="K1010" s="1"/>
  <c r="K1009"/>
  <c r="J1009"/>
  <c r="J1008"/>
  <c r="K1008" s="1"/>
  <c r="J1007"/>
  <c r="K1007" s="1"/>
  <c r="J1006"/>
  <c r="K1006" s="1"/>
  <c r="K1005"/>
  <c r="G1005" s="1"/>
  <c r="G1004" s="1"/>
  <c r="G1003" s="1"/>
  <c r="J1005"/>
  <c r="H1005"/>
  <c r="H1004" s="1"/>
  <c r="H1003" s="1"/>
  <c r="J1004"/>
  <c r="K1004" s="1"/>
  <c r="J1003"/>
  <c r="K1003" s="1"/>
  <c r="J1002"/>
  <c r="K1002" s="1"/>
  <c r="K1001"/>
  <c r="J1001"/>
  <c r="J1000"/>
  <c r="K1000" s="1"/>
  <c r="J999"/>
  <c r="K999" s="1"/>
  <c r="J998"/>
  <c r="K998" s="1"/>
  <c r="G998" s="1"/>
  <c r="G997" s="1"/>
  <c r="K997"/>
  <c r="J997"/>
  <c r="J996"/>
  <c r="K996" s="1"/>
  <c r="J995"/>
  <c r="K995" s="1"/>
  <c r="J994"/>
  <c r="K994" s="1"/>
  <c r="K993"/>
  <c r="G993" s="1"/>
  <c r="G992" s="1"/>
  <c r="J993"/>
  <c r="J992"/>
  <c r="K992" s="1"/>
  <c r="J991"/>
  <c r="K991" s="1"/>
  <c r="J990"/>
  <c r="K990" s="1"/>
  <c r="G990" s="1"/>
  <c r="G989" s="1"/>
  <c r="K989"/>
  <c r="J989"/>
  <c r="J988"/>
  <c r="K988" s="1"/>
  <c r="J987"/>
  <c r="K987" s="1"/>
  <c r="J986"/>
  <c r="K986" s="1"/>
  <c r="K985"/>
  <c r="G985" s="1"/>
  <c r="G984" s="1"/>
  <c r="J985"/>
  <c r="J984"/>
  <c r="K984" s="1"/>
  <c r="J983"/>
  <c r="K983" s="1"/>
  <c r="J982"/>
  <c r="K982" s="1"/>
  <c r="K981"/>
  <c r="J981"/>
  <c r="J980"/>
  <c r="K980" s="1"/>
  <c r="J979"/>
  <c r="K979" s="1"/>
  <c r="J978"/>
  <c r="K978" s="1"/>
  <c r="K977"/>
  <c r="G977" s="1"/>
  <c r="G976" s="1"/>
  <c r="J977"/>
  <c r="J976"/>
  <c r="K976" s="1"/>
  <c r="J975"/>
  <c r="K975" s="1"/>
  <c r="J974"/>
  <c r="K974" s="1"/>
  <c r="G974" s="1"/>
  <c r="G973" s="1"/>
  <c r="K973"/>
  <c r="J973"/>
  <c r="J972"/>
  <c r="K972" s="1"/>
  <c r="J971"/>
  <c r="K971" s="1"/>
  <c r="J970"/>
  <c r="K970" s="1"/>
  <c r="K969"/>
  <c r="G969" s="1"/>
  <c r="G968" s="1"/>
  <c r="J969"/>
  <c r="J968"/>
  <c r="K968" s="1"/>
  <c r="J967"/>
  <c r="K967" s="1"/>
  <c r="J966"/>
  <c r="K966" s="1"/>
  <c r="K965"/>
  <c r="J965"/>
  <c r="J964"/>
  <c r="K964" s="1"/>
  <c r="J963"/>
  <c r="K963" s="1"/>
  <c r="J962"/>
  <c r="K962" s="1"/>
  <c r="G962" s="1"/>
  <c r="G961" s="1"/>
  <c r="K961"/>
  <c r="J961"/>
  <c r="J960"/>
  <c r="K960" s="1"/>
  <c r="J959"/>
  <c r="K959" s="1"/>
  <c r="J958"/>
  <c r="K958" s="1"/>
  <c r="K957"/>
  <c r="G957" s="1"/>
  <c r="G956" s="1"/>
  <c r="J957"/>
  <c r="H957"/>
  <c r="H956" s="1"/>
  <c r="J956"/>
  <c r="K956" s="1"/>
  <c r="J955"/>
  <c r="K955" s="1"/>
  <c r="J954"/>
  <c r="K954" s="1"/>
  <c r="G954" s="1"/>
  <c r="G953" s="1"/>
  <c r="K953"/>
  <c r="J953"/>
  <c r="J952"/>
  <c r="K952" s="1"/>
  <c r="J951"/>
  <c r="K951" s="1"/>
  <c r="J950"/>
  <c r="K950" s="1"/>
  <c r="K949"/>
  <c r="G949" s="1"/>
  <c r="G948" s="1"/>
  <c r="J949"/>
  <c r="H949"/>
  <c r="H948" s="1"/>
  <c r="J948"/>
  <c r="K948" s="1"/>
  <c r="J947"/>
  <c r="K947" s="1"/>
  <c r="J946"/>
  <c r="K946" s="1"/>
  <c r="J945"/>
  <c r="K945" s="1"/>
  <c r="J944"/>
  <c r="K944" s="1"/>
  <c r="G944" s="1"/>
  <c r="G943" s="1"/>
  <c r="G942" s="1"/>
  <c r="J943"/>
  <c r="K943" s="1"/>
  <c r="J942"/>
  <c r="K942" s="1"/>
  <c r="J941"/>
  <c r="K941" s="1"/>
  <c r="H941"/>
  <c r="H940" s="1"/>
  <c r="G941"/>
  <c r="J940"/>
  <c r="K940" s="1"/>
  <c r="G940"/>
  <c r="J939"/>
  <c r="K939" s="1"/>
  <c r="G939" s="1"/>
  <c r="G938" s="1"/>
  <c r="G937" s="1"/>
  <c r="H939"/>
  <c r="H938" s="1"/>
  <c r="J938"/>
  <c r="K938" s="1"/>
  <c r="J937"/>
  <c r="K937" s="1"/>
  <c r="J936"/>
  <c r="K936" s="1"/>
  <c r="G936" s="1"/>
  <c r="G935" s="1"/>
  <c r="J935"/>
  <c r="K935" s="1"/>
  <c r="J934"/>
  <c r="K934" s="1"/>
  <c r="H934" s="1"/>
  <c r="H933" s="1"/>
  <c r="G934"/>
  <c r="G933" s="1"/>
  <c r="J933"/>
  <c r="K933" s="1"/>
  <c r="J932"/>
  <c r="K932" s="1"/>
  <c r="J931"/>
  <c r="K931" s="1"/>
  <c r="G931" s="1"/>
  <c r="G930" s="1"/>
  <c r="H931"/>
  <c r="H930" s="1"/>
  <c r="J930"/>
  <c r="K930" s="1"/>
  <c r="J929"/>
  <c r="K929" s="1"/>
  <c r="H929"/>
  <c r="H928" s="1"/>
  <c r="H927" s="1"/>
  <c r="G929"/>
  <c r="J928"/>
  <c r="K928" s="1"/>
  <c r="G928"/>
  <c r="J927"/>
  <c r="K927" s="1"/>
  <c r="J926"/>
  <c r="K926" s="1"/>
  <c r="J925"/>
  <c r="K925" s="1"/>
  <c r="J924"/>
  <c r="K924" s="1"/>
  <c r="J923"/>
  <c r="K923" s="1"/>
  <c r="J922"/>
  <c r="K922" s="1"/>
  <c r="J921"/>
  <c r="K921" s="1"/>
  <c r="H921"/>
  <c r="H920" s="1"/>
  <c r="H919" s="1"/>
  <c r="H918" s="1"/>
  <c r="H917" s="1"/>
  <c r="H916" s="1"/>
  <c r="H915" s="1"/>
  <c r="H914" s="1"/>
  <c r="G921"/>
  <c r="J920"/>
  <c r="K920" s="1"/>
  <c r="G920"/>
  <c r="G919" s="1"/>
  <c r="G918" s="1"/>
  <c r="G917" s="1"/>
  <c r="G916" s="1"/>
  <c r="G915" s="1"/>
  <c r="G914" s="1"/>
  <c r="J919"/>
  <c r="K919" s="1"/>
  <c r="J918"/>
  <c r="K918" s="1"/>
  <c r="J917"/>
  <c r="K917" s="1"/>
  <c r="J916"/>
  <c r="K916" s="1"/>
  <c r="J915"/>
  <c r="K915" s="1"/>
  <c r="J914"/>
  <c r="K914" s="1"/>
  <c r="J913"/>
  <c r="K913" s="1"/>
  <c r="H913"/>
  <c r="H912" s="1"/>
  <c r="H911" s="1"/>
  <c r="H910" s="1"/>
  <c r="H909" s="1"/>
  <c r="H908" s="1"/>
  <c r="H907" s="1"/>
  <c r="H906" s="1"/>
  <c r="G913"/>
  <c r="J912"/>
  <c r="K912" s="1"/>
  <c r="G912"/>
  <c r="G911" s="1"/>
  <c r="G910" s="1"/>
  <c r="G909" s="1"/>
  <c r="G908" s="1"/>
  <c r="G907" s="1"/>
  <c r="G906" s="1"/>
  <c r="J911"/>
  <c r="K911" s="1"/>
  <c r="J910"/>
  <c r="K910" s="1"/>
  <c r="J909"/>
  <c r="K909" s="1"/>
  <c r="J908"/>
  <c r="K908" s="1"/>
  <c r="J907"/>
  <c r="K907" s="1"/>
  <c r="J906"/>
  <c r="K906" s="1"/>
  <c r="J905"/>
  <c r="K905" s="1"/>
  <c r="J904"/>
  <c r="K904" s="1"/>
  <c r="J903"/>
  <c r="K903" s="1"/>
  <c r="K902"/>
  <c r="J902"/>
  <c r="J901"/>
  <c r="K901" s="1"/>
  <c r="K900"/>
  <c r="J900"/>
  <c r="J899"/>
  <c r="K899" s="1"/>
  <c r="K898"/>
  <c r="H898" s="1"/>
  <c r="J898"/>
  <c r="J897"/>
  <c r="K897" s="1"/>
  <c r="K896"/>
  <c r="J896"/>
  <c r="J895"/>
  <c r="K895" s="1"/>
  <c r="K894"/>
  <c r="H894" s="1"/>
  <c r="J894"/>
  <c r="J893"/>
  <c r="K893" s="1"/>
  <c r="K892"/>
  <c r="J892"/>
  <c r="J891"/>
  <c r="K891" s="1"/>
  <c r="K890"/>
  <c r="J890"/>
  <c r="J889"/>
  <c r="K889" s="1"/>
  <c r="K888"/>
  <c r="H888" s="1"/>
  <c r="J888"/>
  <c r="G888"/>
  <c r="J887"/>
  <c r="K887" s="1"/>
  <c r="K886"/>
  <c r="J886"/>
  <c r="J885"/>
  <c r="K885" s="1"/>
  <c r="K884"/>
  <c r="J884"/>
  <c r="J883"/>
  <c r="K883" s="1"/>
  <c r="K882"/>
  <c r="H882" s="1"/>
  <c r="H881" s="1"/>
  <c r="H880" s="1"/>
  <c r="H879" s="1"/>
  <c r="H878" s="1"/>
  <c r="H877" s="1"/>
  <c r="J882"/>
  <c r="J881"/>
  <c r="K881" s="1"/>
  <c r="K880"/>
  <c r="J880"/>
  <c r="J879"/>
  <c r="K879" s="1"/>
  <c r="K878"/>
  <c r="J878"/>
  <c r="J877"/>
  <c r="K877" s="1"/>
  <c r="K876"/>
  <c r="H876" s="1"/>
  <c r="H875" s="1"/>
  <c r="H874" s="1"/>
  <c r="H873" s="1"/>
  <c r="H872" s="1"/>
  <c r="H871" s="1"/>
  <c r="J876"/>
  <c r="G876"/>
  <c r="G875" s="1"/>
  <c r="G874" s="1"/>
  <c r="G873" s="1"/>
  <c r="G872" s="1"/>
  <c r="G871" s="1"/>
  <c r="J875"/>
  <c r="K875" s="1"/>
  <c r="K874"/>
  <c r="J874"/>
  <c r="J873"/>
  <c r="K873" s="1"/>
  <c r="K872"/>
  <c r="J872"/>
  <c r="J871"/>
  <c r="K871" s="1"/>
  <c r="K870"/>
  <c r="H870" s="1"/>
  <c r="H869" s="1"/>
  <c r="H868" s="1"/>
  <c r="H867" s="1"/>
  <c r="H866" s="1"/>
  <c r="H865" s="1"/>
  <c r="J870"/>
  <c r="J869"/>
  <c r="K869" s="1"/>
  <c r="K868"/>
  <c r="J868"/>
  <c r="J867"/>
  <c r="K867" s="1"/>
  <c r="K866"/>
  <c r="J866"/>
  <c r="J865"/>
  <c r="K865" s="1"/>
  <c r="K864"/>
  <c r="H864" s="1"/>
  <c r="H863" s="1"/>
  <c r="H862" s="1"/>
  <c r="H861" s="1"/>
  <c r="J864"/>
  <c r="G864"/>
  <c r="G863" s="1"/>
  <c r="G862" s="1"/>
  <c r="G861" s="1"/>
  <c r="J863"/>
  <c r="K863" s="1"/>
  <c r="K862"/>
  <c r="J862"/>
  <c r="J861"/>
  <c r="K861" s="1"/>
  <c r="K860"/>
  <c r="H860" s="1"/>
  <c r="H859" s="1"/>
  <c r="H858" s="1"/>
  <c r="H857" s="1"/>
  <c r="J860"/>
  <c r="G860"/>
  <c r="G859" s="1"/>
  <c r="G858" s="1"/>
  <c r="G857" s="1"/>
  <c r="J859"/>
  <c r="K859" s="1"/>
  <c r="K858"/>
  <c r="J858"/>
  <c r="J857"/>
  <c r="K857" s="1"/>
  <c r="K856"/>
  <c r="H856" s="1"/>
  <c r="H855" s="1"/>
  <c r="H854" s="1"/>
  <c r="H853" s="1"/>
  <c r="J856"/>
  <c r="G856"/>
  <c r="G855" s="1"/>
  <c r="G854" s="1"/>
  <c r="G853" s="1"/>
  <c r="J855"/>
  <c r="K855" s="1"/>
  <c r="K854"/>
  <c r="J854"/>
  <c r="J853"/>
  <c r="K853" s="1"/>
  <c r="K852"/>
  <c r="H852" s="1"/>
  <c r="H851" s="1"/>
  <c r="H850" s="1"/>
  <c r="H849" s="1"/>
  <c r="J852"/>
  <c r="G852"/>
  <c r="G851" s="1"/>
  <c r="G850" s="1"/>
  <c r="G849" s="1"/>
  <c r="J851"/>
  <c r="K851" s="1"/>
  <c r="K850"/>
  <c r="J850"/>
  <c r="J849"/>
  <c r="K849" s="1"/>
  <c r="K848"/>
  <c r="H848" s="1"/>
  <c r="H847" s="1"/>
  <c r="J848"/>
  <c r="G848"/>
  <c r="G847" s="1"/>
  <c r="J847"/>
  <c r="K847" s="1"/>
  <c r="K846"/>
  <c r="H846" s="1"/>
  <c r="H845" s="1"/>
  <c r="H844" s="1"/>
  <c r="H843" s="1"/>
  <c r="J846"/>
  <c r="J845"/>
  <c r="K845" s="1"/>
  <c r="K844"/>
  <c r="J844"/>
  <c r="J843"/>
  <c r="K843" s="1"/>
  <c r="K842"/>
  <c r="H842" s="1"/>
  <c r="H841" s="1"/>
  <c r="H840" s="1"/>
  <c r="J842"/>
  <c r="J841"/>
  <c r="K841" s="1"/>
  <c r="K840"/>
  <c r="J840"/>
  <c r="J839"/>
  <c r="K839" s="1"/>
  <c r="K838"/>
  <c r="J838"/>
  <c r="J837"/>
  <c r="K837" s="1"/>
  <c r="K836"/>
  <c r="J836"/>
  <c r="J835"/>
  <c r="K835" s="1"/>
  <c r="K834"/>
  <c r="J834"/>
  <c r="J833"/>
  <c r="K833" s="1"/>
  <c r="K832"/>
  <c r="J832"/>
  <c r="J831"/>
  <c r="K831" s="1"/>
  <c r="K830"/>
  <c r="J830"/>
  <c r="J829"/>
  <c r="K829" s="1"/>
  <c r="K828"/>
  <c r="J828"/>
  <c r="J827"/>
  <c r="K827" s="1"/>
  <c r="K826"/>
  <c r="J826"/>
  <c r="J825"/>
  <c r="K825" s="1"/>
  <c r="K824"/>
  <c r="H824" s="1"/>
  <c r="H823" s="1"/>
  <c r="J824"/>
  <c r="G824"/>
  <c r="G823" s="1"/>
  <c r="J823"/>
  <c r="K823" s="1"/>
  <c r="K822"/>
  <c r="H822" s="1"/>
  <c r="H821" s="1"/>
  <c r="H820" s="1"/>
  <c r="H819" s="1"/>
  <c r="H818" s="1"/>
  <c r="J822"/>
  <c r="J821"/>
  <c r="K821" s="1"/>
  <c r="K820"/>
  <c r="J820"/>
  <c r="J819"/>
  <c r="K819" s="1"/>
  <c r="K818"/>
  <c r="J818"/>
  <c r="J817"/>
  <c r="K817" s="1"/>
  <c r="K816"/>
  <c r="J816"/>
  <c r="J815"/>
  <c r="K815" s="1"/>
  <c r="K814"/>
  <c r="H814" s="1"/>
  <c r="H813" s="1"/>
  <c r="H812" s="1"/>
  <c r="H811" s="1"/>
  <c r="H810" s="1"/>
  <c r="H809" s="1"/>
  <c r="J814"/>
  <c r="J813"/>
  <c r="K813" s="1"/>
  <c r="K812"/>
  <c r="J812"/>
  <c r="J811"/>
  <c r="K811" s="1"/>
  <c r="K810"/>
  <c r="J810"/>
  <c r="J809"/>
  <c r="K809" s="1"/>
  <c r="K808"/>
  <c r="H808" s="1"/>
  <c r="H807" s="1"/>
  <c r="H806" s="1"/>
  <c r="H805" s="1"/>
  <c r="J808"/>
  <c r="G808"/>
  <c r="G807" s="1"/>
  <c r="G806" s="1"/>
  <c r="G805" s="1"/>
  <c r="J807"/>
  <c r="K807" s="1"/>
  <c r="K806"/>
  <c r="J806"/>
  <c r="J805"/>
  <c r="K805" s="1"/>
  <c r="K804"/>
  <c r="H804" s="1"/>
  <c r="H803" s="1"/>
  <c r="H802" s="1"/>
  <c r="H801" s="1"/>
  <c r="J804"/>
  <c r="G804"/>
  <c r="G803" s="1"/>
  <c r="G802" s="1"/>
  <c r="G801" s="1"/>
  <c r="J803"/>
  <c r="K803" s="1"/>
  <c r="K802"/>
  <c r="J802"/>
  <c r="J801"/>
  <c r="K801" s="1"/>
  <c r="K800"/>
  <c r="H800" s="1"/>
  <c r="H799" s="1"/>
  <c r="H798" s="1"/>
  <c r="H797" s="1"/>
  <c r="J800"/>
  <c r="G800"/>
  <c r="G799" s="1"/>
  <c r="G798" s="1"/>
  <c r="G797" s="1"/>
  <c r="J799"/>
  <c r="K799" s="1"/>
  <c r="K798"/>
  <c r="J798"/>
  <c r="J797"/>
  <c r="K797" s="1"/>
  <c r="K796"/>
  <c r="H796" s="1"/>
  <c r="H795" s="1"/>
  <c r="H794" s="1"/>
  <c r="H793" s="1"/>
  <c r="J796"/>
  <c r="G796"/>
  <c r="G795" s="1"/>
  <c r="G794" s="1"/>
  <c r="G793" s="1"/>
  <c r="J795"/>
  <c r="K795" s="1"/>
  <c r="K794"/>
  <c r="J794"/>
  <c r="J793"/>
  <c r="K793" s="1"/>
  <c r="K792"/>
  <c r="H792" s="1"/>
  <c r="H791" s="1"/>
  <c r="J792"/>
  <c r="G792"/>
  <c r="G791" s="1"/>
  <c r="J791"/>
  <c r="K791" s="1"/>
  <c r="K790"/>
  <c r="J790"/>
  <c r="J789"/>
  <c r="K789" s="1"/>
  <c r="K788"/>
  <c r="H788" s="1"/>
  <c r="H787" s="1"/>
  <c r="J788"/>
  <c r="G788"/>
  <c r="G787" s="1"/>
  <c r="J787"/>
  <c r="K787" s="1"/>
  <c r="K786"/>
  <c r="J786"/>
  <c r="J785"/>
  <c r="K785" s="1"/>
  <c r="K784"/>
  <c r="H784" s="1"/>
  <c r="H783" s="1"/>
  <c r="H782" s="1"/>
  <c r="H781" s="1"/>
  <c r="J784"/>
  <c r="G784"/>
  <c r="G783" s="1"/>
  <c r="G782" s="1"/>
  <c r="G781" s="1"/>
  <c r="J783"/>
  <c r="K783" s="1"/>
  <c r="K782"/>
  <c r="J782"/>
  <c r="J781"/>
  <c r="K781" s="1"/>
  <c r="K780"/>
  <c r="J780"/>
  <c r="J779"/>
  <c r="K779" s="1"/>
  <c r="K778"/>
  <c r="J778"/>
  <c r="J777"/>
  <c r="K777" s="1"/>
  <c r="K776"/>
  <c r="J776"/>
  <c r="J775"/>
  <c r="K775" s="1"/>
  <c r="K774"/>
  <c r="J774"/>
  <c r="J773"/>
  <c r="K773" s="1"/>
  <c r="K772"/>
  <c r="J772"/>
  <c r="J771"/>
  <c r="K771" s="1"/>
  <c r="K770"/>
  <c r="J770"/>
  <c r="J769"/>
  <c r="K769" s="1"/>
  <c r="K768"/>
  <c r="J768"/>
  <c r="J767"/>
  <c r="K767" s="1"/>
  <c r="K766"/>
  <c r="J766"/>
  <c r="J765"/>
  <c r="K765" s="1"/>
  <c r="K764"/>
  <c r="H764" s="1"/>
  <c r="H763" s="1"/>
  <c r="H762" s="1"/>
  <c r="H761" s="1"/>
  <c r="H760" s="1"/>
  <c r="H759" s="1"/>
  <c r="J764"/>
  <c r="G764"/>
  <c r="G763" s="1"/>
  <c r="G762" s="1"/>
  <c r="G761" s="1"/>
  <c r="J763"/>
  <c r="K763" s="1"/>
  <c r="K762"/>
  <c r="J762"/>
  <c r="J761"/>
  <c r="K761" s="1"/>
  <c r="K760"/>
  <c r="J760"/>
  <c r="G760"/>
  <c r="G759" s="1"/>
  <c r="J759"/>
  <c r="K759" s="1"/>
  <c r="K758"/>
  <c r="J758"/>
  <c r="J757"/>
  <c r="K757" s="1"/>
  <c r="K756"/>
  <c r="H756" s="1"/>
  <c r="H755" s="1"/>
  <c r="J756"/>
  <c r="G756"/>
  <c r="G755" s="1"/>
  <c r="J755"/>
  <c r="K755" s="1"/>
  <c r="K754"/>
  <c r="J754"/>
  <c r="J753"/>
  <c r="K753" s="1"/>
  <c r="K752"/>
  <c r="J752"/>
  <c r="J751"/>
  <c r="K751" s="1"/>
  <c r="K750"/>
  <c r="J750"/>
  <c r="J749"/>
  <c r="K749" s="1"/>
  <c r="K748"/>
  <c r="J748"/>
  <c r="J747"/>
  <c r="K747" s="1"/>
  <c r="K746"/>
  <c r="J746"/>
  <c r="J745"/>
  <c r="K745" s="1"/>
  <c r="K744"/>
  <c r="H744" s="1"/>
  <c r="H743" s="1"/>
  <c r="J744"/>
  <c r="G744"/>
  <c r="G743" s="1"/>
  <c r="J743"/>
  <c r="K743" s="1"/>
  <c r="K742"/>
  <c r="J742"/>
  <c r="J741"/>
  <c r="K741" s="1"/>
  <c r="K740"/>
  <c r="H740" s="1"/>
  <c r="H739" s="1"/>
  <c r="H738" s="1"/>
  <c r="H737" s="1"/>
  <c r="J740"/>
  <c r="G740"/>
  <c r="G739" s="1"/>
  <c r="G738" s="1"/>
  <c r="G737" s="1"/>
  <c r="J739"/>
  <c r="K739" s="1"/>
  <c r="K738"/>
  <c r="J738"/>
  <c r="J737"/>
  <c r="K737" s="1"/>
  <c r="K736"/>
  <c r="H736" s="1"/>
  <c r="H735" s="1"/>
  <c r="H734" s="1"/>
  <c r="H733" s="1"/>
  <c r="J736"/>
  <c r="G736"/>
  <c r="G735" s="1"/>
  <c r="G734" s="1"/>
  <c r="G733" s="1"/>
  <c r="J735"/>
  <c r="K735" s="1"/>
  <c r="K734"/>
  <c r="J734"/>
  <c r="J733"/>
  <c r="K733" s="1"/>
  <c r="K732"/>
  <c r="H732" s="1"/>
  <c r="H731" s="1"/>
  <c r="J732"/>
  <c r="G732"/>
  <c r="G731" s="1"/>
  <c r="J731"/>
  <c r="K731" s="1"/>
  <c r="K730"/>
  <c r="J730"/>
  <c r="J729"/>
  <c r="K729" s="1"/>
  <c r="K728"/>
  <c r="J728"/>
  <c r="J727"/>
  <c r="K727" s="1"/>
  <c r="K726"/>
  <c r="J726"/>
  <c r="J725"/>
  <c r="K725" s="1"/>
  <c r="K724"/>
  <c r="J724"/>
  <c r="J723"/>
  <c r="K723" s="1"/>
  <c r="K722"/>
  <c r="J722"/>
  <c r="J721"/>
  <c r="K721" s="1"/>
  <c r="K720"/>
  <c r="J720"/>
  <c r="J719"/>
  <c r="K719" s="1"/>
  <c r="K718"/>
  <c r="J718"/>
  <c r="J717"/>
  <c r="K717" s="1"/>
  <c r="K716"/>
  <c r="J716"/>
  <c r="J715"/>
  <c r="K715" s="1"/>
  <c r="K714"/>
  <c r="J714"/>
  <c r="J713"/>
  <c r="K713" s="1"/>
  <c r="K712"/>
  <c r="J712"/>
  <c r="J711"/>
  <c r="K711" s="1"/>
  <c r="K710"/>
  <c r="J710"/>
  <c r="J709"/>
  <c r="K709" s="1"/>
  <c r="K708"/>
  <c r="J708"/>
  <c r="J707"/>
  <c r="K707" s="1"/>
  <c r="K706"/>
  <c r="J706"/>
  <c r="J705"/>
  <c r="K705" s="1"/>
  <c r="K704"/>
  <c r="J704"/>
  <c r="J703"/>
  <c r="K703" s="1"/>
  <c r="K702"/>
  <c r="J702"/>
  <c r="J701"/>
  <c r="K701" s="1"/>
  <c r="H701" s="1"/>
  <c r="H700" s="1"/>
  <c r="H699" s="1"/>
  <c r="G701"/>
  <c r="G700" s="1"/>
  <c r="G699" s="1"/>
  <c r="J700"/>
  <c r="K700" s="1"/>
  <c r="J699"/>
  <c r="K699" s="1"/>
  <c r="J698"/>
  <c r="K698" s="1"/>
  <c r="G698" s="1"/>
  <c r="G697" s="1"/>
  <c r="G696" s="1"/>
  <c r="H698"/>
  <c r="H697" s="1"/>
  <c r="H696" s="1"/>
  <c r="J697"/>
  <c r="K697" s="1"/>
  <c r="J696"/>
  <c r="K696" s="1"/>
  <c r="J695"/>
  <c r="K695" s="1"/>
  <c r="J694"/>
  <c r="K694" s="1"/>
  <c r="J693"/>
  <c r="K693" s="1"/>
  <c r="J692"/>
  <c r="K692" s="1"/>
  <c r="H692"/>
  <c r="H691" s="1"/>
  <c r="G692"/>
  <c r="J691"/>
  <c r="K691" s="1"/>
  <c r="G691"/>
  <c r="G690" s="1"/>
  <c r="J690"/>
  <c r="K690" s="1"/>
  <c r="H690"/>
  <c r="J689"/>
  <c r="K689" s="1"/>
  <c r="J688"/>
  <c r="K688" s="1"/>
  <c r="H688"/>
  <c r="H687" s="1"/>
  <c r="G688"/>
  <c r="J687"/>
  <c r="K687" s="1"/>
  <c r="G687"/>
  <c r="J686"/>
  <c r="K686" s="1"/>
  <c r="G686" s="1"/>
  <c r="G685" s="1"/>
  <c r="G684" s="1"/>
  <c r="G683" s="1"/>
  <c r="H686"/>
  <c r="H685" s="1"/>
  <c r="H684" s="1"/>
  <c r="H683" s="1"/>
  <c r="J685"/>
  <c r="K685" s="1"/>
  <c r="J684"/>
  <c r="K684" s="1"/>
  <c r="J683"/>
  <c r="K683" s="1"/>
  <c r="J682"/>
  <c r="K682" s="1"/>
  <c r="J681"/>
  <c r="K681" s="1"/>
  <c r="J680"/>
  <c r="K680" s="1"/>
  <c r="J679"/>
  <c r="K679" s="1"/>
  <c r="J678"/>
  <c r="K678" s="1"/>
  <c r="G678" s="1"/>
  <c r="G677" s="1"/>
  <c r="H678"/>
  <c r="H677" s="1"/>
  <c r="J677"/>
  <c r="K677" s="1"/>
  <c r="J676"/>
  <c r="K676" s="1"/>
  <c r="H676"/>
  <c r="G676"/>
  <c r="J675"/>
  <c r="K675" s="1"/>
  <c r="J674"/>
  <c r="K674" s="1"/>
  <c r="G674" s="1"/>
  <c r="H674"/>
  <c r="J673"/>
  <c r="K673" s="1"/>
  <c r="J672"/>
  <c r="K672" s="1"/>
  <c r="J671"/>
  <c r="K671" s="1"/>
  <c r="J670"/>
  <c r="K670" s="1"/>
  <c r="J669"/>
  <c r="K669" s="1"/>
  <c r="H669" s="1"/>
  <c r="G669"/>
  <c r="G667" s="1"/>
  <c r="J668"/>
  <c r="K668" s="1"/>
  <c r="H668"/>
  <c r="G668"/>
  <c r="J667"/>
  <c r="K667" s="1"/>
  <c r="J666"/>
  <c r="K666" s="1"/>
  <c r="J665"/>
  <c r="K665" s="1"/>
  <c r="H665" s="1"/>
  <c r="G665"/>
  <c r="G663" s="1"/>
  <c r="G662" s="1"/>
  <c r="J664"/>
  <c r="K664" s="1"/>
  <c r="H664"/>
  <c r="G664"/>
  <c r="J663"/>
  <c r="K663" s="1"/>
  <c r="J662"/>
  <c r="K662" s="1"/>
  <c r="J661"/>
  <c r="K661" s="1"/>
  <c r="H661" s="1"/>
  <c r="J660"/>
  <c r="K660" s="1"/>
  <c r="H660"/>
  <c r="G660"/>
  <c r="J659"/>
  <c r="K659" s="1"/>
  <c r="H659" s="1"/>
  <c r="J658"/>
  <c r="K658" s="1"/>
  <c r="H658"/>
  <c r="J657"/>
  <c r="K657" s="1"/>
  <c r="H657" s="1"/>
  <c r="J656"/>
  <c r="K656" s="1"/>
  <c r="H656"/>
  <c r="J655"/>
  <c r="K655" s="1"/>
  <c r="H655" s="1"/>
  <c r="J654"/>
  <c r="K654" s="1"/>
  <c r="G654" s="1"/>
  <c r="H654"/>
  <c r="H653" s="1"/>
  <c r="J653"/>
  <c r="K653" s="1"/>
  <c r="J652"/>
  <c r="K652" s="1"/>
  <c r="H652"/>
  <c r="J651"/>
  <c r="K651" s="1"/>
  <c r="J650"/>
  <c r="K650" s="1"/>
  <c r="J649"/>
  <c r="K649" s="1"/>
  <c r="H649" s="1"/>
  <c r="J648"/>
  <c r="K648" s="1"/>
  <c r="H648"/>
  <c r="H647" s="1"/>
  <c r="J647"/>
  <c r="K647" s="1"/>
  <c r="J646"/>
  <c r="K646" s="1"/>
  <c r="H646"/>
  <c r="H645" s="1"/>
  <c r="J645"/>
  <c r="K645" s="1"/>
  <c r="J644"/>
  <c r="K644" s="1"/>
  <c r="H644"/>
  <c r="J643"/>
  <c r="K643" s="1"/>
  <c r="H643" s="1"/>
  <c r="J642"/>
  <c r="K642" s="1"/>
  <c r="H642"/>
  <c r="H641" s="1"/>
  <c r="J641"/>
  <c r="K641" s="1"/>
  <c r="J640"/>
  <c r="K640" s="1"/>
  <c r="H640"/>
  <c r="J639"/>
  <c r="K639" s="1"/>
  <c r="H639" s="1"/>
  <c r="H638" s="1"/>
  <c r="J638"/>
  <c r="K638" s="1"/>
  <c r="J637"/>
  <c r="K637" s="1"/>
  <c r="H637" s="1"/>
  <c r="H636" s="1"/>
  <c r="J636"/>
  <c r="K636" s="1"/>
  <c r="J635"/>
  <c r="K635" s="1"/>
  <c r="H635" s="1"/>
  <c r="H634" s="1"/>
  <c r="H633" s="1"/>
  <c r="H632" s="1"/>
  <c r="H631" s="1"/>
  <c r="H630" s="1"/>
  <c r="J634"/>
  <c r="K634" s="1"/>
  <c r="J633"/>
  <c r="K633" s="1"/>
  <c r="J632"/>
  <c r="K632" s="1"/>
  <c r="J631"/>
  <c r="K631" s="1"/>
  <c r="J630"/>
  <c r="K630" s="1"/>
  <c r="J629"/>
  <c r="K629" s="1"/>
  <c r="J628"/>
  <c r="K628" s="1"/>
  <c r="H628"/>
  <c r="H627" s="1"/>
  <c r="G628"/>
  <c r="J627"/>
  <c r="K627" s="1"/>
  <c r="G627"/>
  <c r="G626" s="1"/>
  <c r="J626"/>
  <c r="K626" s="1"/>
  <c r="H626"/>
  <c r="H625" s="1"/>
  <c r="J625"/>
  <c r="K625" s="1"/>
  <c r="G625"/>
  <c r="G624" s="1"/>
  <c r="J624"/>
  <c r="K624" s="1"/>
  <c r="H624"/>
  <c r="H623" s="1"/>
  <c r="J623"/>
  <c r="K623" s="1"/>
  <c r="G623"/>
  <c r="J622"/>
  <c r="K622" s="1"/>
  <c r="G622" s="1"/>
  <c r="G621" s="1"/>
  <c r="G620" s="1"/>
  <c r="H622"/>
  <c r="H621" s="1"/>
  <c r="J621"/>
  <c r="K621" s="1"/>
  <c r="J620"/>
  <c r="K620" s="1"/>
  <c r="H620"/>
  <c r="J619"/>
  <c r="K619" s="1"/>
  <c r="H619" s="1"/>
  <c r="G619"/>
  <c r="G618" s="1"/>
  <c r="J618"/>
  <c r="K618" s="1"/>
  <c r="H618"/>
  <c r="H617" s="1"/>
  <c r="J617"/>
  <c r="K617" s="1"/>
  <c r="G617"/>
  <c r="J616"/>
  <c r="K616" s="1"/>
  <c r="H616"/>
  <c r="H615" s="1"/>
  <c r="J615"/>
  <c r="K615" s="1"/>
  <c r="J614"/>
  <c r="K614" s="1"/>
  <c r="H614"/>
  <c r="H613" s="1"/>
  <c r="J613"/>
  <c r="K613" s="1"/>
  <c r="J612"/>
  <c r="K612" s="1"/>
  <c r="H612"/>
  <c r="H611" s="1"/>
  <c r="H608" s="1"/>
  <c r="H607" s="1"/>
  <c r="H606" s="1"/>
  <c r="H605" s="1"/>
  <c r="G612"/>
  <c r="J611"/>
  <c r="K611" s="1"/>
  <c r="G611"/>
  <c r="J610"/>
  <c r="K610" s="1"/>
  <c r="G610" s="1"/>
  <c r="G609" s="1"/>
  <c r="G608" s="1"/>
  <c r="G607" s="1"/>
  <c r="G606" s="1"/>
  <c r="G605" s="1"/>
  <c r="H610"/>
  <c r="H609" s="1"/>
  <c r="J609"/>
  <c r="K609" s="1"/>
  <c r="J608"/>
  <c r="K608" s="1"/>
  <c r="J607"/>
  <c r="K607" s="1"/>
  <c r="J606"/>
  <c r="K606" s="1"/>
  <c r="J605"/>
  <c r="K605" s="1"/>
  <c r="J604"/>
  <c r="K604" s="1"/>
  <c r="H604"/>
  <c r="H603" s="1"/>
  <c r="G604"/>
  <c r="J603"/>
  <c r="K603" s="1"/>
  <c r="G603"/>
  <c r="G602" s="1"/>
  <c r="J602"/>
  <c r="K602" s="1"/>
  <c r="H602"/>
  <c r="H601" s="1"/>
  <c r="J601"/>
  <c r="K601" s="1"/>
  <c r="G601"/>
  <c r="G600" s="1"/>
  <c r="J600"/>
  <c r="K600" s="1"/>
  <c r="H600"/>
  <c r="J599"/>
  <c r="K599" s="1"/>
  <c r="H599" s="1"/>
  <c r="H598" s="1"/>
  <c r="H597" s="1"/>
  <c r="H596" s="1"/>
  <c r="H595" s="1"/>
  <c r="G599"/>
  <c r="G598" s="1"/>
  <c r="J598"/>
  <c r="K598" s="1"/>
  <c r="J597"/>
  <c r="K597" s="1"/>
  <c r="G597"/>
  <c r="G596" s="1"/>
  <c r="J596"/>
  <c r="K596" s="1"/>
  <c r="J595"/>
  <c r="K595" s="1"/>
  <c r="G595"/>
  <c r="J594"/>
  <c r="K594" s="1"/>
  <c r="G594" s="1"/>
  <c r="H594"/>
  <c r="H593" s="1"/>
  <c r="J593"/>
  <c r="K593" s="1"/>
  <c r="G593"/>
  <c r="G592" s="1"/>
  <c r="J592"/>
  <c r="K592" s="1"/>
  <c r="H592"/>
  <c r="H591" s="1"/>
  <c r="J591"/>
  <c r="K591" s="1"/>
  <c r="G591"/>
  <c r="G590" s="1"/>
  <c r="J590"/>
  <c r="K590" s="1"/>
  <c r="H590"/>
  <c r="J589"/>
  <c r="K589" s="1"/>
  <c r="G589"/>
  <c r="J588"/>
  <c r="K588" s="1"/>
  <c r="H588"/>
  <c r="H587" s="1"/>
  <c r="G588"/>
  <c r="J587"/>
  <c r="K587" s="1"/>
  <c r="G587"/>
  <c r="G586" s="1"/>
  <c r="J586"/>
  <c r="K586" s="1"/>
  <c r="H586"/>
  <c r="H585" s="1"/>
  <c r="J585"/>
  <c r="K585" s="1"/>
  <c r="G585"/>
  <c r="J584"/>
  <c r="K584" s="1"/>
  <c r="H584"/>
  <c r="H583" s="1"/>
  <c r="G584"/>
  <c r="J583"/>
  <c r="K583" s="1"/>
  <c r="G583"/>
  <c r="J582"/>
  <c r="K582" s="1"/>
  <c r="G582" s="1"/>
  <c r="G581" s="1"/>
  <c r="G580" s="1"/>
  <c r="G579" s="1"/>
  <c r="G578" s="1"/>
  <c r="G577" s="1"/>
  <c r="G576" s="1"/>
  <c r="H582"/>
  <c r="H581" s="1"/>
  <c r="J581"/>
  <c r="K581" s="1"/>
  <c r="J580"/>
  <c r="K580" s="1"/>
  <c r="H580"/>
  <c r="H579" s="1"/>
  <c r="J579"/>
  <c r="K579" s="1"/>
  <c r="J578"/>
  <c r="K578" s="1"/>
  <c r="H578"/>
  <c r="H577" s="1"/>
  <c r="J577"/>
  <c r="K577" s="1"/>
  <c r="J576"/>
  <c r="K576" s="1"/>
  <c r="J575"/>
  <c r="K575" s="1"/>
  <c r="H575" s="1"/>
  <c r="G575"/>
  <c r="G574" s="1"/>
  <c r="J574"/>
  <c r="K574" s="1"/>
  <c r="H574"/>
  <c r="H573" s="1"/>
  <c r="J573"/>
  <c r="K573" s="1"/>
  <c r="G573"/>
  <c r="G572" s="1"/>
  <c r="J572"/>
  <c r="K572" s="1"/>
  <c r="H572"/>
  <c r="H571" s="1"/>
  <c r="J571"/>
  <c r="K571" s="1"/>
  <c r="G571"/>
  <c r="G570" s="1"/>
  <c r="J570"/>
  <c r="K570" s="1"/>
  <c r="H570"/>
  <c r="J569"/>
  <c r="K569" s="1"/>
  <c r="H569" s="1"/>
  <c r="G569"/>
  <c r="G568" s="1"/>
  <c r="G566" s="1"/>
  <c r="J568"/>
  <c r="K568" s="1"/>
  <c r="H568"/>
  <c r="H567" s="1"/>
  <c r="J567"/>
  <c r="K567" s="1"/>
  <c r="G567"/>
  <c r="J566"/>
  <c r="K566" s="1"/>
  <c r="H566"/>
  <c r="H565" s="1"/>
  <c r="J565"/>
  <c r="K565" s="1"/>
  <c r="G565"/>
  <c r="G564" s="1"/>
  <c r="J564"/>
  <c r="K564" s="1"/>
  <c r="H564"/>
  <c r="J563"/>
  <c r="K563" s="1"/>
  <c r="H563" s="1"/>
  <c r="G563"/>
  <c r="G562" s="1"/>
  <c r="J562"/>
  <c r="K562" s="1"/>
  <c r="H562"/>
  <c r="J561"/>
  <c r="K561" s="1"/>
  <c r="H561" s="1"/>
  <c r="G561"/>
  <c r="G560" s="1"/>
  <c r="J560"/>
  <c r="K560" s="1"/>
  <c r="H560"/>
  <c r="H559" s="1"/>
  <c r="J559"/>
  <c r="K559" s="1"/>
  <c r="G559"/>
  <c r="G558" s="1"/>
  <c r="J558"/>
  <c r="K558" s="1"/>
  <c r="H558"/>
  <c r="H557" s="1"/>
  <c r="J557"/>
  <c r="K557" s="1"/>
  <c r="G557"/>
  <c r="G556" s="1"/>
  <c r="J556"/>
  <c r="K556" s="1"/>
  <c r="H556"/>
  <c r="J555"/>
  <c r="K555" s="1"/>
  <c r="H555" s="1"/>
  <c r="G555"/>
  <c r="G554" s="1"/>
  <c r="J554"/>
  <c r="K554" s="1"/>
  <c r="H554"/>
  <c r="H553" s="1"/>
  <c r="J553"/>
  <c r="K553" s="1"/>
  <c r="G553"/>
  <c r="G552" s="1"/>
  <c r="J552"/>
  <c r="K552" s="1"/>
  <c r="H552"/>
  <c r="H551" s="1"/>
  <c r="J551"/>
  <c r="K551" s="1"/>
  <c r="G551"/>
  <c r="J550"/>
  <c r="K550" s="1"/>
  <c r="G550" s="1"/>
  <c r="G549" s="1"/>
  <c r="G548" s="1"/>
  <c r="G547" s="1"/>
  <c r="G546" s="1"/>
  <c r="G540" s="1"/>
  <c r="H550"/>
  <c r="H549" s="1"/>
  <c r="J549"/>
  <c r="K549" s="1"/>
  <c r="J548"/>
  <c r="K548" s="1"/>
  <c r="H548"/>
  <c r="H547" s="1"/>
  <c r="J547"/>
  <c r="K547" s="1"/>
  <c r="J546"/>
  <c r="K546" s="1"/>
  <c r="H546"/>
  <c r="J545"/>
  <c r="K545" s="1"/>
  <c r="H545" s="1"/>
  <c r="G545"/>
  <c r="G544" s="1"/>
  <c r="G543" s="1"/>
  <c r="G542" s="1"/>
  <c r="G541" s="1"/>
  <c r="J544"/>
  <c r="K544" s="1"/>
  <c r="H544"/>
  <c r="H543" s="1"/>
  <c r="H542" s="1"/>
  <c r="H541" s="1"/>
  <c r="H540" s="1"/>
  <c r="K543"/>
  <c r="J543"/>
  <c r="K542"/>
  <c r="J542"/>
  <c r="K541"/>
  <c r="J541"/>
  <c r="K540"/>
  <c r="J540"/>
  <c r="K539"/>
  <c r="G539" s="1"/>
  <c r="G538" s="1"/>
  <c r="G537" s="1"/>
  <c r="G536" s="1"/>
  <c r="G535" s="1"/>
  <c r="J539"/>
  <c r="H539"/>
  <c r="K538"/>
  <c r="J538"/>
  <c r="H538"/>
  <c r="H537" s="1"/>
  <c r="H536" s="1"/>
  <c r="H535" s="1"/>
  <c r="K537"/>
  <c r="J537"/>
  <c r="K536"/>
  <c r="J536"/>
  <c r="K535"/>
  <c r="J535"/>
  <c r="K534"/>
  <c r="G534" s="1"/>
  <c r="G533" s="1"/>
  <c r="J534"/>
  <c r="K533"/>
  <c r="J533"/>
  <c r="K532"/>
  <c r="G532" s="1"/>
  <c r="G531" s="1"/>
  <c r="J532"/>
  <c r="H532"/>
  <c r="H531" s="1"/>
  <c r="K531"/>
  <c r="J531"/>
  <c r="K530"/>
  <c r="J530"/>
  <c r="K529"/>
  <c r="J529"/>
  <c r="K528"/>
  <c r="G528" s="1"/>
  <c r="G527" s="1"/>
  <c r="J528"/>
  <c r="H528"/>
  <c r="H527" s="1"/>
  <c r="K527"/>
  <c r="J527"/>
  <c r="K526"/>
  <c r="G526" s="1"/>
  <c r="G525" s="1"/>
  <c r="J526"/>
  <c r="K525"/>
  <c r="J525"/>
  <c r="K524"/>
  <c r="G524" s="1"/>
  <c r="G523" s="1"/>
  <c r="J524"/>
  <c r="H524"/>
  <c r="H523" s="1"/>
  <c r="K523"/>
  <c r="J523"/>
  <c r="K522"/>
  <c r="J522"/>
  <c r="K521"/>
  <c r="G521" s="1"/>
  <c r="G520" s="1"/>
  <c r="J521"/>
  <c r="K520"/>
  <c r="J520"/>
  <c r="K519"/>
  <c r="G519" s="1"/>
  <c r="J519"/>
  <c r="H519"/>
  <c r="K518"/>
  <c r="G518" s="1"/>
  <c r="G517" s="1"/>
  <c r="J518"/>
  <c r="K517"/>
  <c r="J517"/>
  <c r="K516"/>
  <c r="G516" s="1"/>
  <c r="J516"/>
  <c r="H516"/>
  <c r="H514" s="1"/>
  <c r="K515"/>
  <c r="G515" s="1"/>
  <c r="J515"/>
  <c r="H515"/>
  <c r="K514"/>
  <c r="J514"/>
  <c r="K513"/>
  <c r="J513"/>
  <c r="K512"/>
  <c r="J512"/>
  <c r="K511"/>
  <c r="J511"/>
  <c r="K510"/>
  <c r="J510"/>
  <c r="K509"/>
  <c r="J509"/>
  <c r="K508"/>
  <c r="G508" s="1"/>
  <c r="G507" s="1"/>
  <c r="J508"/>
  <c r="H508"/>
  <c r="H507" s="1"/>
  <c r="K507"/>
  <c r="J507"/>
  <c r="K506"/>
  <c r="J506"/>
  <c r="K505"/>
  <c r="J505"/>
  <c r="K504"/>
  <c r="J504"/>
  <c r="K503"/>
  <c r="J503"/>
  <c r="K502"/>
  <c r="G502" s="1"/>
  <c r="G501" s="1"/>
  <c r="J502"/>
  <c r="K501"/>
  <c r="J501"/>
  <c r="K500"/>
  <c r="G500" s="1"/>
  <c r="G499" s="1"/>
  <c r="J500"/>
  <c r="H500"/>
  <c r="H499" s="1"/>
  <c r="K499"/>
  <c r="J499"/>
  <c r="K498"/>
  <c r="J498"/>
  <c r="K497"/>
  <c r="J497"/>
  <c r="K496"/>
  <c r="J496"/>
  <c r="K495"/>
  <c r="J495"/>
  <c r="K494"/>
  <c r="G494" s="1"/>
  <c r="G493" s="1"/>
  <c r="G492" s="1"/>
  <c r="G491" s="1"/>
  <c r="G490" s="1"/>
  <c r="G489" s="1"/>
  <c r="J494"/>
  <c r="K493"/>
  <c r="J493"/>
  <c r="K492"/>
  <c r="J492"/>
  <c r="K491"/>
  <c r="J491"/>
  <c r="K490"/>
  <c r="J490"/>
  <c r="K489"/>
  <c r="J489"/>
  <c r="K488"/>
  <c r="G488" s="1"/>
  <c r="G487" s="1"/>
  <c r="G486" s="1"/>
  <c r="G485" s="1"/>
  <c r="J488"/>
  <c r="H488"/>
  <c r="H487" s="1"/>
  <c r="H486" s="1"/>
  <c r="H485" s="1"/>
  <c r="K487"/>
  <c r="J487"/>
  <c r="K486"/>
  <c r="J486"/>
  <c r="K485"/>
  <c r="J485"/>
  <c r="K484"/>
  <c r="G484" s="1"/>
  <c r="G483" s="1"/>
  <c r="J484"/>
  <c r="H484"/>
  <c r="H483" s="1"/>
  <c r="K483"/>
  <c r="J483"/>
  <c r="K482"/>
  <c r="G482" s="1"/>
  <c r="G481" s="1"/>
  <c r="J482"/>
  <c r="K481"/>
  <c r="J481"/>
  <c r="K480"/>
  <c r="G480" s="1"/>
  <c r="G479" s="1"/>
  <c r="J480"/>
  <c r="H480"/>
  <c r="H479" s="1"/>
  <c r="K479"/>
  <c r="J479"/>
  <c r="K478"/>
  <c r="J478"/>
  <c r="K477"/>
  <c r="G477" s="1"/>
  <c r="G476" s="1"/>
  <c r="J477"/>
  <c r="K476"/>
  <c r="J476"/>
  <c r="K475"/>
  <c r="G475" s="1"/>
  <c r="J475"/>
  <c r="H475"/>
  <c r="K474"/>
  <c r="G474" s="1"/>
  <c r="G473" s="1"/>
  <c r="G472" s="1"/>
  <c r="J474"/>
  <c r="K473"/>
  <c r="J473"/>
  <c r="K472"/>
  <c r="J472"/>
  <c r="K471"/>
  <c r="J471"/>
  <c r="K470"/>
  <c r="J470"/>
  <c r="K469"/>
  <c r="J469"/>
  <c r="K468"/>
  <c r="J468"/>
  <c r="K467"/>
  <c r="J467"/>
  <c r="K466"/>
  <c r="J466"/>
  <c r="K465"/>
  <c r="J465"/>
  <c r="K464"/>
  <c r="G464" s="1"/>
  <c r="G463" s="1"/>
  <c r="G462" s="1"/>
  <c r="G461" s="1"/>
  <c r="G460" s="1"/>
  <c r="G459" s="1"/>
  <c r="G458" s="1"/>
  <c r="G457" s="1"/>
  <c r="J464"/>
  <c r="H464"/>
  <c r="K463"/>
  <c r="J463"/>
  <c r="H463"/>
  <c r="H462" s="1"/>
  <c r="H461" s="1"/>
  <c r="H460" s="1"/>
  <c r="H459" s="1"/>
  <c r="H458" s="1"/>
  <c r="H457" s="1"/>
  <c r="K462"/>
  <c r="J462"/>
  <c r="K461"/>
  <c r="J461"/>
  <c r="K460"/>
  <c r="J460"/>
  <c r="K459"/>
  <c r="J459"/>
  <c r="K458"/>
  <c r="J458"/>
  <c r="K457"/>
  <c r="J457"/>
  <c r="K456"/>
  <c r="G456" s="1"/>
  <c r="G455" s="1"/>
  <c r="G454" s="1"/>
  <c r="G453" s="1"/>
  <c r="G452" s="1"/>
  <c r="G451" s="1"/>
  <c r="G450" s="1"/>
  <c r="G449" s="1"/>
  <c r="J456"/>
  <c r="H456"/>
  <c r="K455"/>
  <c r="J455"/>
  <c r="H455"/>
  <c r="H454" s="1"/>
  <c r="H453" s="1"/>
  <c r="H452" s="1"/>
  <c r="H451" s="1"/>
  <c r="H450" s="1"/>
  <c r="H449" s="1"/>
  <c r="K454"/>
  <c r="J454"/>
  <c r="K453"/>
  <c r="J453"/>
  <c r="K452"/>
  <c r="J452"/>
  <c r="K451"/>
  <c r="J451"/>
  <c r="K450"/>
  <c r="J450"/>
  <c r="K449"/>
  <c r="J449"/>
  <c r="K448"/>
  <c r="G448" s="1"/>
  <c r="J448"/>
  <c r="H448"/>
  <c r="K447"/>
  <c r="G447" s="1"/>
  <c r="G446" s="1"/>
  <c r="G445" s="1"/>
  <c r="J447"/>
  <c r="K446"/>
  <c r="J446"/>
  <c r="K445"/>
  <c r="J445"/>
  <c r="K444"/>
  <c r="G444" s="1"/>
  <c r="J444"/>
  <c r="H444"/>
  <c r="K443"/>
  <c r="G443" s="1"/>
  <c r="J443"/>
  <c r="K442"/>
  <c r="G442" s="1"/>
  <c r="J442"/>
  <c r="K441"/>
  <c r="J441"/>
  <c r="K440"/>
  <c r="G440" s="1"/>
  <c r="G439" s="1"/>
  <c r="J440"/>
  <c r="H440"/>
  <c r="H439" s="1"/>
  <c r="K439"/>
  <c r="J439"/>
  <c r="K438"/>
  <c r="G438" s="1"/>
  <c r="J438"/>
  <c r="K437"/>
  <c r="G437" s="1"/>
  <c r="J437"/>
  <c r="H437"/>
  <c r="K436"/>
  <c r="J436"/>
  <c r="K435"/>
  <c r="J435"/>
  <c r="K434"/>
  <c r="J434"/>
  <c r="K433"/>
  <c r="J433"/>
  <c r="K432"/>
  <c r="G432" s="1"/>
  <c r="G431" s="1"/>
  <c r="G430" s="1"/>
  <c r="G429" s="1"/>
  <c r="G428" s="1"/>
  <c r="G427" s="1"/>
  <c r="J432"/>
  <c r="H432"/>
  <c r="H431" s="1"/>
  <c r="H430" s="1"/>
  <c r="H429" s="1"/>
  <c r="H428" s="1"/>
  <c r="H427" s="1"/>
  <c r="K431"/>
  <c r="J431"/>
  <c r="K430"/>
  <c r="J430"/>
  <c r="K429"/>
  <c r="J429"/>
  <c r="K428"/>
  <c r="J428"/>
  <c r="K427"/>
  <c r="J427"/>
  <c r="K426"/>
  <c r="J426"/>
  <c r="K425"/>
  <c r="J425"/>
  <c r="K424"/>
  <c r="J424"/>
  <c r="K423"/>
  <c r="J423"/>
  <c r="K422"/>
  <c r="G422" s="1"/>
  <c r="G421" s="1"/>
  <c r="G420" s="1"/>
  <c r="G419" s="1"/>
  <c r="G418" s="1"/>
  <c r="G417" s="1"/>
  <c r="G416" s="1"/>
  <c r="J422"/>
  <c r="H422"/>
  <c r="H421" s="1"/>
  <c r="H420" s="1"/>
  <c r="H419" s="1"/>
  <c r="H418" s="1"/>
  <c r="H417" s="1"/>
  <c r="H416" s="1"/>
  <c r="K421"/>
  <c r="J421"/>
  <c r="K420"/>
  <c r="J420"/>
  <c r="K419"/>
  <c r="J419"/>
  <c r="K418"/>
  <c r="J418"/>
  <c r="K417"/>
  <c r="J417"/>
  <c r="K416"/>
  <c r="J416"/>
  <c r="K415"/>
  <c r="G415" s="1"/>
  <c r="G414" s="1"/>
  <c r="J415"/>
  <c r="K414"/>
  <c r="J414"/>
  <c r="K413"/>
  <c r="G413" s="1"/>
  <c r="G412" s="1"/>
  <c r="J413"/>
  <c r="H413"/>
  <c r="H412" s="1"/>
  <c r="K412"/>
  <c r="J412"/>
  <c r="K411"/>
  <c r="G411" s="1"/>
  <c r="G410" s="1"/>
  <c r="J411"/>
  <c r="K410"/>
  <c r="J410"/>
  <c r="K409"/>
  <c r="G409" s="1"/>
  <c r="G408" s="1"/>
  <c r="J409"/>
  <c r="H409"/>
  <c r="H408" s="1"/>
  <c r="K408"/>
  <c r="J408"/>
  <c r="K407"/>
  <c r="J407"/>
  <c r="K406"/>
  <c r="J406"/>
  <c r="K405"/>
  <c r="G405" s="1"/>
  <c r="G404" s="1"/>
  <c r="G403" s="1"/>
  <c r="G402" s="1"/>
  <c r="G401" s="1"/>
  <c r="G400" s="1"/>
  <c r="J405"/>
  <c r="H405"/>
  <c r="H404" s="1"/>
  <c r="H403" s="1"/>
  <c r="H402" s="1"/>
  <c r="H401" s="1"/>
  <c r="H400" s="1"/>
  <c r="K404"/>
  <c r="J404"/>
  <c r="K403"/>
  <c r="J403"/>
  <c r="K402"/>
  <c r="J402"/>
  <c r="K401"/>
  <c r="J401"/>
  <c r="K400"/>
  <c r="J400"/>
  <c r="K399"/>
  <c r="J399"/>
  <c r="K398"/>
  <c r="G398" s="1"/>
  <c r="G397" s="1"/>
  <c r="G396" s="1"/>
  <c r="G395" s="1"/>
  <c r="G394" s="1"/>
  <c r="J398"/>
  <c r="H398"/>
  <c r="H397" s="1"/>
  <c r="H396" s="1"/>
  <c r="H395" s="1"/>
  <c r="H394" s="1"/>
  <c r="K397"/>
  <c r="J397"/>
  <c r="K396"/>
  <c r="J396"/>
  <c r="K395"/>
  <c r="J395"/>
  <c r="K394"/>
  <c r="J394"/>
  <c r="K393"/>
  <c r="G393" s="1"/>
  <c r="J393"/>
  <c r="H393"/>
  <c r="K392"/>
  <c r="G392" s="1"/>
  <c r="G391" s="1"/>
  <c r="G390" s="1"/>
  <c r="J392"/>
  <c r="K391"/>
  <c r="J391"/>
  <c r="K390"/>
  <c r="J390"/>
  <c r="K389"/>
  <c r="G389" s="1"/>
  <c r="J389"/>
  <c r="H389"/>
  <c r="K388"/>
  <c r="G388" s="1"/>
  <c r="J388"/>
  <c r="K387"/>
  <c r="G387" s="1"/>
  <c r="J387"/>
  <c r="K386"/>
  <c r="J386"/>
  <c r="K385"/>
  <c r="G385" s="1"/>
  <c r="G384" s="1"/>
  <c r="J385"/>
  <c r="H385"/>
  <c r="H384" s="1"/>
  <c r="K384"/>
  <c r="J384"/>
  <c r="K383"/>
  <c r="G383" s="1"/>
  <c r="J383"/>
  <c r="K382"/>
  <c r="G382" s="1"/>
  <c r="J382"/>
  <c r="H382"/>
  <c r="K381"/>
  <c r="J381"/>
  <c r="K380"/>
  <c r="J380"/>
  <c r="K379"/>
  <c r="J379"/>
  <c r="K378"/>
  <c r="J378"/>
  <c r="K377"/>
  <c r="J377"/>
  <c r="K376"/>
  <c r="J376"/>
  <c r="K375"/>
  <c r="J375"/>
  <c r="K374"/>
  <c r="J374"/>
  <c r="K373"/>
  <c r="G373" s="1"/>
  <c r="G372" s="1"/>
  <c r="G371" s="1"/>
  <c r="G370" s="1"/>
  <c r="G369" s="1"/>
  <c r="G368" s="1"/>
  <c r="G367" s="1"/>
  <c r="G366" s="1"/>
  <c r="J373"/>
  <c r="K372"/>
  <c r="J372"/>
  <c r="K371"/>
  <c r="J371"/>
  <c r="K370"/>
  <c r="J370"/>
  <c r="K369"/>
  <c r="J369"/>
  <c r="K368"/>
  <c r="J368"/>
  <c r="K367"/>
  <c r="J367"/>
  <c r="K366"/>
  <c r="J366"/>
  <c r="K365"/>
  <c r="G365" s="1"/>
  <c r="G364" s="1"/>
  <c r="G363" s="1"/>
  <c r="G362" s="1"/>
  <c r="G361" s="1"/>
  <c r="G360" s="1"/>
  <c r="G352" s="1"/>
  <c r="J365"/>
  <c r="K364"/>
  <c r="J364"/>
  <c r="K363"/>
  <c r="J363"/>
  <c r="K362"/>
  <c r="J362"/>
  <c r="K361"/>
  <c r="J361"/>
  <c r="K360"/>
  <c r="J360"/>
  <c r="K359"/>
  <c r="G359" s="1"/>
  <c r="G358" s="1"/>
  <c r="G357" s="1"/>
  <c r="G356" s="1"/>
  <c r="G355" s="1"/>
  <c r="G354" s="1"/>
  <c r="G353" s="1"/>
  <c r="J359"/>
  <c r="H359"/>
  <c r="H358" s="1"/>
  <c r="H357" s="1"/>
  <c r="H356" s="1"/>
  <c r="H355" s="1"/>
  <c r="H354" s="1"/>
  <c r="H353" s="1"/>
  <c r="K358"/>
  <c r="J358"/>
  <c r="K357"/>
  <c r="J357"/>
  <c r="K356"/>
  <c r="J356"/>
  <c r="K355"/>
  <c r="J355"/>
  <c r="K354"/>
  <c r="J354"/>
  <c r="K353"/>
  <c r="J353"/>
  <c r="K352"/>
  <c r="J352"/>
  <c r="K351"/>
  <c r="G351" s="1"/>
  <c r="G350" s="1"/>
  <c r="G349" s="1"/>
  <c r="J351"/>
  <c r="H351"/>
  <c r="H350" s="1"/>
  <c r="H349" s="1"/>
  <c r="K350"/>
  <c r="J350"/>
  <c r="K349"/>
  <c r="J349"/>
  <c r="K348"/>
  <c r="G348" s="1"/>
  <c r="G347" s="1"/>
  <c r="G346" s="1"/>
  <c r="G345" s="1"/>
  <c r="G344" s="1"/>
  <c r="G343" s="1"/>
  <c r="J348"/>
  <c r="K347"/>
  <c r="J347"/>
  <c r="K346"/>
  <c r="J346"/>
  <c r="K345"/>
  <c r="J345"/>
  <c r="K344"/>
  <c r="J344"/>
  <c r="K343"/>
  <c r="J343"/>
  <c r="K342"/>
  <c r="G342" s="1"/>
  <c r="G341" s="1"/>
  <c r="G340" s="1"/>
  <c r="G339" s="1"/>
  <c r="G338" s="1"/>
  <c r="G337" s="1"/>
  <c r="J342"/>
  <c r="H342"/>
  <c r="H341" s="1"/>
  <c r="H340" s="1"/>
  <c r="H339" s="1"/>
  <c r="H338" s="1"/>
  <c r="H337" s="1"/>
  <c r="K341"/>
  <c r="J341"/>
  <c r="K340"/>
  <c r="J340"/>
  <c r="K339"/>
  <c r="J339"/>
  <c r="K338"/>
  <c r="J338"/>
  <c r="K337"/>
  <c r="J337"/>
  <c r="K336"/>
  <c r="G336" s="1"/>
  <c r="G335" s="1"/>
  <c r="G334" s="1"/>
  <c r="G333" s="1"/>
  <c r="G332" s="1"/>
  <c r="G331" s="1"/>
  <c r="G330" s="1"/>
  <c r="G329" s="1"/>
  <c r="J336"/>
  <c r="K335"/>
  <c r="J335"/>
  <c r="K334"/>
  <c r="J334"/>
  <c r="K333"/>
  <c r="J333"/>
  <c r="K332"/>
  <c r="J332"/>
  <c r="K331"/>
  <c r="J331"/>
  <c r="K330"/>
  <c r="J330"/>
  <c r="K329"/>
  <c r="J329"/>
  <c r="K328"/>
  <c r="G328" s="1"/>
  <c r="G327" s="1"/>
  <c r="G326" s="1"/>
  <c r="G325" s="1"/>
  <c r="G324" s="1"/>
  <c r="J328"/>
  <c r="K327"/>
  <c r="J327"/>
  <c r="K326"/>
  <c r="J326"/>
  <c r="K325"/>
  <c r="J325"/>
  <c r="K324"/>
  <c r="J324"/>
  <c r="K323"/>
  <c r="G323" s="1"/>
  <c r="J323"/>
  <c r="H323"/>
  <c r="K322"/>
  <c r="G322" s="1"/>
  <c r="J322"/>
  <c r="H322"/>
  <c r="H321" s="1"/>
  <c r="H320" s="1"/>
  <c r="K321"/>
  <c r="J321"/>
  <c r="K320"/>
  <c r="J320"/>
  <c r="K319"/>
  <c r="G319" s="1"/>
  <c r="J319"/>
  <c r="H319"/>
  <c r="K318"/>
  <c r="G318" s="1"/>
  <c r="J318"/>
  <c r="H318"/>
  <c r="K317"/>
  <c r="G317" s="1"/>
  <c r="G316" s="1"/>
  <c r="J317"/>
  <c r="K316"/>
  <c r="J316"/>
  <c r="K315"/>
  <c r="G315" s="1"/>
  <c r="G314" s="1"/>
  <c r="J315"/>
  <c r="H315"/>
  <c r="H314" s="1"/>
  <c r="K314"/>
  <c r="J314"/>
  <c r="K313"/>
  <c r="G313" s="1"/>
  <c r="J313"/>
  <c r="K312"/>
  <c r="G312" s="1"/>
  <c r="J312"/>
  <c r="K311"/>
  <c r="J311"/>
  <c r="K310"/>
  <c r="J310"/>
  <c r="K309"/>
  <c r="J309"/>
  <c r="K308"/>
  <c r="J308"/>
  <c r="K307"/>
  <c r="G307" s="1"/>
  <c r="G306" s="1"/>
  <c r="G305" s="1"/>
  <c r="G304" s="1"/>
  <c r="G303" s="1"/>
  <c r="G302" s="1"/>
  <c r="J307"/>
  <c r="H307"/>
  <c r="H306" s="1"/>
  <c r="H305" s="1"/>
  <c r="H304" s="1"/>
  <c r="H303" s="1"/>
  <c r="H302" s="1"/>
  <c r="K306"/>
  <c r="J306"/>
  <c r="K305"/>
  <c r="J305"/>
  <c r="K304"/>
  <c r="J304"/>
  <c r="K303"/>
  <c r="J303"/>
  <c r="K302"/>
  <c r="J302"/>
  <c r="K301"/>
  <c r="G301" s="1"/>
  <c r="G300" s="1"/>
  <c r="G299" s="1"/>
  <c r="G298" s="1"/>
  <c r="J301"/>
  <c r="K300"/>
  <c r="J300"/>
  <c r="K299"/>
  <c r="J299"/>
  <c r="K298"/>
  <c r="J298"/>
  <c r="K297"/>
  <c r="G297" s="1"/>
  <c r="G296" s="1"/>
  <c r="G295" s="1"/>
  <c r="J297"/>
  <c r="K296"/>
  <c r="J296"/>
  <c r="K295"/>
  <c r="J295"/>
  <c r="K294"/>
  <c r="G294" s="1"/>
  <c r="G293" s="1"/>
  <c r="G292" s="1"/>
  <c r="J294"/>
  <c r="H294"/>
  <c r="H293" s="1"/>
  <c r="H292" s="1"/>
  <c r="K293"/>
  <c r="J293"/>
  <c r="K292"/>
  <c r="J292"/>
  <c r="K291"/>
  <c r="G291" s="1"/>
  <c r="G290" s="1"/>
  <c r="J291"/>
  <c r="H291"/>
  <c r="H290" s="1"/>
  <c r="K290"/>
  <c r="J290"/>
  <c r="K289"/>
  <c r="G289" s="1"/>
  <c r="G288" s="1"/>
  <c r="G287" s="1"/>
  <c r="G286" s="1"/>
  <c r="G285" s="1"/>
  <c r="G284" s="1"/>
  <c r="J289"/>
  <c r="K288"/>
  <c r="J288"/>
  <c r="K287"/>
  <c r="J287"/>
  <c r="K286"/>
  <c r="J286"/>
  <c r="K285"/>
  <c r="J285"/>
  <c r="K284"/>
  <c r="J284"/>
  <c r="K283"/>
  <c r="J283"/>
  <c r="K282"/>
  <c r="J282"/>
  <c r="K281"/>
  <c r="J281"/>
  <c r="K280"/>
  <c r="J280"/>
  <c r="K279"/>
  <c r="G279" s="1"/>
  <c r="G278" s="1"/>
  <c r="G277" s="1"/>
  <c r="G276" s="1"/>
  <c r="J279"/>
  <c r="H279"/>
  <c r="H278" s="1"/>
  <c r="H277" s="1"/>
  <c r="H276" s="1"/>
  <c r="H271" s="1"/>
  <c r="H270" s="1"/>
  <c r="H269" s="1"/>
  <c r="K278"/>
  <c r="J278"/>
  <c r="K277"/>
  <c r="J277"/>
  <c r="K276"/>
  <c r="J276"/>
  <c r="K275"/>
  <c r="G275" s="1"/>
  <c r="G274" s="1"/>
  <c r="G273" s="1"/>
  <c r="G272" s="1"/>
  <c r="J275"/>
  <c r="H275"/>
  <c r="H274" s="1"/>
  <c r="H273" s="1"/>
  <c r="H272" s="1"/>
  <c r="K274"/>
  <c r="J274"/>
  <c r="K273"/>
  <c r="J273"/>
  <c r="K272"/>
  <c r="J272"/>
  <c r="K271"/>
  <c r="J271"/>
  <c r="K270"/>
  <c r="J270"/>
  <c r="K269"/>
  <c r="J269"/>
  <c r="K268"/>
  <c r="G268" s="1"/>
  <c r="G267" s="1"/>
  <c r="G266" s="1"/>
  <c r="G265" s="1"/>
  <c r="G264" s="1"/>
  <c r="G263" s="1"/>
  <c r="G262" s="1"/>
  <c r="J268"/>
  <c r="H268"/>
  <c r="H267" s="1"/>
  <c r="H266" s="1"/>
  <c r="H265" s="1"/>
  <c r="H264" s="1"/>
  <c r="H263" s="1"/>
  <c r="H262" s="1"/>
  <c r="K267"/>
  <c r="J267"/>
  <c r="K266"/>
  <c r="J266"/>
  <c r="K265"/>
  <c r="J265"/>
  <c r="K264"/>
  <c r="J264"/>
  <c r="K263"/>
  <c r="J263"/>
  <c r="K262"/>
  <c r="J262"/>
  <c r="K261"/>
  <c r="J261"/>
  <c r="K260"/>
  <c r="G260" s="1"/>
  <c r="G259" s="1"/>
  <c r="G258" s="1"/>
  <c r="G257" s="1"/>
  <c r="G256" s="1"/>
  <c r="G255" s="1"/>
  <c r="G254" s="1"/>
  <c r="G253" s="1"/>
  <c r="J260"/>
  <c r="H260"/>
  <c r="H259" s="1"/>
  <c r="H258" s="1"/>
  <c r="H257" s="1"/>
  <c r="H256" s="1"/>
  <c r="H255" s="1"/>
  <c r="H254" s="1"/>
  <c r="H253" s="1"/>
  <c r="K259"/>
  <c r="J259"/>
  <c r="K258"/>
  <c r="J258"/>
  <c r="K257"/>
  <c r="J257"/>
  <c r="K256"/>
  <c r="J256"/>
  <c r="K255"/>
  <c r="J255"/>
  <c r="K254"/>
  <c r="J254"/>
  <c r="K253"/>
  <c r="J253"/>
  <c r="K252"/>
  <c r="G252" s="1"/>
  <c r="G251" s="1"/>
  <c r="G250" s="1"/>
  <c r="G249" s="1"/>
  <c r="G248" s="1"/>
  <c r="G247" s="1"/>
  <c r="G246" s="1"/>
  <c r="G245" s="1"/>
  <c r="J252"/>
  <c r="H252"/>
  <c r="H251" s="1"/>
  <c r="H250" s="1"/>
  <c r="H249" s="1"/>
  <c r="H248" s="1"/>
  <c r="H247" s="1"/>
  <c r="H246" s="1"/>
  <c r="H245" s="1"/>
  <c r="K251"/>
  <c r="J251"/>
  <c r="K250"/>
  <c r="J250"/>
  <c r="K249"/>
  <c r="J249"/>
  <c r="K248"/>
  <c r="J248"/>
  <c r="K247"/>
  <c r="J247"/>
  <c r="K246"/>
  <c r="J246"/>
  <c r="K245"/>
  <c r="J245"/>
  <c r="K244"/>
  <c r="G244" s="1"/>
  <c r="G243" s="1"/>
  <c r="J244"/>
  <c r="H244"/>
  <c r="H243" s="1"/>
  <c r="K243"/>
  <c r="J243"/>
  <c r="K242"/>
  <c r="G242" s="1"/>
  <c r="G241" s="1"/>
  <c r="G240" s="1"/>
  <c r="G239" s="1"/>
  <c r="J242"/>
  <c r="K241"/>
  <c r="J241"/>
  <c r="K240"/>
  <c r="J240"/>
  <c r="K239"/>
  <c r="J239"/>
  <c r="K238"/>
  <c r="G238" s="1"/>
  <c r="G237" s="1"/>
  <c r="G236" s="1"/>
  <c r="G235" s="1"/>
  <c r="J238"/>
  <c r="K237"/>
  <c r="J237"/>
  <c r="K236"/>
  <c r="J236"/>
  <c r="K235"/>
  <c r="J235"/>
  <c r="K234"/>
  <c r="J234"/>
  <c r="K233"/>
  <c r="G233" s="1"/>
  <c r="G232" s="1"/>
  <c r="G231" s="1"/>
  <c r="G230" s="1"/>
  <c r="J233"/>
  <c r="K232"/>
  <c r="J232"/>
  <c r="K231"/>
  <c r="J231"/>
  <c r="K230"/>
  <c r="J230"/>
  <c r="K229"/>
  <c r="G229" s="1"/>
  <c r="G228" s="1"/>
  <c r="J229"/>
  <c r="K228"/>
  <c r="J228"/>
  <c r="K227"/>
  <c r="G227" s="1"/>
  <c r="G226" s="1"/>
  <c r="J227"/>
  <c r="H227"/>
  <c r="H226" s="1"/>
  <c r="K226"/>
  <c r="J226"/>
  <c r="K225"/>
  <c r="J225"/>
  <c r="K224"/>
  <c r="J224"/>
  <c r="K223"/>
  <c r="G223" s="1"/>
  <c r="J223"/>
  <c r="H223"/>
  <c r="K222"/>
  <c r="G222" s="1"/>
  <c r="G221" s="1"/>
  <c r="G220" s="1"/>
  <c r="G219" s="1"/>
  <c r="J222"/>
  <c r="K221"/>
  <c r="J221"/>
  <c r="K220"/>
  <c r="J220"/>
  <c r="K219"/>
  <c r="J219"/>
  <c r="K218"/>
  <c r="J218"/>
  <c r="K217"/>
  <c r="J217"/>
  <c r="K216"/>
  <c r="J216"/>
  <c r="K215"/>
  <c r="J215"/>
  <c r="K214"/>
  <c r="G214" s="1"/>
  <c r="J214"/>
  <c r="K213"/>
  <c r="G213" s="1"/>
  <c r="J213"/>
  <c r="K212"/>
  <c r="J212"/>
  <c r="K211"/>
  <c r="J211"/>
  <c r="K210"/>
  <c r="J210"/>
  <c r="K209"/>
  <c r="J209"/>
  <c r="K208"/>
  <c r="G208" s="1"/>
  <c r="G207" s="1"/>
  <c r="G206" s="1"/>
  <c r="J208"/>
  <c r="H208"/>
  <c r="H207" s="1"/>
  <c r="H206" s="1"/>
  <c r="K207"/>
  <c r="J207"/>
  <c r="K206"/>
  <c r="J206"/>
  <c r="K205"/>
  <c r="G205" s="1"/>
  <c r="J205"/>
  <c r="K204"/>
  <c r="G204" s="1"/>
  <c r="J204"/>
  <c r="H204"/>
  <c r="K203"/>
  <c r="G203" s="1"/>
  <c r="J203"/>
  <c r="H203"/>
  <c r="K202"/>
  <c r="J202"/>
  <c r="K201"/>
  <c r="G201" s="1"/>
  <c r="G200" s="1"/>
  <c r="J201"/>
  <c r="K200"/>
  <c r="J200"/>
  <c r="K199"/>
  <c r="G199" s="1"/>
  <c r="J199"/>
  <c r="H199"/>
  <c r="K198"/>
  <c r="G198" s="1"/>
  <c r="J198"/>
  <c r="K197"/>
  <c r="G197" s="1"/>
  <c r="J197"/>
  <c r="K196"/>
  <c r="J196"/>
  <c r="K195"/>
  <c r="J195"/>
  <c r="K194"/>
  <c r="J194"/>
  <c r="K193"/>
  <c r="J193"/>
  <c r="K192"/>
  <c r="G192" s="1"/>
  <c r="G191" s="1"/>
  <c r="G190" s="1"/>
  <c r="G189" s="1"/>
  <c r="G188" s="1"/>
  <c r="G187" s="1"/>
  <c r="J192"/>
  <c r="H192"/>
  <c r="H191" s="1"/>
  <c r="H190" s="1"/>
  <c r="H189" s="1"/>
  <c r="H188" s="1"/>
  <c r="H187" s="1"/>
  <c r="K191"/>
  <c r="J191"/>
  <c r="K190"/>
  <c r="J190"/>
  <c r="K189"/>
  <c r="J189"/>
  <c r="K188"/>
  <c r="J188"/>
  <c r="K187"/>
  <c r="J187"/>
  <c r="K186"/>
  <c r="G186" s="1"/>
  <c r="G185" s="1"/>
  <c r="G184" s="1"/>
  <c r="G183" s="1"/>
  <c r="J186"/>
  <c r="K185"/>
  <c r="J185"/>
  <c r="K184"/>
  <c r="J184"/>
  <c r="K183"/>
  <c r="J183"/>
  <c r="K182"/>
  <c r="G182" s="1"/>
  <c r="J182"/>
  <c r="K181"/>
  <c r="G181" s="1"/>
  <c r="G180" s="1"/>
  <c r="J181"/>
  <c r="K180"/>
  <c r="J180"/>
  <c r="K179"/>
  <c r="J179"/>
  <c r="K178"/>
  <c r="J178"/>
  <c r="K177"/>
  <c r="G177" s="1"/>
  <c r="J177"/>
  <c r="K176"/>
  <c r="G176" s="1"/>
  <c r="G175" s="1"/>
  <c r="J176"/>
  <c r="H176"/>
  <c r="H175" s="1"/>
  <c r="K175"/>
  <c r="J175"/>
  <c r="K174"/>
  <c r="J174"/>
  <c r="K173"/>
  <c r="J173"/>
  <c r="K172"/>
  <c r="G172" s="1"/>
  <c r="G171" s="1"/>
  <c r="G170" s="1"/>
  <c r="G169" s="1"/>
  <c r="J172"/>
  <c r="H172"/>
  <c r="H171" s="1"/>
  <c r="H170" s="1"/>
  <c r="H169" s="1"/>
  <c r="K171"/>
  <c r="J171"/>
  <c r="K170"/>
  <c r="J170"/>
  <c r="K169"/>
  <c r="J169"/>
  <c r="K168"/>
  <c r="J168"/>
  <c r="K167"/>
  <c r="G167" s="1"/>
  <c r="G166" s="1"/>
  <c r="G165" s="1"/>
  <c r="G164" s="1"/>
  <c r="G163" s="1"/>
  <c r="J167"/>
  <c r="H167"/>
  <c r="H166" s="1"/>
  <c r="H165" s="1"/>
  <c r="H164" s="1"/>
  <c r="H163" s="1"/>
  <c r="K166"/>
  <c r="J166"/>
  <c r="K165"/>
  <c r="J165"/>
  <c r="K164"/>
  <c r="J164"/>
  <c r="K163"/>
  <c r="J163"/>
  <c r="K162"/>
  <c r="J162"/>
  <c r="K161"/>
  <c r="G161" s="1"/>
  <c r="J161"/>
  <c r="K160"/>
  <c r="G160" s="1"/>
  <c r="J160"/>
  <c r="K159"/>
  <c r="G159" s="1"/>
  <c r="G158" s="1"/>
  <c r="J159"/>
  <c r="K158"/>
  <c r="J158"/>
  <c r="K157"/>
  <c r="G157" s="1"/>
  <c r="G156" s="1"/>
  <c r="J157"/>
  <c r="K156"/>
  <c r="J156"/>
  <c r="K155"/>
  <c r="G155" s="1"/>
  <c r="J155"/>
  <c r="K154"/>
  <c r="G154" s="1"/>
  <c r="J154"/>
  <c r="K153"/>
  <c r="G153" s="1"/>
  <c r="G152" s="1"/>
  <c r="G151" s="1"/>
  <c r="G150" s="1"/>
  <c r="J153"/>
  <c r="K152"/>
  <c r="J152"/>
  <c r="K151"/>
  <c r="J151"/>
  <c r="K150"/>
  <c r="J150"/>
  <c r="K149"/>
  <c r="G149" s="1"/>
  <c r="G148" s="1"/>
  <c r="G147" s="1"/>
  <c r="G146" s="1"/>
  <c r="J149"/>
  <c r="K148"/>
  <c r="J148"/>
  <c r="K147"/>
  <c r="J147"/>
  <c r="K146"/>
  <c r="J146"/>
  <c r="K145"/>
  <c r="G145" s="1"/>
  <c r="G144" s="1"/>
  <c r="G143" s="1"/>
  <c r="G142" s="1"/>
  <c r="J145"/>
  <c r="K144"/>
  <c r="J144"/>
  <c r="K143"/>
  <c r="J143"/>
  <c r="K142"/>
  <c r="J142"/>
  <c r="K141"/>
  <c r="G141" s="1"/>
  <c r="G140" s="1"/>
  <c r="G139" s="1"/>
  <c r="G138" s="1"/>
  <c r="G137" s="1"/>
  <c r="J141"/>
  <c r="K140"/>
  <c r="J140"/>
  <c r="K139"/>
  <c r="J139"/>
  <c r="K138"/>
  <c r="J138"/>
  <c r="K137"/>
  <c r="J137"/>
  <c r="K136"/>
  <c r="G136" s="1"/>
  <c r="G135" s="1"/>
  <c r="G134" s="1"/>
  <c r="G133" s="1"/>
  <c r="J136"/>
  <c r="K135"/>
  <c r="J135"/>
  <c r="K134"/>
  <c r="J134"/>
  <c r="K133"/>
  <c r="J133"/>
  <c r="K132"/>
  <c r="G132" s="1"/>
  <c r="G131" s="1"/>
  <c r="G130" s="1"/>
  <c r="G129" s="1"/>
  <c r="G128" s="1"/>
  <c r="J132"/>
  <c r="K131"/>
  <c r="J131"/>
  <c r="K130"/>
  <c r="J130"/>
  <c r="K129"/>
  <c r="J129"/>
  <c r="K128"/>
  <c r="J128"/>
  <c r="K127"/>
  <c r="J127"/>
  <c r="K126"/>
  <c r="G126" s="1"/>
  <c r="G125" s="1"/>
  <c r="G124" s="1"/>
  <c r="G123" s="1"/>
  <c r="G122" s="1"/>
  <c r="G121" s="1"/>
  <c r="J126"/>
  <c r="K125"/>
  <c r="J125"/>
  <c r="K124"/>
  <c r="J124"/>
  <c r="K123"/>
  <c r="J123"/>
  <c r="K122"/>
  <c r="J122"/>
  <c r="K121"/>
  <c r="J121"/>
  <c r="K120"/>
  <c r="G120" s="1"/>
  <c r="G119" s="1"/>
  <c r="G118" s="1"/>
  <c r="J120"/>
  <c r="K119"/>
  <c r="J119"/>
  <c r="K118"/>
  <c r="J118"/>
  <c r="K117"/>
  <c r="G117" s="1"/>
  <c r="G116" s="1"/>
  <c r="G115" s="1"/>
  <c r="G114" s="1"/>
  <c r="G113" s="1"/>
  <c r="G112" s="1"/>
  <c r="J117"/>
  <c r="K116"/>
  <c r="J116"/>
  <c r="J115"/>
  <c r="K115" s="1"/>
  <c r="J114"/>
  <c r="K114" s="1"/>
  <c r="J113"/>
  <c r="K113" s="1"/>
  <c r="J112"/>
  <c r="K112" s="1"/>
  <c r="J111"/>
  <c r="K111" s="1"/>
  <c r="J110"/>
  <c r="K110" s="1"/>
  <c r="J109"/>
  <c r="K109" s="1"/>
  <c r="J108"/>
  <c r="K108" s="1"/>
  <c r="J107"/>
  <c r="K107" s="1"/>
  <c r="J106"/>
  <c r="K106" s="1"/>
  <c r="J105"/>
  <c r="K105" s="1"/>
  <c r="J104"/>
  <c r="K104" s="1"/>
  <c r="J103"/>
  <c r="K103" s="1"/>
  <c r="J102"/>
  <c r="K102" s="1"/>
  <c r="J101"/>
  <c r="K101" s="1"/>
  <c r="J100"/>
  <c r="K100" s="1"/>
  <c r="J99"/>
  <c r="K99" s="1"/>
  <c r="J98"/>
  <c r="K98" s="1"/>
  <c r="J97"/>
  <c r="K97" s="1"/>
  <c r="J96"/>
  <c r="K96" s="1"/>
  <c r="J95"/>
  <c r="K95" s="1"/>
  <c r="J94"/>
  <c r="K94" s="1"/>
  <c r="J93"/>
  <c r="K93" s="1"/>
  <c r="J92"/>
  <c r="K92" s="1"/>
  <c r="J91"/>
  <c r="K91" s="1"/>
  <c r="J90"/>
  <c r="K90" s="1"/>
  <c r="J89"/>
  <c r="K89" s="1"/>
  <c r="J88"/>
  <c r="K88" s="1"/>
  <c r="J87"/>
  <c r="K87" s="1"/>
  <c r="J86"/>
  <c r="K86" s="1"/>
  <c r="J85"/>
  <c r="K85" s="1"/>
  <c r="J84"/>
  <c r="K84" s="1"/>
  <c r="J83"/>
  <c r="K83" s="1"/>
  <c r="J82"/>
  <c r="K82" s="1"/>
  <c r="J81"/>
  <c r="K81" s="1"/>
  <c r="J80"/>
  <c r="K80" s="1"/>
  <c r="J79"/>
  <c r="K79" s="1"/>
  <c r="J78"/>
  <c r="K78" s="1"/>
  <c r="J77"/>
  <c r="K77" s="1"/>
  <c r="J76"/>
  <c r="K76" s="1"/>
  <c r="J75"/>
  <c r="K75" s="1"/>
  <c r="J74"/>
  <c r="K74" s="1"/>
  <c r="J73"/>
  <c r="K73" s="1"/>
  <c r="J72"/>
  <c r="K72" s="1"/>
  <c r="J71"/>
  <c r="K71" s="1"/>
  <c r="J70"/>
  <c r="K70" s="1"/>
  <c r="J69"/>
  <c r="K69" s="1"/>
  <c r="J68"/>
  <c r="K68" s="1"/>
  <c r="J67"/>
  <c r="K67" s="1"/>
  <c r="J66"/>
  <c r="K66" s="1"/>
  <c r="J65"/>
  <c r="K65" s="1"/>
  <c r="H65" s="1"/>
  <c r="H64" s="1"/>
  <c r="H63" s="1"/>
  <c r="H62" s="1"/>
  <c r="H61" s="1"/>
  <c r="H60" s="1"/>
  <c r="J64"/>
  <c r="K64" s="1"/>
  <c r="J63"/>
  <c r="K63" s="1"/>
  <c r="J62"/>
  <c r="K62" s="1"/>
  <c r="J61"/>
  <c r="K61" s="1"/>
  <c r="J60"/>
  <c r="K60" s="1"/>
  <c r="J59"/>
  <c r="K59" s="1"/>
  <c r="H59" s="1"/>
  <c r="H58" s="1"/>
  <c r="H57" s="1"/>
  <c r="H56" s="1"/>
  <c r="H55" s="1"/>
  <c r="H54" s="1"/>
  <c r="J58"/>
  <c r="K58" s="1"/>
  <c r="J57"/>
  <c r="K57" s="1"/>
  <c r="J56"/>
  <c r="K56" s="1"/>
  <c r="J55"/>
  <c r="K55" s="1"/>
  <c r="J54"/>
  <c r="K54" s="1"/>
  <c r="J53"/>
  <c r="K53" s="1"/>
  <c r="J52"/>
  <c r="K52" s="1"/>
  <c r="H52" s="1"/>
  <c r="H51" s="1"/>
  <c r="H50" s="1"/>
  <c r="H49" s="1"/>
  <c r="H48" s="1"/>
  <c r="H47" s="1"/>
  <c r="J51"/>
  <c r="K51" s="1"/>
  <c r="J50"/>
  <c r="K50" s="1"/>
  <c r="J49"/>
  <c r="K49" s="1"/>
  <c r="J48"/>
  <c r="K48" s="1"/>
  <c r="J47"/>
  <c r="K47" s="1"/>
  <c r="J46"/>
  <c r="K46" s="1"/>
  <c r="H46" s="1"/>
  <c r="J45"/>
  <c r="K45" s="1"/>
  <c r="H45" s="1"/>
  <c r="J44"/>
  <c r="K44" s="1"/>
  <c r="J43"/>
  <c r="K43" s="1"/>
  <c r="J42"/>
  <c r="K42" s="1"/>
  <c r="H42" s="1"/>
  <c r="J41"/>
  <c r="K41" s="1"/>
  <c r="H41" s="1"/>
  <c r="J40"/>
  <c r="K40" s="1"/>
  <c r="J39"/>
  <c r="K39" s="1"/>
  <c r="J38"/>
  <c r="K38" s="1"/>
  <c r="J37"/>
  <c r="K37" s="1"/>
  <c r="H37" s="1"/>
  <c r="J36"/>
  <c r="K36" s="1"/>
  <c r="H36" s="1"/>
  <c r="H35" s="1"/>
  <c r="H34" s="1"/>
  <c r="J35"/>
  <c r="K35" s="1"/>
  <c r="J34"/>
  <c r="K34" s="1"/>
  <c r="J33"/>
  <c r="K33" s="1"/>
  <c r="H33" s="1"/>
  <c r="J32"/>
  <c r="K32" s="1"/>
  <c r="H32" s="1"/>
  <c r="H31" s="1"/>
  <c r="H30" s="1"/>
  <c r="J31"/>
  <c r="K31" s="1"/>
  <c r="J30"/>
  <c r="K30" s="1"/>
  <c r="J29"/>
  <c r="K29" s="1"/>
  <c r="J28"/>
  <c r="K28" s="1"/>
  <c r="H28" s="1"/>
  <c r="J27"/>
  <c r="K27" s="1"/>
  <c r="H27" s="1"/>
  <c r="J26"/>
  <c r="K26" s="1"/>
  <c r="J25"/>
  <c r="K25" s="1"/>
  <c r="J24"/>
  <c r="K24" s="1"/>
  <c r="H24" s="1"/>
  <c r="J23"/>
  <c r="K23" s="1"/>
  <c r="H23" s="1"/>
  <c r="J22"/>
  <c r="K22" s="1"/>
  <c r="J21"/>
  <c r="K21" s="1"/>
  <c r="H21" s="1"/>
  <c r="H20" s="1"/>
  <c r="J20"/>
  <c r="K20" s="1"/>
  <c r="J19"/>
  <c r="K19" s="1"/>
  <c r="H19" s="1"/>
  <c r="J18"/>
  <c r="K18" s="1"/>
  <c r="H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D41" i="2"/>
  <c r="D40"/>
  <c r="D42" s="1"/>
  <c r="D20"/>
  <c r="D19"/>
  <c r="D18"/>
  <c r="D11" s="1"/>
  <c r="D12"/>
  <c r="D10"/>
  <c r="K2306" i="1"/>
  <c r="K2305"/>
  <c r="K2304"/>
  <c r="K2303"/>
  <c r="K2302"/>
  <c r="K2301"/>
  <c r="K2300"/>
  <c r="K2299"/>
  <c r="K2298"/>
  <c r="K2297"/>
  <c r="K2296"/>
  <c r="K2295"/>
  <c r="K2294"/>
  <c r="K2293"/>
  <c r="K2292"/>
  <c r="K2291"/>
  <c r="K2290"/>
  <c r="K2289"/>
  <c r="K2288"/>
  <c r="K2287"/>
  <c r="K2286"/>
  <c r="K2285"/>
  <c r="K2284"/>
  <c r="K2283"/>
  <c r="K2282"/>
  <c r="K2281"/>
  <c r="K2280"/>
  <c r="K2279"/>
  <c r="K2278"/>
  <c r="K2277"/>
  <c r="K2276"/>
  <c r="K2275"/>
  <c r="K2274"/>
  <c r="K2273"/>
  <c r="K2272"/>
  <c r="K2271"/>
  <c r="K2270"/>
  <c r="K2269"/>
  <c r="K2268"/>
  <c r="K2267"/>
  <c r="K2266"/>
  <c r="K2265"/>
  <c r="K2264"/>
  <c r="K2263"/>
  <c r="K2262"/>
  <c r="K2261"/>
  <c r="K2260"/>
  <c r="K2259"/>
  <c r="K2258"/>
  <c r="K2257"/>
  <c r="K2256"/>
  <c r="K2255"/>
  <c r="K2254"/>
  <c r="K2253"/>
  <c r="K2252"/>
  <c r="K2251"/>
  <c r="K2250"/>
  <c r="K2249"/>
  <c r="K2248"/>
  <c r="K2247"/>
  <c r="K2246"/>
  <c r="K2245"/>
  <c r="K2244"/>
  <c r="K2243"/>
  <c r="K2242"/>
  <c r="K2241"/>
  <c r="K2240"/>
  <c r="K2239"/>
  <c r="K2238"/>
  <c r="K2237"/>
  <c r="K2236"/>
  <c r="K2235"/>
  <c r="K2234"/>
  <c r="K2233"/>
  <c r="K2232"/>
  <c r="K2231"/>
  <c r="K2230"/>
  <c r="K2229"/>
  <c r="K2228"/>
  <c r="K2227"/>
  <c r="K2226"/>
  <c r="K2225"/>
  <c r="K2224"/>
  <c r="K2223"/>
  <c r="K2222"/>
  <c r="K2221"/>
  <c r="K2220"/>
  <c r="K2219"/>
  <c r="K2218"/>
  <c r="K2217"/>
  <c r="K2216"/>
  <c r="K2215"/>
  <c r="K2214"/>
  <c r="K2213"/>
  <c r="K2212"/>
  <c r="K2211"/>
  <c r="G2211"/>
  <c r="K2203"/>
  <c r="J2203"/>
  <c r="I2203"/>
  <c r="H2203"/>
  <c r="I2196"/>
  <c r="K2196" s="1"/>
  <c r="G2196" s="1"/>
  <c r="I2195"/>
  <c r="K2195" s="1"/>
  <c r="G2195" s="1"/>
  <c r="K2194"/>
  <c r="I2194"/>
  <c r="I2193"/>
  <c r="K2193" s="1"/>
  <c r="I2192"/>
  <c r="K2192" s="1"/>
  <c r="G2192" s="1"/>
  <c r="G2189" s="1"/>
  <c r="I2191"/>
  <c r="K2191" s="1"/>
  <c r="G2191" s="1"/>
  <c r="K2190"/>
  <c r="G2190" s="1"/>
  <c r="I2190"/>
  <c r="I2189"/>
  <c r="K2189" s="1"/>
  <c r="I2188"/>
  <c r="K2188" s="1"/>
  <c r="G2188" s="1"/>
  <c r="G2187" s="1"/>
  <c r="I2187"/>
  <c r="K2187" s="1"/>
  <c r="K2186"/>
  <c r="G2186" s="1"/>
  <c r="I2186"/>
  <c r="I2185"/>
  <c r="K2185" s="1"/>
  <c r="G2185" s="1"/>
  <c r="I2184"/>
  <c r="K2184" s="1"/>
  <c r="G2184"/>
  <c r="I2183"/>
  <c r="K2183" s="1"/>
  <c r="K2182"/>
  <c r="I2182"/>
  <c r="I2181"/>
  <c r="K2181" s="1"/>
  <c r="I2180"/>
  <c r="K2180" s="1"/>
  <c r="I2179"/>
  <c r="K2179" s="1"/>
  <c r="K2178"/>
  <c r="I2178"/>
  <c r="I2177"/>
  <c r="K2177" s="1"/>
  <c r="I2176"/>
  <c r="K2176" s="1"/>
  <c r="G2176" s="1"/>
  <c r="K2175"/>
  <c r="G2175" s="1"/>
  <c r="I2175"/>
  <c r="I2174"/>
  <c r="K2174" s="1"/>
  <c r="I2173"/>
  <c r="K2173" s="1"/>
  <c r="I2172"/>
  <c r="K2172" s="1"/>
  <c r="G2172" s="1"/>
  <c r="K2171"/>
  <c r="G2171" s="1"/>
  <c r="I2171"/>
  <c r="I2170"/>
  <c r="K2170" s="1"/>
  <c r="G2170" s="1"/>
  <c r="G2169" s="1"/>
  <c r="I2169"/>
  <c r="K2169" s="1"/>
  <c r="I2168"/>
  <c r="K2168" s="1"/>
  <c r="G2168" s="1"/>
  <c r="G2167" s="1"/>
  <c r="K2167"/>
  <c r="I2167"/>
  <c r="I2166"/>
  <c r="K2166" s="1"/>
  <c r="G2166" s="1"/>
  <c r="I2165"/>
  <c r="K2165" s="1"/>
  <c r="G2165" s="1"/>
  <c r="G2164" s="1"/>
  <c r="G2163" s="1"/>
  <c r="I2164"/>
  <c r="K2164" s="1"/>
  <c r="K2163"/>
  <c r="I2163"/>
  <c r="I2162"/>
  <c r="K2162" s="1"/>
  <c r="I2161"/>
  <c r="K2161" s="1"/>
  <c r="I2160"/>
  <c r="K2160" s="1"/>
  <c r="G2160" s="1"/>
  <c r="G2159" s="1"/>
  <c r="G2158" s="1"/>
  <c r="G2157" s="1"/>
  <c r="K2159"/>
  <c r="I2159"/>
  <c r="I2158"/>
  <c r="K2158" s="1"/>
  <c r="I2157"/>
  <c r="K2157" s="1"/>
  <c r="I2156"/>
  <c r="K2156" s="1"/>
  <c r="G2156" s="1"/>
  <c r="G2155" s="1"/>
  <c r="G2154" s="1"/>
  <c r="K2155"/>
  <c r="I2155"/>
  <c r="I2154"/>
  <c r="K2154" s="1"/>
  <c r="I2153"/>
  <c r="K2153" s="1"/>
  <c r="A2153" s="1"/>
  <c r="G2153"/>
  <c r="I2152"/>
  <c r="K2152" s="1"/>
  <c r="G2152" s="1"/>
  <c r="G2151" s="1"/>
  <c r="G2150" s="1"/>
  <c r="G2149" s="1"/>
  <c r="I2151"/>
  <c r="K2151" s="1"/>
  <c r="K2150"/>
  <c r="I2150"/>
  <c r="I2149"/>
  <c r="K2149" s="1"/>
  <c r="I2148"/>
  <c r="K2148" s="1"/>
  <c r="G2148" s="1"/>
  <c r="I2147"/>
  <c r="K2147" s="1"/>
  <c r="G2147" s="1"/>
  <c r="K2146"/>
  <c r="G2146" s="1"/>
  <c r="I2146"/>
  <c r="I2145"/>
  <c r="K2145" s="1"/>
  <c r="I2144"/>
  <c r="K2144" s="1"/>
  <c r="G2144" s="1"/>
  <c r="G2143" s="1"/>
  <c r="I2143"/>
  <c r="K2143" s="1"/>
  <c r="K2142"/>
  <c r="G2142" s="1"/>
  <c r="I2142"/>
  <c r="I2141"/>
  <c r="K2141" s="1"/>
  <c r="G2141" s="1"/>
  <c r="G2140" s="1"/>
  <c r="I2140"/>
  <c r="K2140" s="1"/>
  <c r="I2139"/>
  <c r="K2139" s="1"/>
  <c r="K2138"/>
  <c r="I2138"/>
  <c r="I2137"/>
  <c r="K2137" s="1"/>
  <c r="I2136"/>
  <c r="K2136" s="1"/>
  <c r="G2136" s="1"/>
  <c r="I2135"/>
  <c r="K2135" s="1"/>
  <c r="G2135" s="1"/>
  <c r="G2134" s="1"/>
  <c r="K2134"/>
  <c r="I2134"/>
  <c r="I2133"/>
  <c r="K2133" s="1"/>
  <c r="I2132"/>
  <c r="K2132" s="1"/>
  <c r="I2131"/>
  <c r="K2131" s="1"/>
  <c r="K2130"/>
  <c r="G2130" s="1"/>
  <c r="G2129" s="1"/>
  <c r="I2130"/>
  <c r="I2129"/>
  <c r="K2129" s="1"/>
  <c r="I2128"/>
  <c r="K2128" s="1"/>
  <c r="G2128" s="1"/>
  <c r="G2127" s="1"/>
  <c r="G2126" s="1"/>
  <c r="G2125" s="1"/>
  <c r="I2127"/>
  <c r="K2127" s="1"/>
  <c r="K2126"/>
  <c r="I2126"/>
  <c r="I2125"/>
  <c r="K2125" s="1"/>
  <c r="I2124"/>
  <c r="K2124" s="1"/>
  <c r="G2124" s="1"/>
  <c r="I2123"/>
  <c r="K2123" s="1"/>
  <c r="G2123" s="1"/>
  <c r="K2122"/>
  <c r="G2122" s="1"/>
  <c r="I2122"/>
  <c r="I2121"/>
  <c r="K2121" s="1"/>
  <c r="I2120"/>
  <c r="K2120" s="1"/>
  <c r="G2120" s="1"/>
  <c r="G2119" s="1"/>
  <c r="I2119"/>
  <c r="K2119" s="1"/>
  <c r="K2118"/>
  <c r="G2118" s="1"/>
  <c r="I2118"/>
  <c r="I2117"/>
  <c r="K2117" s="1"/>
  <c r="G2117" s="1"/>
  <c r="I2116"/>
  <c r="K2116" s="1"/>
  <c r="G2116" s="1"/>
  <c r="G2115" s="1"/>
  <c r="I2115"/>
  <c r="K2115" s="1"/>
  <c r="K2114"/>
  <c r="I2114"/>
  <c r="I2113"/>
  <c r="K2113" s="1"/>
  <c r="I2112"/>
  <c r="K2112" s="1"/>
  <c r="G2112" s="1"/>
  <c r="G2111" s="1"/>
  <c r="G2110" s="1"/>
  <c r="G2109" s="1"/>
  <c r="I2111"/>
  <c r="K2111" s="1"/>
  <c r="K2110"/>
  <c r="I2110"/>
  <c r="I2109"/>
  <c r="K2109" s="1"/>
  <c r="I2108"/>
  <c r="K2108" s="1"/>
  <c r="I2107"/>
  <c r="K2107" s="1"/>
  <c r="K2106"/>
  <c r="G2106" s="1"/>
  <c r="G2105" s="1"/>
  <c r="I2106"/>
  <c r="I2105"/>
  <c r="K2105" s="1"/>
  <c r="I2104"/>
  <c r="K2104" s="1"/>
  <c r="G2104"/>
  <c r="G2103" s="1"/>
  <c r="G2102" s="1"/>
  <c r="G2101" s="1"/>
  <c r="I2103"/>
  <c r="K2103" s="1"/>
  <c r="K2102"/>
  <c r="I2102"/>
  <c r="I2101"/>
  <c r="K2101" s="1"/>
  <c r="I2100"/>
  <c r="K2100" s="1"/>
  <c r="I2099"/>
  <c r="K2099" s="1"/>
  <c r="K2098"/>
  <c r="G2098" s="1"/>
  <c r="I2098"/>
  <c r="I2097"/>
  <c r="K2097" s="1"/>
  <c r="G2097" s="1"/>
  <c r="I2096"/>
  <c r="K2096" s="1"/>
  <c r="G2096"/>
  <c r="G2095" s="1"/>
  <c r="G2094" s="1"/>
  <c r="G2093" s="1"/>
  <c r="G2092" s="1"/>
  <c r="G2091" s="1"/>
  <c r="I2095"/>
  <c r="K2095" s="1"/>
  <c r="K2094"/>
  <c r="I2094"/>
  <c r="I2093"/>
  <c r="K2093" s="1"/>
  <c r="I2092"/>
  <c r="K2092" s="1"/>
  <c r="I2091"/>
  <c r="K2091" s="1"/>
  <c r="K2090"/>
  <c r="I2090"/>
  <c r="I2089"/>
  <c r="K2089" s="1"/>
  <c r="I2088"/>
  <c r="K2088" s="1"/>
  <c r="G2088" s="1"/>
  <c r="G2087" s="1"/>
  <c r="G2086" s="1"/>
  <c r="G2085" s="1"/>
  <c r="G2084" s="1"/>
  <c r="G2083" s="1"/>
  <c r="G2082" s="1"/>
  <c r="G2081" s="1"/>
  <c r="K2087"/>
  <c r="I2087"/>
  <c r="I2086"/>
  <c r="K2086" s="1"/>
  <c r="I2085"/>
  <c r="K2085" s="1"/>
  <c r="I2084"/>
  <c r="K2084" s="1"/>
  <c r="K2083"/>
  <c r="I2083"/>
  <c r="I2082"/>
  <c r="K2082" s="1"/>
  <c r="I2081"/>
  <c r="K2081" s="1"/>
  <c r="I2080"/>
  <c r="K2080" s="1"/>
  <c r="G2080" s="1"/>
  <c r="G2079" s="1"/>
  <c r="G2078" s="1"/>
  <c r="G2077" s="1"/>
  <c r="G2076" s="1"/>
  <c r="K2079"/>
  <c r="I2079"/>
  <c r="I2078"/>
  <c r="K2078" s="1"/>
  <c r="I2077"/>
  <c r="K2077" s="1"/>
  <c r="I2076"/>
  <c r="K2076" s="1"/>
  <c r="K2075"/>
  <c r="G2075" s="1"/>
  <c r="G2074" s="1"/>
  <c r="I2075"/>
  <c r="I2074"/>
  <c r="K2074" s="1"/>
  <c r="I2073"/>
  <c r="K2073" s="1"/>
  <c r="G2073"/>
  <c r="G2072" s="1"/>
  <c r="I2072"/>
  <c r="K2072" s="1"/>
  <c r="K2071"/>
  <c r="G2071" s="1"/>
  <c r="G2070" s="1"/>
  <c r="I2071"/>
  <c r="I2070"/>
  <c r="K2070" s="1"/>
  <c r="I2069"/>
  <c r="K2069" s="1"/>
  <c r="A2069" s="1"/>
  <c r="G2069"/>
  <c r="G2068" s="1"/>
  <c r="G2067" s="1"/>
  <c r="I2068"/>
  <c r="K2068" s="1"/>
  <c r="A2068" s="1"/>
  <c r="I2067"/>
  <c r="K2067" s="1"/>
  <c r="I2066"/>
  <c r="K2066" s="1"/>
  <c r="G2066" s="1"/>
  <c r="G2065" s="1"/>
  <c r="G2064" s="1"/>
  <c r="G2063" s="1"/>
  <c r="G2062" s="1"/>
  <c r="K2065"/>
  <c r="I2065"/>
  <c r="I2064"/>
  <c r="K2064" s="1"/>
  <c r="I2063"/>
  <c r="K2063" s="1"/>
  <c r="I2062"/>
  <c r="K2062" s="1"/>
  <c r="K2061"/>
  <c r="I2061"/>
  <c r="I2060"/>
  <c r="K2060" s="1"/>
  <c r="I2059"/>
  <c r="K2059" s="1"/>
  <c r="I2058"/>
  <c r="K2058" s="1"/>
  <c r="G2058" s="1"/>
  <c r="G2057" s="1"/>
  <c r="G2056" s="1"/>
  <c r="G2055" s="1"/>
  <c r="G2054" s="1"/>
  <c r="K2057"/>
  <c r="I2057"/>
  <c r="I2056"/>
  <c r="K2056" s="1"/>
  <c r="I2055"/>
  <c r="K2055" s="1"/>
  <c r="I2054"/>
  <c r="K2054" s="1"/>
  <c r="K2053"/>
  <c r="G2053" s="1"/>
  <c r="G2052" s="1"/>
  <c r="I2053"/>
  <c r="I2052"/>
  <c r="K2052" s="1"/>
  <c r="I2051"/>
  <c r="K2051" s="1"/>
  <c r="G2051"/>
  <c r="I2050"/>
  <c r="K2050" s="1"/>
  <c r="G2050" s="1"/>
  <c r="G2049" s="1"/>
  <c r="G2048" s="1"/>
  <c r="G2047" s="1"/>
  <c r="G2046" s="1"/>
  <c r="G2045" s="1"/>
  <c r="G2044" s="1"/>
  <c r="G2043" s="1"/>
  <c r="K2049"/>
  <c r="I2049"/>
  <c r="I2048"/>
  <c r="K2048" s="1"/>
  <c r="I2047"/>
  <c r="K2047" s="1"/>
  <c r="I2046"/>
  <c r="K2046" s="1"/>
  <c r="K2045"/>
  <c r="I2045"/>
  <c r="I2044"/>
  <c r="K2044" s="1"/>
  <c r="I2043"/>
  <c r="K2043" s="1"/>
  <c r="I2042"/>
  <c r="K2042" s="1"/>
  <c r="G2042" s="1"/>
  <c r="G2041" s="1"/>
  <c r="G2040" s="1"/>
  <c r="G2039" s="1"/>
  <c r="G2038" s="1"/>
  <c r="K2041"/>
  <c r="I2041"/>
  <c r="I2040"/>
  <c r="K2040" s="1"/>
  <c r="I2039"/>
  <c r="K2039" s="1"/>
  <c r="I2038"/>
  <c r="K2038" s="1"/>
  <c r="K2037"/>
  <c r="G2037" s="1"/>
  <c r="G2036" s="1"/>
  <c r="I2037"/>
  <c r="I2036"/>
  <c r="K2036" s="1"/>
  <c r="I2035"/>
  <c r="K2035" s="1"/>
  <c r="G2035"/>
  <c r="I2034"/>
  <c r="K2034" s="1"/>
  <c r="G2034" s="1"/>
  <c r="G2033" s="1"/>
  <c r="G2032" s="1"/>
  <c r="G2031" s="1"/>
  <c r="G2030" s="1"/>
  <c r="G2029" s="1"/>
  <c r="G2028" s="1"/>
  <c r="K2033"/>
  <c r="I2033"/>
  <c r="I2032"/>
  <c r="K2032" s="1"/>
  <c r="I2031"/>
  <c r="K2031" s="1"/>
  <c r="I2030"/>
  <c r="K2030" s="1"/>
  <c r="A2030" s="1"/>
  <c r="I2029"/>
  <c r="K2029" s="1"/>
  <c r="K2028"/>
  <c r="I2028"/>
  <c r="I2027"/>
  <c r="K2027" s="1"/>
  <c r="G2027" s="1"/>
  <c r="G2026" s="1"/>
  <c r="G2025" s="1"/>
  <c r="G2024" s="1"/>
  <c r="G2023" s="1"/>
  <c r="G2022" s="1"/>
  <c r="I2026"/>
  <c r="K2026" s="1"/>
  <c r="I2025"/>
  <c r="K2025" s="1"/>
  <c r="K2024"/>
  <c r="I2024"/>
  <c r="I2023"/>
  <c r="K2023" s="1"/>
  <c r="I2022"/>
  <c r="K2022" s="1"/>
  <c r="I2021"/>
  <c r="K2021" s="1"/>
  <c r="K2020"/>
  <c r="G2020" s="1"/>
  <c r="G2019" s="1"/>
  <c r="I2020"/>
  <c r="I2019"/>
  <c r="K2019" s="1"/>
  <c r="I2018"/>
  <c r="K2018" s="1"/>
  <c r="G2018"/>
  <c r="G2017" s="1"/>
  <c r="G2016" s="1"/>
  <c r="I2017"/>
  <c r="K2017" s="1"/>
  <c r="K2016"/>
  <c r="I2016"/>
  <c r="I2015"/>
  <c r="K2015" s="1"/>
  <c r="G2015" s="1"/>
  <c r="I2014"/>
  <c r="K2014" s="1"/>
  <c r="G2014"/>
  <c r="G2013" s="1"/>
  <c r="G2012" s="1"/>
  <c r="G2011" s="1"/>
  <c r="I2013"/>
  <c r="K2013" s="1"/>
  <c r="K2012"/>
  <c r="I2012"/>
  <c r="I2011"/>
  <c r="K2011" s="1"/>
  <c r="I2010"/>
  <c r="K2010" s="1"/>
  <c r="G2010" s="1"/>
  <c r="G2009" s="1"/>
  <c r="G2008" s="1"/>
  <c r="G2007" s="1"/>
  <c r="I2009"/>
  <c r="K2009" s="1"/>
  <c r="K2008"/>
  <c r="I2008"/>
  <c r="I2007"/>
  <c r="K2007" s="1"/>
  <c r="I2006"/>
  <c r="K2006" s="1"/>
  <c r="G2006"/>
  <c r="G2005" s="1"/>
  <c r="G2004" s="1"/>
  <c r="G2003" s="1"/>
  <c r="I2005"/>
  <c r="K2005" s="1"/>
  <c r="K2004"/>
  <c r="I2004"/>
  <c r="I2003"/>
  <c r="K2003" s="1"/>
  <c r="I2002"/>
  <c r="K2002" s="1"/>
  <c r="I2001"/>
  <c r="K2001" s="1"/>
  <c r="K2000"/>
  <c r="I2000"/>
  <c r="I1999"/>
  <c r="K1999" s="1"/>
  <c r="I1998"/>
  <c r="K1998" s="1"/>
  <c r="G1998"/>
  <c r="G1997" s="1"/>
  <c r="G1996" s="1"/>
  <c r="I1997"/>
  <c r="K1997" s="1"/>
  <c r="K1996"/>
  <c r="I1996"/>
  <c r="I1995"/>
  <c r="K1995" s="1"/>
  <c r="G1995" s="1"/>
  <c r="G1994" s="1"/>
  <c r="G1993" s="1"/>
  <c r="G1987" s="1"/>
  <c r="I1994"/>
  <c r="K1994" s="1"/>
  <c r="I1993"/>
  <c r="K1993" s="1"/>
  <c r="K1992"/>
  <c r="G1992" s="1"/>
  <c r="G1991" s="1"/>
  <c r="I1992"/>
  <c r="I1991"/>
  <c r="K1991" s="1"/>
  <c r="I1990"/>
  <c r="K1990" s="1"/>
  <c r="G1990" s="1"/>
  <c r="G1989" s="1"/>
  <c r="G1988" s="1"/>
  <c r="I1989"/>
  <c r="K1989" s="1"/>
  <c r="K1988"/>
  <c r="I1988"/>
  <c r="I1987"/>
  <c r="K1987" s="1"/>
  <c r="I1986"/>
  <c r="K1986" s="1"/>
  <c r="G1986" s="1"/>
  <c r="G1985" s="1"/>
  <c r="G1984" s="1"/>
  <c r="I1985"/>
  <c r="K1985" s="1"/>
  <c r="K1984"/>
  <c r="I1984"/>
  <c r="A1984"/>
  <c r="K1983"/>
  <c r="G1983" s="1"/>
  <c r="G1982" s="1"/>
  <c r="I1983"/>
  <c r="I1982"/>
  <c r="K1982" s="1"/>
  <c r="I1981"/>
  <c r="K1981" s="1"/>
  <c r="G1981" s="1"/>
  <c r="I1980"/>
  <c r="K1980" s="1"/>
  <c r="G1980"/>
  <c r="K1979"/>
  <c r="I1979"/>
  <c r="I1978"/>
  <c r="K1978" s="1"/>
  <c r="I1977"/>
  <c r="K1977" s="1"/>
  <c r="G1977" s="1"/>
  <c r="I1976"/>
  <c r="K1976" s="1"/>
  <c r="G1976"/>
  <c r="K1975"/>
  <c r="G1975" s="1"/>
  <c r="I1975"/>
  <c r="I1974"/>
  <c r="K1974" s="1"/>
  <c r="I1973"/>
  <c r="K1973" s="1"/>
  <c r="G1973" s="1"/>
  <c r="G1972" s="1"/>
  <c r="I1972"/>
  <c r="K1972" s="1"/>
  <c r="K1971"/>
  <c r="G1971" s="1"/>
  <c r="I1971"/>
  <c r="I1970"/>
  <c r="K1970" s="1"/>
  <c r="G1970" s="1"/>
  <c r="G1969" s="1"/>
  <c r="I1969"/>
  <c r="K1969" s="1"/>
  <c r="I1968"/>
  <c r="K1968" s="1"/>
  <c r="K1967"/>
  <c r="I1967"/>
  <c r="I1966"/>
  <c r="K1966" s="1"/>
  <c r="I1965"/>
  <c r="K1965" s="1"/>
  <c r="G1965" s="1"/>
  <c r="G1964" s="1"/>
  <c r="G1963" s="1"/>
  <c r="I1964"/>
  <c r="K1964" s="1"/>
  <c r="K1963"/>
  <c r="I1963"/>
  <c r="I1962"/>
  <c r="K1962" s="1"/>
  <c r="G1962" s="1"/>
  <c r="G1961" s="1"/>
  <c r="G1960" s="1"/>
  <c r="I1961"/>
  <c r="K1961" s="1"/>
  <c r="I1960"/>
  <c r="K1960" s="1"/>
  <c r="K1959"/>
  <c r="I1959"/>
  <c r="I1958"/>
  <c r="K1958" s="1"/>
  <c r="I1957"/>
  <c r="K1957" s="1"/>
  <c r="I1956"/>
  <c r="K1956" s="1"/>
  <c r="G1956"/>
  <c r="G1955" s="1"/>
  <c r="G1954" s="1"/>
  <c r="G1953" s="1"/>
  <c r="G1952" s="1"/>
  <c r="G1951" s="1"/>
  <c r="K1955"/>
  <c r="I1955"/>
  <c r="I1954"/>
  <c r="K1954" s="1"/>
  <c r="I1953"/>
  <c r="K1953" s="1"/>
  <c r="I1952"/>
  <c r="K1952" s="1"/>
  <c r="K1951"/>
  <c r="I1951"/>
  <c r="I1950"/>
  <c r="K1950" s="1"/>
  <c r="I1949"/>
  <c r="K1949" s="1"/>
  <c r="I1948"/>
  <c r="K1948" s="1"/>
  <c r="K1947"/>
  <c r="I1947"/>
  <c r="I1946"/>
  <c r="K1946" s="1"/>
  <c r="G1946"/>
  <c r="G1945" s="1"/>
  <c r="G1944" s="1"/>
  <c r="G1943" s="1"/>
  <c r="G1942" s="1"/>
  <c r="I1945"/>
  <c r="K1945" s="1"/>
  <c r="K1944"/>
  <c r="I1944"/>
  <c r="K1943"/>
  <c r="I1943"/>
  <c r="I1942"/>
  <c r="K1942" s="1"/>
  <c r="I1941"/>
  <c r="K1941" s="1"/>
  <c r="G1941"/>
  <c r="G1940" s="1"/>
  <c r="G1939" s="1"/>
  <c r="G1938" s="1"/>
  <c r="K1940"/>
  <c r="I1940"/>
  <c r="I1939"/>
  <c r="K1939" s="1"/>
  <c r="K1938"/>
  <c r="I1938"/>
  <c r="I1937"/>
  <c r="K1937" s="1"/>
  <c r="G1937" s="1"/>
  <c r="G1936" s="1"/>
  <c r="G1935" s="1"/>
  <c r="G1934" s="1"/>
  <c r="K1936"/>
  <c r="I1936"/>
  <c r="K1935"/>
  <c r="I1935"/>
  <c r="I1934"/>
  <c r="K1934" s="1"/>
  <c r="I1933"/>
  <c r="K1933" s="1"/>
  <c r="K1932"/>
  <c r="I1932"/>
  <c r="I1931"/>
  <c r="K1931" s="1"/>
  <c r="K1930"/>
  <c r="I1930"/>
  <c r="I1929"/>
  <c r="K1929" s="1"/>
  <c r="G1929" s="1"/>
  <c r="G1928" s="1"/>
  <c r="G1927" s="1"/>
  <c r="G1926" s="1"/>
  <c r="G1925" s="1"/>
  <c r="G1924" s="1"/>
  <c r="G1923" s="1"/>
  <c r="G1922" s="1"/>
  <c r="K1928"/>
  <c r="I1928"/>
  <c r="K1927"/>
  <c r="I1927"/>
  <c r="I1926"/>
  <c r="K1926" s="1"/>
  <c r="I1925"/>
  <c r="K1925" s="1"/>
  <c r="K1924"/>
  <c r="I1924"/>
  <c r="I1923"/>
  <c r="K1923" s="1"/>
  <c r="K1922"/>
  <c r="I1922"/>
  <c r="I1921"/>
  <c r="K1921" s="1"/>
  <c r="G1921" s="1"/>
  <c r="G1920" s="1"/>
  <c r="G1919" s="1"/>
  <c r="K1920"/>
  <c r="I1920"/>
  <c r="K1919"/>
  <c r="I1919"/>
  <c r="A1919"/>
  <c r="K1918"/>
  <c r="G1918" s="1"/>
  <c r="I1918"/>
  <c r="I1917"/>
  <c r="K1917" s="1"/>
  <c r="G1917"/>
  <c r="G1916" s="1"/>
  <c r="I1916"/>
  <c r="K1916" s="1"/>
  <c r="K1915"/>
  <c r="I1915"/>
  <c r="I1914"/>
  <c r="K1914" s="1"/>
  <c r="G1914" s="1"/>
  <c r="G1913" s="1"/>
  <c r="K1913"/>
  <c r="I1913"/>
  <c r="I1912"/>
  <c r="K1912" s="1"/>
  <c r="G1912" s="1"/>
  <c r="K1911"/>
  <c r="I1911"/>
  <c r="G1911"/>
  <c r="K1910"/>
  <c r="I1910"/>
  <c r="I1909"/>
  <c r="K1909" s="1"/>
  <c r="I1908"/>
  <c r="K1908" s="1"/>
  <c r="G1908" s="1"/>
  <c r="K1907"/>
  <c r="G1907" s="1"/>
  <c r="I1907"/>
  <c r="I1906"/>
  <c r="K1906" s="1"/>
  <c r="G1906" s="1"/>
  <c r="K1905"/>
  <c r="I1905"/>
  <c r="I1904"/>
  <c r="K1904" s="1"/>
  <c r="G1904" s="1"/>
  <c r="G1903" s="1"/>
  <c r="K1903"/>
  <c r="I1903"/>
  <c r="K1902"/>
  <c r="G1902" s="1"/>
  <c r="I1902"/>
  <c r="I1901"/>
  <c r="K1901" s="1"/>
  <c r="G1901" s="1"/>
  <c r="G1900" s="1"/>
  <c r="I1900"/>
  <c r="K1900" s="1"/>
  <c r="K1899"/>
  <c r="I1899"/>
  <c r="I1898"/>
  <c r="K1898" s="1"/>
  <c r="K1897"/>
  <c r="I1897"/>
  <c r="I1896"/>
  <c r="K1896" s="1"/>
  <c r="K1895"/>
  <c r="I1895"/>
  <c r="G1895"/>
  <c r="G1894" s="1"/>
  <c r="G1893" s="1"/>
  <c r="K1894"/>
  <c r="I1894"/>
  <c r="I1893"/>
  <c r="K1893" s="1"/>
  <c r="I1892"/>
  <c r="K1892" s="1"/>
  <c r="G1892" s="1"/>
  <c r="G1891" s="1"/>
  <c r="K1891"/>
  <c r="I1891"/>
  <c r="I1890"/>
  <c r="K1890" s="1"/>
  <c r="G1890" s="1"/>
  <c r="G1889" s="1"/>
  <c r="K1889"/>
  <c r="I1889"/>
  <c r="I1888"/>
  <c r="K1888" s="1"/>
  <c r="K1887"/>
  <c r="I1887"/>
  <c r="G1887"/>
  <c r="G1886" s="1"/>
  <c r="G1885" s="1"/>
  <c r="K1886"/>
  <c r="I1886"/>
  <c r="I1885"/>
  <c r="K1885" s="1"/>
  <c r="A1885" s="1"/>
  <c r="K1884"/>
  <c r="I1884"/>
  <c r="G1884"/>
  <c r="G1883" s="1"/>
  <c r="G1882" s="1"/>
  <c r="I1883"/>
  <c r="K1883" s="1"/>
  <c r="K1882"/>
  <c r="I1882"/>
  <c r="K1881"/>
  <c r="I1881"/>
  <c r="K1880"/>
  <c r="I1880"/>
  <c r="I1879"/>
  <c r="K1879" s="1"/>
  <c r="G1879"/>
  <c r="G1878" s="1"/>
  <c r="G1877" s="1"/>
  <c r="G1876" s="1"/>
  <c r="G1875" s="1"/>
  <c r="K1878"/>
  <c r="I1878"/>
  <c r="K1877"/>
  <c r="I1877"/>
  <c r="K1876"/>
  <c r="I1876"/>
  <c r="I1875"/>
  <c r="K1875" s="1"/>
  <c r="K1874"/>
  <c r="I1874"/>
  <c r="G1874"/>
  <c r="G1873" s="1"/>
  <c r="G1872" s="1"/>
  <c r="G1871" s="1"/>
  <c r="G1870" s="1"/>
  <c r="G1869" s="1"/>
  <c r="K1873"/>
  <c r="I1873"/>
  <c r="K1872"/>
  <c r="I1872"/>
  <c r="I1871"/>
  <c r="K1871" s="1"/>
  <c r="K1870"/>
  <c r="I1870"/>
  <c r="K1869"/>
  <c r="I1869"/>
  <c r="K1868"/>
  <c r="I1868"/>
  <c r="G1868"/>
  <c r="G1867" s="1"/>
  <c r="G1866" s="1"/>
  <c r="I1867"/>
  <c r="K1867" s="1"/>
  <c r="K1866"/>
  <c r="I1866"/>
  <c r="K1865"/>
  <c r="G1865" s="1"/>
  <c r="I1865"/>
  <c r="K1864"/>
  <c r="I1864"/>
  <c r="G1864"/>
  <c r="I1863"/>
  <c r="K1863" s="1"/>
  <c r="G1863"/>
  <c r="K1862"/>
  <c r="G1862" s="1"/>
  <c r="G1861" s="1"/>
  <c r="G1860" s="1"/>
  <c r="I1862"/>
  <c r="K1861"/>
  <c r="I1861"/>
  <c r="K1860"/>
  <c r="I1860"/>
  <c r="I1859"/>
  <c r="K1859" s="1"/>
  <c r="G1859" s="1"/>
  <c r="G1858" s="1"/>
  <c r="G1857" s="1"/>
  <c r="K1858"/>
  <c r="I1858"/>
  <c r="K1857"/>
  <c r="I1857"/>
  <c r="K1856"/>
  <c r="G1856" s="1"/>
  <c r="G1855" s="1"/>
  <c r="G1854" s="1"/>
  <c r="I1856"/>
  <c r="I1855"/>
  <c r="K1855" s="1"/>
  <c r="K1854"/>
  <c r="I1854"/>
  <c r="K1853"/>
  <c r="G1853" s="1"/>
  <c r="I1853"/>
  <c r="K1852"/>
  <c r="I1852"/>
  <c r="G1852"/>
  <c r="I1851"/>
  <c r="K1851" s="1"/>
  <c r="G1851" s="1"/>
  <c r="G1850" s="1"/>
  <c r="G1849" s="1"/>
  <c r="K1850"/>
  <c r="I1850"/>
  <c r="K1849"/>
  <c r="I1849"/>
  <c r="K1848"/>
  <c r="G1848" s="1"/>
  <c r="G1847" s="1"/>
  <c r="G1846" s="1"/>
  <c r="I1848"/>
  <c r="I1847"/>
  <c r="K1847" s="1"/>
  <c r="K1846"/>
  <c r="I1846"/>
  <c r="K1845"/>
  <c r="G1845" s="1"/>
  <c r="I1845"/>
  <c r="K1844"/>
  <c r="I1844"/>
  <c r="G1844"/>
  <c r="G1843" s="1"/>
  <c r="G1842" s="1"/>
  <c r="I1843"/>
  <c r="K1843" s="1"/>
  <c r="K1842"/>
  <c r="I1842"/>
  <c r="A1842"/>
  <c r="K1841"/>
  <c r="I1841"/>
  <c r="G1841"/>
  <c r="G1840" s="1"/>
  <c r="G1839" s="1"/>
  <c r="G1838" s="1"/>
  <c r="K1840"/>
  <c r="I1840"/>
  <c r="K1839"/>
  <c r="I1839"/>
  <c r="I1838"/>
  <c r="K1838" s="1"/>
  <c r="K1837"/>
  <c r="G1837" s="1"/>
  <c r="G1836" s="1"/>
  <c r="G1835" s="1"/>
  <c r="G1834" s="1"/>
  <c r="I1837"/>
  <c r="K1836"/>
  <c r="I1836"/>
  <c r="K1835"/>
  <c r="A1835" s="1"/>
  <c r="I1835"/>
  <c r="K1834"/>
  <c r="I1834"/>
  <c r="I1833"/>
  <c r="K1833" s="1"/>
  <c r="A1833" s="1"/>
  <c r="I1832"/>
  <c r="K1832" s="1"/>
  <c r="K1831"/>
  <c r="I1831"/>
  <c r="K1830"/>
  <c r="G1830" s="1"/>
  <c r="I1830"/>
  <c r="K1829"/>
  <c r="I1829"/>
  <c r="G1829"/>
  <c r="G1828" s="1"/>
  <c r="G1827" s="1"/>
  <c r="I1828"/>
  <c r="K1828" s="1"/>
  <c r="K1827"/>
  <c r="I1827"/>
  <c r="K1826"/>
  <c r="G1826" s="1"/>
  <c r="I1826"/>
  <c r="K1825"/>
  <c r="I1825"/>
  <c r="G1825"/>
  <c r="I1824"/>
  <c r="K1824" s="1"/>
  <c r="G1824"/>
  <c r="G1823" s="1"/>
  <c r="K1823"/>
  <c r="I1823"/>
  <c r="K1822"/>
  <c r="I1822"/>
  <c r="K1821"/>
  <c r="I1821"/>
  <c r="I1820"/>
  <c r="K1820" s="1"/>
  <c r="K1819"/>
  <c r="I1819"/>
  <c r="G1819"/>
  <c r="G1818" s="1"/>
  <c r="G1817" s="1"/>
  <c r="K1818"/>
  <c r="I1818"/>
  <c r="K1817"/>
  <c r="I1817"/>
  <c r="I1816"/>
  <c r="K1816" s="1"/>
  <c r="G1816"/>
  <c r="G1815" s="1"/>
  <c r="G1814" s="1"/>
  <c r="K1815"/>
  <c r="I1815"/>
  <c r="K1814"/>
  <c r="I1814"/>
  <c r="K1813"/>
  <c r="I1813"/>
  <c r="G1813"/>
  <c r="G1812" s="1"/>
  <c r="G1811" s="1"/>
  <c r="I1812"/>
  <c r="K1812" s="1"/>
  <c r="K1811"/>
  <c r="I1811"/>
  <c r="K1810"/>
  <c r="I1810"/>
  <c r="K1809"/>
  <c r="I1809"/>
  <c r="I1808"/>
  <c r="K1808" s="1"/>
  <c r="G1808"/>
  <c r="G1807" s="1"/>
  <c r="G1806" s="1"/>
  <c r="G1805" s="1"/>
  <c r="G1804" s="1"/>
  <c r="G1803" s="1"/>
  <c r="K1807"/>
  <c r="I1807"/>
  <c r="K1806"/>
  <c r="I1806"/>
  <c r="K1805"/>
  <c r="I1805"/>
  <c r="I1804"/>
  <c r="K1804" s="1"/>
  <c r="K1803"/>
  <c r="I1803"/>
  <c r="K1802"/>
  <c r="I1802"/>
  <c r="K1801"/>
  <c r="I1801"/>
  <c r="I1800"/>
  <c r="K1800" s="1"/>
  <c r="G1800"/>
  <c r="G1799" s="1"/>
  <c r="G1798" s="1"/>
  <c r="K1799"/>
  <c r="I1799"/>
  <c r="K1798"/>
  <c r="I1798"/>
  <c r="K1797"/>
  <c r="I1797"/>
  <c r="G1797"/>
  <c r="G1796" s="1"/>
  <c r="G1795" s="1"/>
  <c r="I1796"/>
  <c r="K1796" s="1"/>
  <c r="K1795"/>
  <c r="I1795"/>
  <c r="K1794"/>
  <c r="G1794" s="1"/>
  <c r="I1794"/>
  <c r="K1793"/>
  <c r="I1793"/>
  <c r="G1793"/>
  <c r="I1792"/>
  <c r="K1792" s="1"/>
  <c r="G1792"/>
  <c r="K1791"/>
  <c r="G1791" s="1"/>
  <c r="G1790" s="1"/>
  <c r="G1789" s="1"/>
  <c r="I1791"/>
  <c r="K1790"/>
  <c r="I1790"/>
  <c r="K1789"/>
  <c r="I1789"/>
  <c r="I1788"/>
  <c r="K1788" s="1"/>
  <c r="G1788" s="1"/>
  <c r="G1787" s="1"/>
  <c r="G1786" s="1"/>
  <c r="K1787"/>
  <c r="I1787"/>
  <c r="K1786"/>
  <c r="I1786"/>
  <c r="K1785"/>
  <c r="G1785" s="1"/>
  <c r="G1784" s="1"/>
  <c r="G1783" s="1"/>
  <c r="I1785"/>
  <c r="I1784"/>
  <c r="K1784" s="1"/>
  <c r="K1783"/>
  <c r="I1783"/>
  <c r="K1782"/>
  <c r="I1782"/>
  <c r="K1781"/>
  <c r="I1781"/>
  <c r="I1780"/>
  <c r="K1780" s="1"/>
  <c r="G1780" s="1"/>
  <c r="G1779" s="1"/>
  <c r="G1778" s="1"/>
  <c r="K1779"/>
  <c r="I1779"/>
  <c r="K1778"/>
  <c r="I1778"/>
  <c r="K1777"/>
  <c r="G1777" s="1"/>
  <c r="I1777"/>
  <c r="I1776"/>
  <c r="K1776" s="1"/>
  <c r="G1776"/>
  <c r="G1775" s="1"/>
  <c r="G1774" s="1"/>
  <c r="K1775"/>
  <c r="I1775"/>
  <c r="K1774"/>
  <c r="I1774"/>
  <c r="K1773"/>
  <c r="I1773"/>
  <c r="I1772"/>
  <c r="K1772" s="1"/>
  <c r="G1772" s="1"/>
  <c r="G1771" s="1"/>
  <c r="G1770" s="1"/>
  <c r="K1771"/>
  <c r="I1771"/>
  <c r="K1770"/>
  <c r="I1770"/>
  <c r="K1769"/>
  <c r="G1769" s="1"/>
  <c r="G1768" s="1"/>
  <c r="G1767" s="1"/>
  <c r="I1769"/>
  <c r="I1768"/>
  <c r="K1768" s="1"/>
  <c r="K1767"/>
  <c r="I1767"/>
  <c r="K1766"/>
  <c r="G1766" s="1"/>
  <c r="I1766"/>
  <c r="K1765"/>
  <c r="I1765"/>
  <c r="G1765"/>
  <c r="G1764" s="1"/>
  <c r="I1764"/>
  <c r="K1764" s="1"/>
  <c r="K1763"/>
  <c r="I1763"/>
  <c r="G1763"/>
  <c r="G1762" s="1"/>
  <c r="G1761" s="1"/>
  <c r="K1762"/>
  <c r="I1762"/>
  <c r="K1761"/>
  <c r="I1761"/>
  <c r="I1760"/>
  <c r="K1760" s="1"/>
  <c r="G1760"/>
  <c r="G1759" s="1"/>
  <c r="G1758" s="1"/>
  <c r="K1759"/>
  <c r="I1759"/>
  <c r="K1758"/>
  <c r="I1758"/>
  <c r="K1757"/>
  <c r="I1757"/>
  <c r="G1757"/>
  <c r="G1756" s="1"/>
  <c r="G1755" s="1"/>
  <c r="I1756"/>
  <c r="K1756" s="1"/>
  <c r="K1755"/>
  <c r="I1755"/>
  <c r="K1754"/>
  <c r="G1754" s="1"/>
  <c r="I1754"/>
  <c r="K1753"/>
  <c r="I1753"/>
  <c r="G1753"/>
  <c r="I1752"/>
  <c r="K1752" s="1"/>
  <c r="G1752"/>
  <c r="K1751"/>
  <c r="G1751" s="1"/>
  <c r="G1750" s="1"/>
  <c r="G1749" s="1"/>
  <c r="I1751"/>
  <c r="K1750"/>
  <c r="I1750"/>
  <c r="K1749"/>
  <c r="I1749"/>
  <c r="K1748"/>
  <c r="I1748"/>
  <c r="K1747"/>
  <c r="I1747"/>
  <c r="I1746"/>
  <c r="K1746" s="1"/>
  <c r="K1745"/>
  <c r="I1745"/>
  <c r="G1745"/>
  <c r="G1744" s="1"/>
  <c r="G1743" s="1"/>
  <c r="G1742" s="1"/>
  <c r="G1741" s="1"/>
  <c r="G1740" s="1"/>
  <c r="K1744"/>
  <c r="I1744"/>
  <c r="K1743"/>
  <c r="I1743"/>
  <c r="I1742"/>
  <c r="K1742" s="1"/>
  <c r="K1741"/>
  <c r="I1741"/>
  <c r="K1740"/>
  <c r="I1740"/>
  <c r="K1739"/>
  <c r="I1739"/>
  <c r="I1738"/>
  <c r="K1738" s="1"/>
  <c r="G1738" s="1"/>
  <c r="G1737" s="1"/>
  <c r="G1736" s="1"/>
  <c r="G1735" s="1"/>
  <c r="G1734" s="1"/>
  <c r="K1737"/>
  <c r="I1737"/>
  <c r="K1736"/>
  <c r="I1736"/>
  <c r="K1735"/>
  <c r="I1735"/>
  <c r="I1734"/>
  <c r="K1734" s="1"/>
  <c r="K1733"/>
  <c r="I1733"/>
  <c r="G1733"/>
  <c r="G1732" s="1"/>
  <c r="G1731" s="1"/>
  <c r="K1732"/>
  <c r="I1732"/>
  <c r="K1731"/>
  <c r="I1731"/>
  <c r="I1730"/>
  <c r="K1730" s="1"/>
  <c r="G1730" s="1"/>
  <c r="G1729" s="1"/>
  <c r="G1728" s="1"/>
  <c r="K1729"/>
  <c r="I1729"/>
  <c r="K1728"/>
  <c r="I1728"/>
  <c r="K1727"/>
  <c r="G1727" s="1"/>
  <c r="G1726" s="1"/>
  <c r="G1725" s="1"/>
  <c r="I1727"/>
  <c r="I1726"/>
  <c r="K1726" s="1"/>
  <c r="K1725"/>
  <c r="I1725"/>
  <c r="K1724"/>
  <c r="I1724"/>
  <c r="K1723"/>
  <c r="I1723"/>
  <c r="I1722"/>
  <c r="K1722" s="1"/>
  <c r="K1721"/>
  <c r="I1721"/>
  <c r="K1720"/>
  <c r="G1720" s="1"/>
  <c r="I1720"/>
  <c r="K1719"/>
  <c r="G1719" s="1"/>
  <c r="G1718" s="1"/>
  <c r="G1717" s="1"/>
  <c r="G1716" s="1"/>
  <c r="G1715" s="1"/>
  <c r="G1714" s="1"/>
  <c r="G1713" s="1"/>
  <c r="I1719"/>
  <c r="I1718"/>
  <c r="K1718" s="1"/>
  <c r="K1717"/>
  <c r="I1717"/>
  <c r="K1716"/>
  <c r="I1716"/>
  <c r="K1715"/>
  <c r="A1715" s="1"/>
  <c r="I1715"/>
  <c r="K1714"/>
  <c r="I1714"/>
  <c r="I1713"/>
  <c r="K1713" s="1"/>
  <c r="K1712"/>
  <c r="I1712"/>
  <c r="K1711"/>
  <c r="G1711" s="1"/>
  <c r="G1710" s="1"/>
  <c r="I1711"/>
  <c r="K1710"/>
  <c r="I1710"/>
  <c r="I1709"/>
  <c r="K1709" s="1"/>
  <c r="G1709" s="1"/>
  <c r="G1708" s="1"/>
  <c r="G1707" s="1"/>
  <c r="K1708"/>
  <c r="I1708"/>
  <c r="K1707"/>
  <c r="I1707"/>
  <c r="K1706"/>
  <c r="G1706" s="1"/>
  <c r="G1705" s="1"/>
  <c r="I1706"/>
  <c r="I1705"/>
  <c r="K1705" s="1"/>
  <c r="K1704"/>
  <c r="I1704"/>
  <c r="G1704"/>
  <c r="G1703" s="1"/>
  <c r="G1702" s="1"/>
  <c r="K1703"/>
  <c r="I1703"/>
  <c r="K1702"/>
  <c r="I1702"/>
  <c r="I1701"/>
  <c r="K1701" s="1"/>
  <c r="G1701" s="1"/>
  <c r="K1700"/>
  <c r="I1700"/>
  <c r="G1700"/>
  <c r="G1699" s="1"/>
  <c r="G1698" s="1"/>
  <c r="K1699"/>
  <c r="I1699"/>
  <c r="K1698"/>
  <c r="I1698"/>
  <c r="I1697"/>
  <c r="K1697" s="1"/>
  <c r="G1697" s="1"/>
  <c r="G1696" s="1"/>
  <c r="G1695" s="1"/>
  <c r="K1696"/>
  <c r="I1696"/>
  <c r="K1695"/>
  <c r="I1695"/>
  <c r="K1694"/>
  <c r="I1694"/>
  <c r="I1693"/>
  <c r="K1693" s="1"/>
  <c r="K1692"/>
  <c r="I1692"/>
  <c r="G1692"/>
  <c r="G1691" s="1"/>
  <c r="G1690" s="1"/>
  <c r="G1689" s="1"/>
  <c r="G1688" s="1"/>
  <c r="G1687" s="1"/>
  <c r="K1691"/>
  <c r="I1691"/>
  <c r="K1690"/>
  <c r="I1690"/>
  <c r="I1689"/>
  <c r="K1689" s="1"/>
  <c r="K1688"/>
  <c r="I1688"/>
  <c r="K1687"/>
  <c r="I1687"/>
  <c r="K1686"/>
  <c r="I1686"/>
  <c r="I1685"/>
  <c r="K1685" s="1"/>
  <c r="K1684"/>
  <c r="I1684"/>
  <c r="K1683"/>
  <c r="I1683"/>
  <c r="I1682"/>
  <c r="K1682" s="1"/>
  <c r="G1682" s="1"/>
  <c r="G1681" s="1"/>
  <c r="G1680" s="1"/>
  <c r="K1681"/>
  <c r="I1681"/>
  <c r="K1680"/>
  <c r="I1680"/>
  <c r="K1679"/>
  <c r="G1679" s="1"/>
  <c r="G1678" s="1"/>
  <c r="G1677" s="1"/>
  <c r="I1679"/>
  <c r="I1678"/>
  <c r="K1678" s="1"/>
  <c r="K1677"/>
  <c r="I1677"/>
  <c r="K1676"/>
  <c r="I1676"/>
  <c r="K1675"/>
  <c r="I1675"/>
  <c r="I1674"/>
  <c r="K1674" s="1"/>
  <c r="K1673"/>
  <c r="I1673"/>
  <c r="K1672"/>
  <c r="I1672"/>
  <c r="K1671"/>
  <c r="G1671" s="1"/>
  <c r="G1670" s="1"/>
  <c r="G1669" s="1"/>
  <c r="I1671"/>
  <c r="I1670"/>
  <c r="K1670" s="1"/>
  <c r="K1669"/>
  <c r="I1669"/>
  <c r="K1668"/>
  <c r="G1668" s="1"/>
  <c r="G1667" s="1"/>
  <c r="G1666" s="1"/>
  <c r="I1668"/>
  <c r="K1667"/>
  <c r="I1667"/>
  <c r="I1666"/>
  <c r="K1666" s="1"/>
  <c r="K1665"/>
  <c r="I1665"/>
  <c r="G1665"/>
  <c r="G1664" s="1"/>
  <c r="G1663" s="1"/>
  <c r="K1664"/>
  <c r="I1664"/>
  <c r="K1663"/>
  <c r="I1663"/>
  <c r="I1662"/>
  <c r="K1662" s="1"/>
  <c r="K1661"/>
  <c r="I1661"/>
  <c r="A1661"/>
  <c r="K1660"/>
  <c r="I1660"/>
  <c r="K1659"/>
  <c r="I1659"/>
  <c r="K1658"/>
  <c r="G1658" s="1"/>
  <c r="G1657" s="1"/>
  <c r="G1656" s="1"/>
  <c r="G1655" s="1"/>
  <c r="G1654" s="1"/>
  <c r="I1658"/>
  <c r="I1657"/>
  <c r="K1657" s="1"/>
  <c r="K1656"/>
  <c r="I1656"/>
  <c r="K1655"/>
  <c r="I1655"/>
  <c r="K1654"/>
  <c r="I1654"/>
  <c r="I1653"/>
  <c r="K1653" s="1"/>
  <c r="G1653" s="1"/>
  <c r="G1652" s="1"/>
  <c r="G1651" s="1"/>
  <c r="G1650" s="1"/>
  <c r="G1649" s="1"/>
  <c r="K1652"/>
  <c r="I1652"/>
  <c r="K1651"/>
  <c r="I1651"/>
  <c r="K1650"/>
  <c r="I1650"/>
  <c r="I1649"/>
  <c r="K1649" s="1"/>
  <c r="K1648"/>
  <c r="I1648"/>
  <c r="G1648"/>
  <c r="K1647"/>
  <c r="G1647" s="1"/>
  <c r="G1646" s="1"/>
  <c r="G1645" s="1"/>
  <c r="G1644" s="1"/>
  <c r="G1643" s="1"/>
  <c r="G1642" s="1"/>
  <c r="G1641" s="1"/>
  <c r="I1647"/>
  <c r="K1646"/>
  <c r="I1646"/>
  <c r="I1645"/>
  <c r="K1645" s="1"/>
  <c r="K1644"/>
  <c r="I1644"/>
  <c r="K1643"/>
  <c r="I1643"/>
  <c r="K1642"/>
  <c r="I1642"/>
  <c r="I1641"/>
  <c r="K1641" s="1"/>
  <c r="K1640"/>
  <c r="I1640"/>
  <c r="K1639"/>
  <c r="G1639" s="1"/>
  <c r="G1638" s="1"/>
  <c r="G1637" s="1"/>
  <c r="I1639"/>
  <c r="K1638"/>
  <c r="I1638"/>
  <c r="I1637"/>
  <c r="K1637" s="1"/>
  <c r="K1636"/>
  <c r="I1636"/>
  <c r="G1636"/>
  <c r="G1635" s="1"/>
  <c r="G1634" s="1"/>
  <c r="K1635"/>
  <c r="I1635"/>
  <c r="K1634"/>
  <c r="I1634"/>
  <c r="I1633"/>
  <c r="K1633" s="1"/>
  <c r="G1633" s="1"/>
  <c r="G1632" s="1"/>
  <c r="G1631" s="1"/>
  <c r="K1632"/>
  <c r="I1632"/>
  <c r="K1631"/>
  <c r="I1631"/>
  <c r="K1630"/>
  <c r="G1630" s="1"/>
  <c r="G1629" s="1"/>
  <c r="G1628" s="1"/>
  <c r="I1630"/>
  <c r="I1629"/>
  <c r="K1629" s="1"/>
  <c r="K1628"/>
  <c r="I1628"/>
  <c r="K1627"/>
  <c r="I1627"/>
  <c r="K1626"/>
  <c r="I1626"/>
  <c r="I1625"/>
  <c r="K1625" s="1"/>
  <c r="K1624"/>
  <c r="I1624"/>
  <c r="K1623"/>
  <c r="I1623"/>
  <c r="K1622"/>
  <c r="G1622" s="1"/>
  <c r="G1621" s="1"/>
  <c r="G1620" s="1"/>
  <c r="G1619" s="1"/>
  <c r="G1618" s="1"/>
  <c r="I1622"/>
  <c r="I1621"/>
  <c r="K1621" s="1"/>
  <c r="K1620"/>
  <c r="I1620"/>
  <c r="K1619"/>
  <c r="I1619"/>
  <c r="K1618"/>
  <c r="I1618"/>
  <c r="I1617"/>
  <c r="K1617" s="1"/>
  <c r="G1617" s="1"/>
  <c r="G1616" s="1"/>
  <c r="G1615" s="1"/>
  <c r="K1616"/>
  <c r="I1616"/>
  <c r="K1615"/>
  <c r="I1615"/>
  <c r="K1614"/>
  <c r="G1614" s="1"/>
  <c r="G1613" s="1"/>
  <c r="G1612" s="1"/>
  <c r="I1614"/>
  <c r="I1613"/>
  <c r="K1613" s="1"/>
  <c r="K1612"/>
  <c r="I1612"/>
  <c r="K1611"/>
  <c r="I1611"/>
  <c r="K1610"/>
  <c r="I1610"/>
  <c r="I1609"/>
  <c r="K1609" s="1"/>
  <c r="K1608"/>
  <c r="I1608"/>
  <c r="K1607"/>
  <c r="G1607" s="1"/>
  <c r="G1606" s="1"/>
  <c r="G1605" s="1"/>
  <c r="I1607"/>
  <c r="K1606"/>
  <c r="I1606"/>
  <c r="I1605"/>
  <c r="K1605" s="1"/>
  <c r="K1604"/>
  <c r="I1604"/>
  <c r="G1604"/>
  <c r="G1603" s="1"/>
  <c r="K1603"/>
  <c r="I1603"/>
  <c r="K1602"/>
  <c r="G1602" s="1"/>
  <c r="I1602"/>
  <c r="I1601"/>
  <c r="K1601" s="1"/>
  <c r="G1601" s="1"/>
  <c r="K1600"/>
  <c r="I1600"/>
  <c r="G1600"/>
  <c r="K1599"/>
  <c r="I1599"/>
  <c r="K1598"/>
  <c r="I1598"/>
  <c r="I1597"/>
  <c r="K1597" s="1"/>
  <c r="G1597" s="1"/>
  <c r="K1596"/>
  <c r="I1596"/>
  <c r="G1596"/>
  <c r="K1595"/>
  <c r="I1595"/>
  <c r="K1594"/>
  <c r="I1594"/>
  <c r="I1593"/>
  <c r="K1593" s="1"/>
  <c r="G1593" s="1"/>
  <c r="K1592"/>
  <c r="I1592"/>
  <c r="G1592"/>
  <c r="K1591"/>
  <c r="G1591" s="1"/>
  <c r="G1590" s="1"/>
  <c r="I1591"/>
  <c r="K1590"/>
  <c r="I1590"/>
  <c r="I1589"/>
  <c r="K1589" s="1"/>
  <c r="G1589" s="1"/>
  <c r="G1588" s="1"/>
  <c r="K1588"/>
  <c r="I1588"/>
  <c r="K1587"/>
  <c r="G1587" s="1"/>
  <c r="I1587"/>
  <c r="K1586"/>
  <c r="G1586" s="1"/>
  <c r="G1585" s="1"/>
  <c r="G1584" s="1"/>
  <c r="I1586"/>
  <c r="I1585"/>
  <c r="K1585" s="1"/>
  <c r="K1584"/>
  <c r="I1584"/>
  <c r="K1583"/>
  <c r="I1583"/>
  <c r="K1582"/>
  <c r="I1582"/>
  <c r="I1581"/>
  <c r="K1581" s="1"/>
  <c r="K1580"/>
  <c r="I1580"/>
  <c r="K1579"/>
  <c r="I1579"/>
  <c r="K1578"/>
  <c r="I1578"/>
  <c r="K1577"/>
  <c r="I1577"/>
  <c r="G1577"/>
  <c r="G1576" s="1"/>
  <c r="G1575" s="1"/>
  <c r="K1576"/>
  <c r="I1576"/>
  <c r="K1575"/>
  <c r="I1575"/>
  <c r="I1574"/>
  <c r="K1574" s="1"/>
  <c r="G1574" s="1"/>
  <c r="G1573" s="1"/>
  <c r="G1572" s="1"/>
  <c r="G1571" s="1"/>
  <c r="G1570" s="1"/>
  <c r="G1569" s="1"/>
  <c r="G1568" s="1"/>
  <c r="K1573"/>
  <c r="I1573"/>
  <c r="K1572"/>
  <c r="I1572"/>
  <c r="K1571"/>
  <c r="I1571"/>
  <c r="I1570"/>
  <c r="K1570" s="1"/>
  <c r="K1569"/>
  <c r="I1569"/>
  <c r="K1568"/>
  <c r="I1568"/>
  <c r="K1567"/>
  <c r="G1567" s="1"/>
  <c r="G1566" s="1"/>
  <c r="G1565" s="1"/>
  <c r="I1567"/>
  <c r="I1566"/>
  <c r="K1566" s="1"/>
  <c r="K1565"/>
  <c r="I1565"/>
  <c r="K1564"/>
  <c r="G1564" s="1"/>
  <c r="G1563" s="1"/>
  <c r="G1562" s="1"/>
  <c r="G1561" s="1"/>
  <c r="G1560" s="1"/>
  <c r="G1559" s="1"/>
  <c r="G1558" s="1"/>
  <c r="G1557" s="1"/>
  <c r="I1564"/>
  <c r="K1563"/>
  <c r="I1563"/>
  <c r="I1562"/>
  <c r="K1562" s="1"/>
  <c r="K1561"/>
  <c r="I1561"/>
  <c r="K1560"/>
  <c r="I1560"/>
  <c r="K1559"/>
  <c r="I1559"/>
  <c r="I1558"/>
  <c r="K1558" s="1"/>
  <c r="K1557"/>
  <c r="I1557"/>
  <c r="K1556"/>
  <c r="G1556" s="1"/>
  <c r="G1555" s="1"/>
  <c r="G1554" s="1"/>
  <c r="I1556"/>
  <c r="K1555"/>
  <c r="I1555"/>
  <c r="I1554"/>
  <c r="K1554" s="1"/>
  <c r="K1553"/>
  <c r="I1553"/>
  <c r="G1553"/>
  <c r="G1552" s="1"/>
  <c r="G1551" s="1"/>
  <c r="K1552"/>
  <c r="I1552"/>
  <c r="K1551"/>
  <c r="I1551"/>
  <c r="I1550"/>
  <c r="K1550" s="1"/>
  <c r="G1550" s="1"/>
  <c r="G1549" s="1"/>
  <c r="G1548" s="1"/>
  <c r="K1549"/>
  <c r="I1549"/>
  <c r="K1548"/>
  <c r="I1548"/>
  <c r="K1547"/>
  <c r="G1547" s="1"/>
  <c r="G1546" s="1"/>
  <c r="G1545" s="1"/>
  <c r="G1544" s="1"/>
  <c r="G1543" s="1"/>
  <c r="G1542" s="1"/>
  <c r="G1541" s="1"/>
  <c r="I1547"/>
  <c r="I1546"/>
  <c r="K1546" s="1"/>
  <c r="K1545"/>
  <c r="I1545"/>
  <c r="K1544"/>
  <c r="I1544"/>
  <c r="K1543"/>
  <c r="A1543" s="1"/>
  <c r="I1543"/>
  <c r="K1542"/>
  <c r="I1542"/>
  <c r="I1541"/>
  <c r="K1541" s="1"/>
  <c r="K1540"/>
  <c r="I1540"/>
  <c r="G1540"/>
  <c r="G1539" s="1"/>
  <c r="G1538" s="1"/>
  <c r="G1537" s="1"/>
  <c r="K1539"/>
  <c r="I1539"/>
  <c r="K1538"/>
  <c r="I1538"/>
  <c r="I1537"/>
  <c r="K1537" s="1"/>
  <c r="K1536"/>
  <c r="I1536"/>
  <c r="G1536"/>
  <c r="K1535"/>
  <c r="G1535" s="1"/>
  <c r="I1535"/>
  <c r="K1534"/>
  <c r="G1534" s="1"/>
  <c r="I1534"/>
  <c r="I1533"/>
  <c r="K1533" s="1"/>
  <c r="K1532"/>
  <c r="I1532"/>
  <c r="K1531"/>
  <c r="I1531"/>
  <c r="K1530"/>
  <c r="I1530"/>
  <c r="I1529"/>
  <c r="K1529" s="1"/>
  <c r="K1528"/>
  <c r="I1528"/>
  <c r="K1527"/>
  <c r="I1527"/>
  <c r="K1526"/>
  <c r="G1526" s="1"/>
  <c r="G1525" s="1"/>
  <c r="I1526"/>
  <c r="I1525"/>
  <c r="K1525" s="1"/>
  <c r="K1524"/>
  <c r="I1524"/>
  <c r="G1524"/>
  <c r="K1523"/>
  <c r="G1523" s="1"/>
  <c r="G1522" s="1"/>
  <c r="G1521" s="1"/>
  <c r="I1523"/>
  <c r="K1522"/>
  <c r="I1522"/>
  <c r="I1521"/>
  <c r="K1521" s="1"/>
  <c r="K1520"/>
  <c r="I1520"/>
  <c r="G1520"/>
  <c r="G1519" s="1"/>
  <c r="G1518" s="1"/>
  <c r="K1519"/>
  <c r="I1519"/>
  <c r="K1518"/>
  <c r="I1518"/>
  <c r="I1517"/>
  <c r="K1517" s="1"/>
  <c r="G1517" s="1"/>
  <c r="G1516" s="1"/>
  <c r="G1515" s="1"/>
  <c r="K1516"/>
  <c r="I1516"/>
  <c r="K1515"/>
  <c r="I1515"/>
  <c r="K1514"/>
  <c r="I1514"/>
  <c r="I1513"/>
  <c r="K1513" s="1"/>
  <c r="K1512"/>
  <c r="I1512"/>
  <c r="K1511"/>
  <c r="I1511"/>
  <c r="K1510"/>
  <c r="I1510"/>
  <c r="I1509"/>
  <c r="K1509" s="1"/>
  <c r="G1509" s="1"/>
  <c r="G1508" s="1"/>
  <c r="G1507" s="1"/>
  <c r="G1506" s="1"/>
  <c r="G1505" s="1"/>
  <c r="K1508"/>
  <c r="I1508"/>
  <c r="K1507"/>
  <c r="I1507"/>
  <c r="K1506"/>
  <c r="I1506"/>
  <c r="I1505"/>
  <c r="K1505" s="1"/>
  <c r="K1504"/>
  <c r="I1504"/>
  <c r="G1504"/>
  <c r="G1503" s="1"/>
  <c r="G1502" s="1"/>
  <c r="G1501" s="1"/>
  <c r="K1503"/>
  <c r="I1503"/>
  <c r="K1502"/>
  <c r="I1502"/>
  <c r="I1501"/>
  <c r="K1501" s="1"/>
  <c r="K1500"/>
  <c r="I1500"/>
  <c r="G1500"/>
  <c r="G1499" s="1"/>
  <c r="K1499"/>
  <c r="I1499"/>
  <c r="K1498"/>
  <c r="I1498"/>
  <c r="I1497"/>
  <c r="D1497"/>
  <c r="C1497"/>
  <c r="B1497"/>
  <c r="I1496"/>
  <c r="D1496"/>
  <c r="C1496"/>
  <c r="K1496" s="1"/>
  <c r="B1496"/>
  <c r="I1495"/>
  <c r="D1495"/>
  <c r="C1495"/>
  <c r="B1495"/>
  <c r="I1494"/>
  <c r="D1494"/>
  <c r="C1494"/>
  <c r="K1494" s="1"/>
  <c r="B1494"/>
  <c r="I1493"/>
  <c r="D1493"/>
  <c r="C1493"/>
  <c r="B1493"/>
  <c r="K1492"/>
  <c r="G1492" s="1"/>
  <c r="G1491" s="1"/>
  <c r="I1492"/>
  <c r="K1491"/>
  <c r="I1491"/>
  <c r="I1490"/>
  <c r="K1490" s="1"/>
  <c r="G1490" s="1"/>
  <c r="K1489"/>
  <c r="I1489"/>
  <c r="G1489"/>
  <c r="K1488"/>
  <c r="G1488" s="1"/>
  <c r="G1487" s="1"/>
  <c r="G1486" s="1"/>
  <c r="I1488"/>
  <c r="K1487"/>
  <c r="I1487"/>
  <c r="I1486"/>
  <c r="K1486" s="1"/>
  <c r="K1485"/>
  <c r="I1485"/>
  <c r="G1485"/>
  <c r="K1484"/>
  <c r="G1484" s="1"/>
  <c r="G1483" s="1"/>
  <c r="G1482" s="1"/>
  <c r="I1484"/>
  <c r="K1483"/>
  <c r="I1483"/>
  <c r="I1482"/>
  <c r="K1482" s="1"/>
  <c r="K1481"/>
  <c r="I1481"/>
  <c r="G1481"/>
  <c r="K1480"/>
  <c r="G1480" s="1"/>
  <c r="I1480"/>
  <c r="K1479"/>
  <c r="G1479" s="1"/>
  <c r="I1479"/>
  <c r="I1478"/>
  <c r="K1478" s="1"/>
  <c r="K1477"/>
  <c r="I1477"/>
  <c r="G1477"/>
  <c r="G1476" s="1"/>
  <c r="K1476"/>
  <c r="I1476"/>
  <c r="K1475"/>
  <c r="G1475" s="1"/>
  <c r="I1475"/>
  <c r="I1474"/>
  <c r="K1474" s="1"/>
  <c r="G1474" s="1"/>
  <c r="G1473" s="1"/>
  <c r="K1473"/>
  <c r="I1473"/>
  <c r="K1472"/>
  <c r="I1472"/>
  <c r="K1471"/>
  <c r="I1471"/>
  <c r="I1470"/>
  <c r="K1470" s="1"/>
  <c r="K1469"/>
  <c r="I1469"/>
  <c r="K1468"/>
  <c r="I1468"/>
  <c r="K1467"/>
  <c r="I1467"/>
  <c r="I1466"/>
  <c r="K1466" s="1"/>
  <c r="K1465"/>
  <c r="G1465" s="1"/>
  <c r="G1464" s="1"/>
  <c r="G1463" s="1"/>
  <c r="I1465"/>
  <c r="K1464"/>
  <c r="I1464"/>
  <c r="I1463"/>
  <c r="K1463" s="1"/>
  <c r="K1462"/>
  <c r="I1462"/>
  <c r="G1462"/>
  <c r="G1461" s="1"/>
  <c r="G1460" s="1"/>
  <c r="G1459" s="1"/>
  <c r="K1461"/>
  <c r="I1461"/>
  <c r="K1460"/>
  <c r="I1460"/>
  <c r="I1459"/>
  <c r="K1459" s="1"/>
  <c r="K1458"/>
  <c r="I1458"/>
  <c r="G1458"/>
  <c r="G1457" s="1"/>
  <c r="G1456" s="1"/>
  <c r="G1455" s="1"/>
  <c r="K1457"/>
  <c r="I1457"/>
  <c r="K1456"/>
  <c r="I1456"/>
  <c r="I1455"/>
  <c r="K1455" s="1"/>
  <c r="K1454"/>
  <c r="I1454"/>
  <c r="G1454"/>
  <c r="G1453" s="1"/>
  <c r="G1452" s="1"/>
  <c r="K1453"/>
  <c r="I1453"/>
  <c r="K1452"/>
  <c r="I1452"/>
  <c r="I1451"/>
  <c r="K1451" s="1"/>
  <c r="G1451" s="1"/>
  <c r="K1450"/>
  <c r="I1450"/>
  <c r="G1450"/>
  <c r="G1449" s="1"/>
  <c r="K1449"/>
  <c r="I1449"/>
  <c r="K1448"/>
  <c r="G1448" s="1"/>
  <c r="G1447" s="1"/>
  <c r="I1448"/>
  <c r="I1447"/>
  <c r="K1447" s="1"/>
  <c r="K1446"/>
  <c r="I1446"/>
  <c r="G1446"/>
  <c r="K1445"/>
  <c r="G1445" s="1"/>
  <c r="G1444" s="1"/>
  <c r="G1443" s="1"/>
  <c r="I1445"/>
  <c r="K1444"/>
  <c r="I1444"/>
  <c r="I1443"/>
  <c r="K1443" s="1"/>
  <c r="K1442"/>
  <c r="I1442"/>
  <c r="G1442"/>
  <c r="G1441" s="1"/>
  <c r="G1440" s="1"/>
  <c r="G1439" s="1"/>
  <c r="K1441"/>
  <c r="I1441"/>
  <c r="A1441"/>
  <c r="K1440"/>
  <c r="I1440"/>
  <c r="K1439"/>
  <c r="I1439"/>
  <c r="I1438"/>
  <c r="K1438" s="1"/>
  <c r="G1438" s="1"/>
  <c r="G1437" s="1"/>
  <c r="G1436" s="1"/>
  <c r="G1435" s="1"/>
  <c r="G1434" s="1"/>
  <c r="K1437"/>
  <c r="I1437"/>
  <c r="K1436"/>
  <c r="I1436"/>
  <c r="K1435"/>
  <c r="I1435"/>
  <c r="I1434"/>
  <c r="K1434" s="1"/>
  <c r="K1433"/>
  <c r="I1433"/>
  <c r="G1433"/>
  <c r="K1432"/>
  <c r="G1432" s="1"/>
  <c r="G1431" s="1"/>
  <c r="G1430" s="1"/>
  <c r="G1429" s="1"/>
  <c r="G1428" s="1"/>
  <c r="G1427" s="1"/>
  <c r="I1432"/>
  <c r="K1431"/>
  <c r="I1431"/>
  <c r="I1430"/>
  <c r="K1430" s="1"/>
  <c r="K1429"/>
  <c r="I1429"/>
  <c r="K1428"/>
  <c r="I1428"/>
  <c r="K1427"/>
  <c r="I1427"/>
  <c r="I1426"/>
  <c r="K1426" s="1"/>
  <c r="K1425"/>
  <c r="I1425"/>
  <c r="K1424"/>
  <c r="G1424" s="1"/>
  <c r="G1423" s="1"/>
  <c r="G1422" s="1"/>
  <c r="I1424"/>
  <c r="K1423"/>
  <c r="I1423"/>
  <c r="I1422"/>
  <c r="K1422" s="1"/>
  <c r="K1421"/>
  <c r="I1421"/>
  <c r="G1421"/>
  <c r="G1420" s="1"/>
  <c r="G1419" s="1"/>
  <c r="K1420"/>
  <c r="I1420"/>
  <c r="K1419"/>
  <c r="I1419"/>
  <c r="I1418"/>
  <c r="K1418" s="1"/>
  <c r="G1418" s="1"/>
  <c r="G1417" s="1"/>
  <c r="G1416" s="1"/>
  <c r="K1417"/>
  <c r="I1417"/>
  <c r="K1416"/>
  <c r="I1416"/>
  <c r="K1415"/>
  <c r="G1415" s="1"/>
  <c r="G1414" s="1"/>
  <c r="I1415"/>
  <c r="I1414"/>
  <c r="K1414" s="1"/>
  <c r="K1413"/>
  <c r="I1413"/>
  <c r="G1413"/>
  <c r="K1412"/>
  <c r="I1412"/>
  <c r="K1411"/>
  <c r="I1411"/>
  <c r="I1410"/>
  <c r="K1410" s="1"/>
  <c r="K1409"/>
  <c r="I1409"/>
  <c r="K1408"/>
  <c r="I1408"/>
  <c r="K1407"/>
  <c r="G1407" s="1"/>
  <c r="G1406" s="1"/>
  <c r="I1407"/>
  <c r="I1406"/>
  <c r="K1406" s="1"/>
  <c r="K1405"/>
  <c r="I1405"/>
  <c r="G1405"/>
  <c r="G1404" s="1"/>
  <c r="G1403" s="1"/>
  <c r="K1404"/>
  <c r="I1404"/>
  <c r="K1403"/>
  <c r="I1403"/>
  <c r="I1402"/>
  <c r="K1402" s="1"/>
  <c r="G1402" s="1"/>
  <c r="G1401" s="1"/>
  <c r="G1400" s="1"/>
  <c r="K1401"/>
  <c r="I1401"/>
  <c r="K1400"/>
  <c r="I1400"/>
  <c r="K1399"/>
  <c r="G1399" s="1"/>
  <c r="G1398" s="1"/>
  <c r="I1399"/>
  <c r="I1398"/>
  <c r="K1398" s="1"/>
  <c r="K1397"/>
  <c r="I1397"/>
  <c r="G1397"/>
  <c r="K1396"/>
  <c r="I1396"/>
  <c r="K1395"/>
  <c r="I1395"/>
  <c r="I1394"/>
  <c r="K1394" s="1"/>
  <c r="K1393"/>
  <c r="I1393"/>
  <c r="K1392"/>
  <c r="G1392" s="1"/>
  <c r="G1391" s="1"/>
  <c r="I1392"/>
  <c r="K1391"/>
  <c r="I1391"/>
  <c r="I1390"/>
  <c r="K1390" s="1"/>
  <c r="G1390" s="1"/>
  <c r="G1389" s="1"/>
  <c r="K1389"/>
  <c r="I1389"/>
  <c r="K1388"/>
  <c r="I1388"/>
  <c r="K1387"/>
  <c r="G1387" s="1"/>
  <c r="G1386" s="1"/>
  <c r="I1387"/>
  <c r="I1386"/>
  <c r="K1386" s="1"/>
  <c r="K1385"/>
  <c r="I1385"/>
  <c r="G1385"/>
  <c r="K1384"/>
  <c r="G1384" s="1"/>
  <c r="I1384"/>
  <c r="K1383"/>
  <c r="G1383" s="1"/>
  <c r="I1383"/>
  <c r="I1382"/>
  <c r="K1382" s="1"/>
  <c r="K1381"/>
  <c r="I1381"/>
  <c r="K1380"/>
  <c r="G1380" s="1"/>
  <c r="I1380"/>
  <c r="K1379"/>
  <c r="G1379" s="1"/>
  <c r="I1379"/>
  <c r="I1378"/>
  <c r="K1378" s="1"/>
  <c r="K1377"/>
  <c r="I1377"/>
  <c r="K1376"/>
  <c r="G1376" s="1"/>
  <c r="I1376"/>
  <c r="K1375"/>
  <c r="G1375" s="1"/>
  <c r="I1375"/>
  <c r="I1374"/>
  <c r="K1374" s="1"/>
  <c r="G1374" s="1"/>
  <c r="G1373" s="1"/>
  <c r="K1373"/>
  <c r="I1373"/>
  <c r="K1372"/>
  <c r="G1372" s="1"/>
  <c r="G1371" s="1"/>
  <c r="I1372"/>
  <c r="K1371"/>
  <c r="I1371"/>
  <c r="I1370"/>
  <c r="K1370" s="1"/>
  <c r="G1370" s="1"/>
  <c r="K1369"/>
  <c r="I1369"/>
  <c r="G1369"/>
  <c r="K1368"/>
  <c r="I1368"/>
  <c r="K1367"/>
  <c r="I1367"/>
  <c r="I1366"/>
  <c r="K1366" s="1"/>
  <c r="K1365"/>
  <c r="I1365"/>
  <c r="K1364"/>
  <c r="I1364"/>
  <c r="K1363"/>
  <c r="I1363"/>
  <c r="I1362"/>
  <c r="K1362" s="1"/>
  <c r="K1361"/>
  <c r="I1361"/>
  <c r="K1360"/>
  <c r="G1360" s="1"/>
  <c r="G1359" s="1"/>
  <c r="I1360"/>
  <c r="I1359"/>
  <c r="K1359" s="1"/>
  <c r="K1358"/>
  <c r="I1358"/>
  <c r="G1358"/>
  <c r="G1357" s="1"/>
  <c r="G1356" s="1"/>
  <c r="G1355" s="1"/>
  <c r="K1357"/>
  <c r="I1357"/>
  <c r="K1356"/>
  <c r="I1356"/>
  <c r="I1355"/>
  <c r="K1355" s="1"/>
  <c r="K1354"/>
  <c r="I1354"/>
  <c r="G1354"/>
  <c r="G1353" s="1"/>
  <c r="K1353"/>
  <c r="I1353"/>
  <c r="K1352"/>
  <c r="G1352" s="1"/>
  <c r="I1352"/>
  <c r="I1351"/>
  <c r="K1351" s="1"/>
  <c r="G1351" s="1"/>
  <c r="K1350"/>
  <c r="I1350"/>
  <c r="G1350"/>
  <c r="G1349" s="1"/>
  <c r="K1349"/>
  <c r="I1349"/>
  <c r="K1348"/>
  <c r="G1348" s="1"/>
  <c r="I1348"/>
  <c r="I1347"/>
  <c r="K1347" s="1"/>
  <c r="G1347" s="1"/>
  <c r="K1346"/>
  <c r="I1346"/>
  <c r="G1346"/>
  <c r="G1345" s="1"/>
  <c r="K1345"/>
  <c r="I1345"/>
  <c r="K1344"/>
  <c r="G1344" s="1"/>
  <c r="I1344"/>
  <c r="I1343"/>
  <c r="K1343" s="1"/>
  <c r="G1343" s="1"/>
  <c r="K1342"/>
  <c r="I1342"/>
  <c r="G1342"/>
  <c r="G1341" s="1"/>
  <c r="K1341"/>
  <c r="I1341"/>
  <c r="K1340"/>
  <c r="G1340" s="1"/>
  <c r="G1339" s="1"/>
  <c r="I1340"/>
  <c r="I1339"/>
  <c r="K1339" s="1"/>
  <c r="K1338"/>
  <c r="I1338"/>
  <c r="G1338"/>
  <c r="K1337"/>
  <c r="G1337" s="1"/>
  <c r="I1337"/>
  <c r="K1336"/>
  <c r="I1336"/>
  <c r="I1335"/>
  <c r="K1335" s="1"/>
  <c r="K1334"/>
  <c r="I1334"/>
  <c r="K1333"/>
  <c r="I1333"/>
  <c r="K1332"/>
  <c r="I1332"/>
  <c r="I1331"/>
  <c r="K1331" s="1"/>
  <c r="G1331" s="1"/>
  <c r="K1330"/>
  <c r="I1330"/>
  <c r="G1330"/>
  <c r="G1329" s="1"/>
  <c r="K1329"/>
  <c r="I1329"/>
  <c r="K1328"/>
  <c r="G1328" s="1"/>
  <c r="G1327" s="1"/>
  <c r="I1328"/>
  <c r="I1327"/>
  <c r="K1327" s="1"/>
  <c r="K1326"/>
  <c r="I1326"/>
  <c r="G1326"/>
  <c r="G1325" s="1"/>
  <c r="G1324" s="1"/>
  <c r="G1323" s="1"/>
  <c r="K1325"/>
  <c r="I1325"/>
  <c r="K1324"/>
  <c r="I1324"/>
  <c r="I1323"/>
  <c r="K1323" s="1"/>
  <c r="K1322"/>
  <c r="I1322"/>
  <c r="G1322"/>
  <c r="K1321"/>
  <c r="G1321" s="1"/>
  <c r="G1320" s="1"/>
  <c r="G1319" s="1"/>
  <c r="I1321"/>
  <c r="K1320"/>
  <c r="I1320"/>
  <c r="I1319"/>
  <c r="K1319" s="1"/>
  <c r="K1318"/>
  <c r="I1318"/>
  <c r="G1318"/>
  <c r="K1317"/>
  <c r="G1317" s="1"/>
  <c r="G1316" s="1"/>
  <c r="I1317"/>
  <c r="K1316"/>
  <c r="I1316"/>
  <c r="I1315"/>
  <c r="K1315" s="1"/>
  <c r="G1315" s="1"/>
  <c r="K1314"/>
  <c r="I1314"/>
  <c r="G1314"/>
  <c r="K1313"/>
  <c r="I1313"/>
  <c r="K1312"/>
  <c r="I1312"/>
  <c r="I1311"/>
  <c r="K1311" s="1"/>
  <c r="K1310"/>
  <c r="I1310"/>
  <c r="G1310"/>
  <c r="G1309" s="1"/>
  <c r="G1308" s="1"/>
  <c r="G1307" s="1"/>
  <c r="K1309"/>
  <c r="I1309"/>
  <c r="K1308"/>
  <c r="I1308"/>
  <c r="I1307"/>
  <c r="K1307" s="1"/>
  <c r="K1306"/>
  <c r="I1306"/>
  <c r="G1306"/>
  <c r="K1305"/>
  <c r="I1305"/>
  <c r="K1304"/>
  <c r="I1304"/>
  <c r="I1303"/>
  <c r="K1303" s="1"/>
  <c r="G1303" s="1"/>
  <c r="K1302"/>
  <c r="I1302"/>
  <c r="G1302"/>
  <c r="G1301" s="1"/>
  <c r="K1301"/>
  <c r="I1301"/>
  <c r="K1300"/>
  <c r="G1300" s="1"/>
  <c r="G1299" s="1"/>
  <c r="I1300"/>
  <c r="I1299"/>
  <c r="K1299" s="1"/>
  <c r="K1298"/>
  <c r="I1298"/>
  <c r="G1298"/>
  <c r="G1297" s="1"/>
  <c r="G1296" s="1"/>
  <c r="G1295" s="1"/>
  <c r="K1297"/>
  <c r="I1297"/>
  <c r="K1296"/>
  <c r="I1296"/>
  <c r="I1295"/>
  <c r="K1295" s="1"/>
  <c r="K1294"/>
  <c r="I1294"/>
  <c r="G1294"/>
  <c r="K1293"/>
  <c r="I1293"/>
  <c r="K1292"/>
  <c r="G1292" s="1"/>
  <c r="G1291" s="1"/>
  <c r="G1289" s="1"/>
  <c r="G1288" s="1"/>
  <c r="G1287" s="1"/>
  <c r="I1292"/>
  <c r="I1291"/>
  <c r="K1291" s="1"/>
  <c r="K1290"/>
  <c r="I1290"/>
  <c r="G1290"/>
  <c r="K1289"/>
  <c r="I1289"/>
  <c r="K1288"/>
  <c r="I1288"/>
  <c r="I1287"/>
  <c r="K1287" s="1"/>
  <c r="K1286"/>
  <c r="I1286"/>
  <c r="G1286"/>
  <c r="G1285" s="1"/>
  <c r="G1284" s="1"/>
  <c r="G1283" s="1"/>
  <c r="K1285"/>
  <c r="I1285"/>
  <c r="K1284"/>
  <c r="I1284"/>
  <c r="I1283"/>
  <c r="K1283" s="1"/>
  <c r="K1282"/>
  <c r="I1282"/>
  <c r="G1282"/>
  <c r="G1281" s="1"/>
  <c r="K1281"/>
  <c r="I1281"/>
  <c r="K1280"/>
  <c r="G1280" s="1"/>
  <c r="G1279" s="1"/>
  <c r="I1280"/>
  <c r="I1279"/>
  <c r="K1279" s="1"/>
  <c r="K1278"/>
  <c r="I1278"/>
  <c r="G1278"/>
  <c r="K1277"/>
  <c r="G1277" s="1"/>
  <c r="G1276" s="1"/>
  <c r="G1275" s="1"/>
  <c r="I1277"/>
  <c r="K1276"/>
  <c r="I1276"/>
  <c r="I1275"/>
  <c r="K1275" s="1"/>
  <c r="K1274"/>
  <c r="I1274"/>
  <c r="G1274"/>
  <c r="G1273" s="1"/>
  <c r="G1272" s="1"/>
  <c r="K1273"/>
  <c r="I1273"/>
  <c r="K1272"/>
  <c r="I1272"/>
  <c r="I1271"/>
  <c r="K1271" s="1"/>
  <c r="G1271" s="1"/>
  <c r="K1270"/>
  <c r="I1270"/>
  <c r="G1270"/>
  <c r="G1269" s="1"/>
  <c r="G1268" s="1"/>
  <c r="G1267" s="1"/>
  <c r="K1269"/>
  <c r="I1269"/>
  <c r="K1268"/>
  <c r="I1268"/>
  <c r="I1267"/>
  <c r="K1267" s="1"/>
  <c r="K1266"/>
  <c r="I1266"/>
  <c r="G1266"/>
  <c r="G1265" s="1"/>
  <c r="G1264" s="1"/>
  <c r="K1265"/>
  <c r="I1265"/>
  <c r="K1264"/>
  <c r="I1264"/>
  <c r="I1263"/>
  <c r="K1263" s="1"/>
  <c r="K1262"/>
  <c r="I1262"/>
  <c r="K1261"/>
  <c r="G1261" s="1"/>
  <c r="G1260" s="1"/>
  <c r="G1259" s="1"/>
  <c r="G1258" s="1"/>
  <c r="G1257" s="1"/>
  <c r="I1261"/>
  <c r="I1260"/>
  <c r="K1260" s="1"/>
  <c r="K1259"/>
  <c r="I1259"/>
  <c r="K1258"/>
  <c r="I1258"/>
  <c r="K1257"/>
  <c r="I1257"/>
  <c r="I1256"/>
  <c r="K1256" s="1"/>
  <c r="G1256" s="1"/>
  <c r="K1255"/>
  <c r="I1255"/>
  <c r="G1255"/>
  <c r="K1254"/>
  <c r="I1254"/>
  <c r="K1253"/>
  <c r="G1253" s="1"/>
  <c r="G1252" s="1"/>
  <c r="I1253"/>
  <c r="I1252"/>
  <c r="K1252" s="1"/>
  <c r="K1251"/>
  <c r="I1251"/>
  <c r="G1251"/>
  <c r="K1250"/>
  <c r="G1250" s="1"/>
  <c r="I1250"/>
  <c r="K1249"/>
  <c r="G1249" s="1"/>
  <c r="G1248" s="1"/>
  <c r="I1249"/>
  <c r="I1248"/>
  <c r="K1248" s="1"/>
  <c r="K1247"/>
  <c r="I1247"/>
  <c r="K1246"/>
  <c r="G1246" s="1"/>
  <c r="G1245" s="1"/>
  <c r="I1246"/>
  <c r="K1245"/>
  <c r="I1245"/>
  <c r="I1244"/>
  <c r="K1244" s="1"/>
  <c r="G1244" s="1"/>
  <c r="K1243"/>
  <c r="I1243"/>
  <c r="G1243"/>
  <c r="K1242"/>
  <c r="G1242" s="1"/>
  <c r="G1241" s="1"/>
  <c r="G1240" s="1"/>
  <c r="I1242"/>
  <c r="K1241"/>
  <c r="I1241"/>
  <c r="I1240"/>
  <c r="K1240" s="1"/>
  <c r="K1239"/>
  <c r="I1239"/>
  <c r="G1239"/>
  <c r="K1238"/>
  <c r="G1238" s="1"/>
  <c r="G1237" s="1"/>
  <c r="G1236" s="1"/>
  <c r="I1238"/>
  <c r="K1237"/>
  <c r="I1237"/>
  <c r="I1236"/>
  <c r="K1236" s="1"/>
  <c r="K1235"/>
  <c r="I1235"/>
  <c r="G1235"/>
  <c r="G1234" s="1"/>
  <c r="K1234"/>
  <c r="I1234"/>
  <c r="K1233"/>
  <c r="G1233" s="1"/>
  <c r="G1232" s="1"/>
  <c r="I1233"/>
  <c r="I1232"/>
  <c r="K1232" s="1"/>
  <c r="K1231"/>
  <c r="I1231"/>
  <c r="G1231"/>
  <c r="K1230"/>
  <c r="G1230" s="1"/>
  <c r="G1229" s="1"/>
  <c r="I1230"/>
  <c r="K1229"/>
  <c r="I1229"/>
  <c r="I1228"/>
  <c r="K1228" s="1"/>
  <c r="K1227"/>
  <c r="I1227"/>
  <c r="K1226"/>
  <c r="I1226"/>
  <c r="K1225"/>
  <c r="G1225" s="1"/>
  <c r="I1225"/>
  <c r="I1224"/>
  <c r="K1224" s="1"/>
  <c r="G1224" s="1"/>
  <c r="G1223" s="1"/>
  <c r="K1223"/>
  <c r="I1223"/>
  <c r="K1222"/>
  <c r="G1222" s="1"/>
  <c r="G1221" s="1"/>
  <c r="I1222"/>
  <c r="K1221"/>
  <c r="I1221"/>
  <c r="I1220"/>
  <c r="K1220" s="1"/>
  <c r="K1219"/>
  <c r="I1219"/>
  <c r="K1218"/>
  <c r="I1218"/>
  <c r="K1217"/>
  <c r="G1217" s="1"/>
  <c r="G1216" s="1"/>
  <c r="G1215" s="1"/>
  <c r="G1214" s="1"/>
  <c r="G1213" s="1"/>
  <c r="I1217"/>
  <c r="I1216"/>
  <c r="K1216" s="1"/>
  <c r="K1215"/>
  <c r="I1215"/>
  <c r="K1214"/>
  <c r="I1214"/>
  <c r="K1213"/>
  <c r="I1213"/>
  <c r="I1212"/>
  <c r="K1212" s="1"/>
  <c r="G1212" s="1"/>
  <c r="K1211"/>
  <c r="I1211"/>
  <c r="G1211"/>
  <c r="K1210"/>
  <c r="I1210"/>
  <c r="K1209"/>
  <c r="I1209"/>
  <c r="I1208"/>
  <c r="K1208" s="1"/>
  <c r="K1207"/>
  <c r="I1207"/>
  <c r="K1206"/>
  <c r="I1206"/>
  <c r="K1205"/>
  <c r="G1205" s="1"/>
  <c r="G1204" s="1"/>
  <c r="G1203" s="1"/>
  <c r="G1196" s="1"/>
  <c r="G1195" s="1"/>
  <c r="G1194" s="1"/>
  <c r="G1193" s="1"/>
  <c r="I1205"/>
  <c r="I1204"/>
  <c r="K1204" s="1"/>
  <c r="K1203"/>
  <c r="I1203"/>
  <c r="K1202"/>
  <c r="G1202" s="1"/>
  <c r="G1201" s="1"/>
  <c r="G1200" s="1"/>
  <c r="I1202"/>
  <c r="K1201"/>
  <c r="I1201"/>
  <c r="I1200"/>
  <c r="K1200" s="1"/>
  <c r="K1199"/>
  <c r="I1199"/>
  <c r="G1199"/>
  <c r="G1198" s="1"/>
  <c r="G1197" s="1"/>
  <c r="K1198"/>
  <c r="I1198"/>
  <c r="K1197"/>
  <c r="I1197"/>
  <c r="I1196"/>
  <c r="K1196" s="1"/>
  <c r="K1195"/>
  <c r="I1195"/>
  <c r="K1194"/>
  <c r="I1194"/>
  <c r="K1193"/>
  <c r="I1193"/>
  <c r="I1192"/>
  <c r="K1192" s="1"/>
  <c r="G1192" s="1"/>
  <c r="G1191" s="1"/>
  <c r="G1190" s="1"/>
  <c r="G1189" s="1"/>
  <c r="G1188" s="1"/>
  <c r="K1191"/>
  <c r="I1191"/>
  <c r="K1190"/>
  <c r="I1190"/>
  <c r="K1189"/>
  <c r="I1189"/>
  <c r="I1188"/>
  <c r="K1188" s="1"/>
  <c r="K1187"/>
  <c r="I1187"/>
  <c r="G1187"/>
  <c r="G1186" s="1"/>
  <c r="G1185" s="1"/>
  <c r="G1184" s="1"/>
  <c r="K1186"/>
  <c r="I1186"/>
  <c r="K1185"/>
  <c r="I1185"/>
  <c r="I1184"/>
  <c r="K1184" s="1"/>
  <c r="K1183"/>
  <c r="I1183"/>
  <c r="G1183"/>
  <c r="K1182"/>
  <c r="G1182" s="1"/>
  <c r="G1181" s="1"/>
  <c r="G1180" s="1"/>
  <c r="G1179" s="1"/>
  <c r="I1182"/>
  <c r="K1181"/>
  <c r="I1181"/>
  <c r="I1180"/>
  <c r="K1180" s="1"/>
  <c r="K1179"/>
  <c r="I1179"/>
  <c r="K1178"/>
  <c r="G1178" s="1"/>
  <c r="G1177" s="1"/>
  <c r="G1176" s="1"/>
  <c r="G1175" s="1"/>
  <c r="I1178"/>
  <c r="K1177"/>
  <c r="I1177"/>
  <c r="I1176"/>
  <c r="K1176" s="1"/>
  <c r="K1175"/>
  <c r="I1175"/>
  <c r="K1174"/>
  <c r="G1174" s="1"/>
  <c r="G1173" s="1"/>
  <c r="I1174"/>
  <c r="K1173"/>
  <c r="I1173"/>
  <c r="I1172"/>
  <c r="K1172" s="1"/>
  <c r="G1172" s="1"/>
  <c r="G1171" s="1"/>
  <c r="G1170" s="1"/>
  <c r="G1169" s="1"/>
  <c r="K1171"/>
  <c r="I1171"/>
  <c r="K1170"/>
  <c r="I1170"/>
  <c r="K1169"/>
  <c r="I1169"/>
  <c r="I1168"/>
  <c r="K1168" s="1"/>
  <c r="G1168" s="1"/>
  <c r="G1167" s="1"/>
  <c r="G1166" s="1"/>
  <c r="K1167"/>
  <c r="I1167"/>
  <c r="K1166"/>
  <c r="I1166"/>
  <c r="K1165"/>
  <c r="G1165" s="1"/>
  <c r="G1164" s="1"/>
  <c r="G1163" s="1"/>
  <c r="I1165"/>
  <c r="I1164"/>
  <c r="K1164" s="1"/>
  <c r="K1163"/>
  <c r="I1163"/>
  <c r="K1162"/>
  <c r="G1162" s="1"/>
  <c r="G1161" s="1"/>
  <c r="G1160" s="1"/>
  <c r="I1162"/>
  <c r="K1161"/>
  <c r="I1161"/>
  <c r="I1160"/>
  <c r="K1160" s="1"/>
  <c r="K1159"/>
  <c r="I1159"/>
  <c r="G1159"/>
  <c r="G1158" s="1"/>
  <c r="G1157" s="1"/>
  <c r="K1158"/>
  <c r="I1158"/>
  <c r="K1157"/>
  <c r="I1157"/>
  <c r="I1156"/>
  <c r="K1156" s="1"/>
  <c r="G1156" s="1"/>
  <c r="G1155" s="1"/>
  <c r="G1154" s="1"/>
  <c r="K1155"/>
  <c r="I1155"/>
  <c r="K1154"/>
  <c r="I1154"/>
  <c r="K1153"/>
  <c r="G1153" s="1"/>
  <c r="G1152" s="1"/>
  <c r="G1151" s="1"/>
  <c r="I1153"/>
  <c r="I1152"/>
  <c r="K1152" s="1"/>
  <c r="K1151"/>
  <c r="I1151"/>
  <c r="K1150"/>
  <c r="G1150" s="1"/>
  <c r="G1149" s="1"/>
  <c r="G1148" s="1"/>
  <c r="I1150"/>
  <c r="K1149"/>
  <c r="I1149"/>
  <c r="I1148"/>
  <c r="K1148" s="1"/>
  <c r="K1147"/>
  <c r="I1147"/>
  <c r="G1147"/>
  <c r="G1146" s="1"/>
  <c r="G1145" s="1"/>
  <c r="K1146"/>
  <c r="I1146"/>
  <c r="K1145"/>
  <c r="I1145"/>
  <c r="I1144"/>
  <c r="K1144" s="1"/>
  <c r="G1144" s="1"/>
  <c r="G1143" s="1"/>
  <c r="G1142" s="1"/>
  <c r="K1143"/>
  <c r="I1143"/>
  <c r="K1142"/>
  <c r="I1142"/>
  <c r="K1141"/>
  <c r="G1141" s="1"/>
  <c r="G1140" s="1"/>
  <c r="G1139" s="1"/>
  <c r="I1141"/>
  <c r="I1140"/>
  <c r="K1140" s="1"/>
  <c r="K1139"/>
  <c r="I1139"/>
  <c r="K1138"/>
  <c r="G1138" s="1"/>
  <c r="G1137" s="1"/>
  <c r="G1136" s="1"/>
  <c r="I1138"/>
  <c r="K1137"/>
  <c r="I1137"/>
  <c r="I1136"/>
  <c r="K1136" s="1"/>
  <c r="K1135"/>
  <c r="I1135"/>
  <c r="K1134"/>
  <c r="I1134"/>
  <c r="K1133"/>
  <c r="G1133" s="1"/>
  <c r="G1132" s="1"/>
  <c r="I1133"/>
  <c r="I1132"/>
  <c r="K1132" s="1"/>
  <c r="K1131"/>
  <c r="I1131"/>
  <c r="G1131"/>
  <c r="G1130" s="1"/>
  <c r="K1130"/>
  <c r="I1130"/>
  <c r="K1129"/>
  <c r="I1129"/>
  <c r="I1128"/>
  <c r="K1128" s="1"/>
  <c r="G1128" s="1"/>
  <c r="G1127" s="1"/>
  <c r="G1124" s="1"/>
  <c r="K1127"/>
  <c r="I1127"/>
  <c r="K1126"/>
  <c r="G1126" s="1"/>
  <c r="G1125" s="1"/>
  <c r="I1126"/>
  <c r="K1125"/>
  <c r="I1125"/>
  <c r="I1124"/>
  <c r="K1124" s="1"/>
  <c r="K1123"/>
  <c r="I1123"/>
  <c r="G1123"/>
  <c r="G1122" s="1"/>
  <c r="K1122"/>
  <c r="I1122"/>
  <c r="K1121"/>
  <c r="G1121" s="1"/>
  <c r="G1120" s="1"/>
  <c r="G1119" s="1"/>
  <c r="I1121"/>
  <c r="I1120"/>
  <c r="K1120" s="1"/>
  <c r="K1119"/>
  <c r="I1119"/>
  <c r="K1118"/>
  <c r="G1118" s="1"/>
  <c r="G1117" s="1"/>
  <c r="G1116" s="1"/>
  <c r="I1118"/>
  <c r="K1117"/>
  <c r="I1117"/>
  <c r="I1116"/>
  <c r="K1116" s="1"/>
  <c r="K1115"/>
  <c r="I1115"/>
  <c r="K1114"/>
  <c r="G1114" s="1"/>
  <c r="G1113" s="1"/>
  <c r="I1114"/>
  <c r="K1113"/>
  <c r="I1113"/>
  <c r="I1112"/>
  <c r="K1112" s="1"/>
  <c r="G1112" s="1"/>
  <c r="G1111" s="1"/>
  <c r="K1111"/>
  <c r="I1111"/>
  <c r="K1110"/>
  <c r="I1110"/>
  <c r="K1109"/>
  <c r="G1109" s="1"/>
  <c r="G1108" s="1"/>
  <c r="I1109"/>
  <c r="I1108"/>
  <c r="K1108" s="1"/>
  <c r="K1107"/>
  <c r="I1107"/>
  <c r="G1107"/>
  <c r="G1106" s="1"/>
  <c r="K1106"/>
  <c r="I1106"/>
  <c r="K1105"/>
  <c r="I1105"/>
  <c r="I1104"/>
  <c r="K1104" s="1"/>
  <c r="G1104" s="1"/>
  <c r="G1103" s="1"/>
  <c r="K1103"/>
  <c r="I1103"/>
  <c r="K1102"/>
  <c r="G1102" s="1"/>
  <c r="G1101" s="1"/>
  <c r="I1102"/>
  <c r="K1101"/>
  <c r="I1101"/>
  <c r="I1100"/>
  <c r="K1100" s="1"/>
  <c r="K1099"/>
  <c r="I1099"/>
  <c r="G1099"/>
  <c r="G1098" s="1"/>
  <c r="K1098"/>
  <c r="I1098"/>
  <c r="K1097"/>
  <c r="G1097" s="1"/>
  <c r="G1096" s="1"/>
  <c r="G1095" s="1"/>
  <c r="I1097"/>
  <c r="I1096"/>
  <c r="K1096" s="1"/>
  <c r="K1095"/>
  <c r="I1095"/>
  <c r="K1094"/>
  <c r="G1094" s="1"/>
  <c r="G1093" s="1"/>
  <c r="I1094"/>
  <c r="K1093"/>
  <c r="I1093"/>
  <c r="I1092"/>
  <c r="K1092" s="1"/>
  <c r="G1092" s="1"/>
  <c r="G1091" s="1"/>
  <c r="G1090" s="1"/>
  <c r="K1091"/>
  <c r="I1091"/>
  <c r="K1090"/>
  <c r="I1090"/>
  <c r="K1089"/>
  <c r="G1089" s="1"/>
  <c r="G1088" s="1"/>
  <c r="I1089"/>
  <c r="I1088"/>
  <c r="K1088" s="1"/>
  <c r="K1087"/>
  <c r="I1087"/>
  <c r="G1087"/>
  <c r="G1086" s="1"/>
  <c r="K1086"/>
  <c r="I1086"/>
  <c r="K1085"/>
  <c r="I1085"/>
  <c r="I1084"/>
  <c r="K1084" s="1"/>
  <c r="G1084" s="1"/>
  <c r="G1083" s="1"/>
  <c r="K1083"/>
  <c r="I1083"/>
  <c r="K1082"/>
  <c r="G1082" s="1"/>
  <c r="G1081" s="1"/>
  <c r="I1082"/>
  <c r="K1081"/>
  <c r="I1081"/>
  <c r="I1080"/>
  <c r="K1080" s="1"/>
  <c r="K1079"/>
  <c r="I1079"/>
  <c r="G1079"/>
  <c r="G1078" s="1"/>
  <c r="K1078"/>
  <c r="I1078"/>
  <c r="K1077"/>
  <c r="G1077" s="1"/>
  <c r="G1076" s="1"/>
  <c r="G1075" s="1"/>
  <c r="I1077"/>
  <c r="I1076"/>
  <c r="K1076" s="1"/>
  <c r="K1075"/>
  <c r="I1075"/>
  <c r="K1074"/>
  <c r="G1074" s="1"/>
  <c r="G1073" s="1"/>
  <c r="G1072" s="1"/>
  <c r="I1074"/>
  <c r="K1073"/>
  <c r="I1073"/>
  <c r="I1072"/>
  <c r="K1072" s="1"/>
  <c r="K1071"/>
  <c r="I1071"/>
  <c r="G1071"/>
  <c r="G1070" s="1"/>
  <c r="G1069" s="1"/>
  <c r="K1070"/>
  <c r="I1070"/>
  <c r="K1069"/>
  <c r="I1069"/>
  <c r="I1068"/>
  <c r="K1068" s="1"/>
  <c r="G1068" s="1"/>
  <c r="G1067" s="1"/>
  <c r="K1067"/>
  <c r="I1067"/>
  <c r="K1066"/>
  <c r="G1066" s="1"/>
  <c r="G1065" s="1"/>
  <c r="I1066"/>
  <c r="K1065"/>
  <c r="I1065"/>
  <c r="I1064"/>
  <c r="K1064" s="1"/>
  <c r="K1063"/>
  <c r="I1063"/>
  <c r="G1063"/>
  <c r="G1062" s="1"/>
  <c r="K1062"/>
  <c r="I1062"/>
  <c r="K1061"/>
  <c r="G1061" s="1"/>
  <c r="G1060" s="1"/>
  <c r="G1059" s="1"/>
  <c r="I1061"/>
  <c r="I1060"/>
  <c r="K1060" s="1"/>
  <c r="K1059"/>
  <c r="I1059"/>
  <c r="K1058"/>
  <c r="G1058" s="1"/>
  <c r="G1057" s="1"/>
  <c r="I1058"/>
  <c r="K1057"/>
  <c r="I1057"/>
  <c r="I1056"/>
  <c r="K1056" s="1"/>
  <c r="G1056" s="1"/>
  <c r="G1055" s="1"/>
  <c r="G1054" s="1"/>
  <c r="K1055"/>
  <c r="I1055"/>
  <c r="K1054"/>
  <c r="I1054"/>
  <c r="K1053"/>
  <c r="I1053"/>
  <c r="I1052"/>
  <c r="K1052" s="1"/>
  <c r="K1051"/>
  <c r="I1051"/>
  <c r="K1050"/>
  <c r="I1050"/>
  <c r="K1049"/>
  <c r="I1049"/>
  <c r="I1048"/>
  <c r="K1048" s="1"/>
  <c r="G1048" s="1"/>
  <c r="G1047" s="1"/>
  <c r="G1046" s="1"/>
  <c r="G1045" s="1"/>
  <c r="K1047"/>
  <c r="I1047"/>
  <c r="K1046"/>
  <c r="I1046"/>
  <c r="K1045"/>
  <c r="I1045"/>
  <c r="I1044"/>
  <c r="K1044" s="1"/>
  <c r="G1044" s="1"/>
  <c r="K1043"/>
  <c r="I1043"/>
  <c r="G1043"/>
  <c r="K1042"/>
  <c r="I1042"/>
  <c r="K1041"/>
  <c r="I1041"/>
  <c r="I1040"/>
  <c r="K1040" s="1"/>
  <c r="K1039"/>
  <c r="I1039"/>
  <c r="K1038"/>
  <c r="G1038" s="1"/>
  <c r="G1037" s="1"/>
  <c r="G1036" s="1"/>
  <c r="G1035" s="1"/>
  <c r="G1034" s="1"/>
  <c r="G1033" s="1"/>
  <c r="I1038"/>
  <c r="K1037"/>
  <c r="I1037"/>
  <c r="I1036"/>
  <c r="K1036" s="1"/>
  <c r="K1035"/>
  <c r="I1035"/>
  <c r="K1034"/>
  <c r="I1034"/>
  <c r="K1033"/>
  <c r="I1033"/>
  <c r="I1032"/>
  <c r="K1032" s="1"/>
  <c r="K1031"/>
  <c r="I1031"/>
  <c r="K1030"/>
  <c r="I1030"/>
  <c r="K1029"/>
  <c r="I1029"/>
  <c r="K1028"/>
  <c r="I1028"/>
  <c r="G1028"/>
  <c r="K1027"/>
  <c r="G1027" s="1"/>
  <c r="I1027"/>
  <c r="K1026"/>
  <c r="I1026"/>
  <c r="I1025"/>
  <c r="K1025" s="1"/>
  <c r="K1024"/>
  <c r="I1024"/>
  <c r="K1023"/>
  <c r="G1023" s="1"/>
  <c r="I1023"/>
  <c r="K1022"/>
  <c r="G1022" s="1"/>
  <c r="I1022"/>
  <c r="I1021"/>
  <c r="K1021" s="1"/>
  <c r="K1020"/>
  <c r="I1020"/>
  <c r="K1019"/>
  <c r="G1019" s="1"/>
  <c r="I1019"/>
  <c r="K1018"/>
  <c r="G1018" s="1"/>
  <c r="I1018"/>
  <c r="I1017"/>
  <c r="K1017" s="1"/>
  <c r="G1017" s="1"/>
  <c r="K1016"/>
  <c r="I1016"/>
  <c r="G1016"/>
  <c r="K1015"/>
  <c r="G1015" s="1"/>
  <c r="G1014" s="1"/>
  <c r="I1015"/>
  <c r="K1014"/>
  <c r="I1014"/>
  <c r="I1013"/>
  <c r="K1013" s="1"/>
  <c r="G1013" s="1"/>
  <c r="K1012"/>
  <c r="I1012"/>
  <c r="G1012"/>
  <c r="G1011" s="1"/>
  <c r="G1010" s="1"/>
  <c r="K1011"/>
  <c r="I1011"/>
  <c r="K1010"/>
  <c r="I1010"/>
  <c r="I1009"/>
  <c r="K1009" s="1"/>
  <c r="K1008"/>
  <c r="I1008"/>
  <c r="K1007"/>
  <c r="I1007"/>
  <c r="K1006"/>
  <c r="G1006" s="1"/>
  <c r="G1005" s="1"/>
  <c r="I1006"/>
  <c r="I1005"/>
  <c r="K1005" s="1"/>
  <c r="K1004"/>
  <c r="I1004"/>
  <c r="G1004"/>
  <c r="G1003" s="1"/>
  <c r="G1002" s="1"/>
  <c r="K1003"/>
  <c r="I1003"/>
  <c r="K1002"/>
  <c r="I1002"/>
  <c r="I1001"/>
  <c r="K1001" s="1"/>
  <c r="G1001" s="1"/>
  <c r="K1000"/>
  <c r="I1000"/>
  <c r="G1000"/>
  <c r="G999" s="1"/>
  <c r="G998" s="1"/>
  <c r="G997" s="1"/>
  <c r="K999"/>
  <c r="I999"/>
  <c r="K998"/>
  <c r="I998"/>
  <c r="I997"/>
  <c r="K997" s="1"/>
  <c r="K996"/>
  <c r="I996"/>
  <c r="G996"/>
  <c r="K995"/>
  <c r="G995" s="1"/>
  <c r="G994" s="1"/>
  <c r="G993" s="1"/>
  <c r="I995"/>
  <c r="K994"/>
  <c r="I994"/>
  <c r="I993"/>
  <c r="K993" s="1"/>
  <c r="K992"/>
  <c r="I992"/>
  <c r="G992"/>
  <c r="G991" s="1"/>
  <c r="G990" s="1"/>
  <c r="K991"/>
  <c r="I991"/>
  <c r="K990"/>
  <c r="I990"/>
  <c r="I989"/>
  <c r="K989" s="1"/>
  <c r="G989" s="1"/>
  <c r="K988"/>
  <c r="I988"/>
  <c r="G988"/>
  <c r="G987" s="1"/>
  <c r="G986" s="1"/>
  <c r="G985" s="1"/>
  <c r="K987"/>
  <c r="I987"/>
  <c r="K986"/>
  <c r="I986"/>
  <c r="I985"/>
  <c r="K985" s="1"/>
  <c r="K984"/>
  <c r="I984"/>
  <c r="G984"/>
  <c r="K983"/>
  <c r="G983" s="1"/>
  <c r="G982" s="1"/>
  <c r="G981" s="1"/>
  <c r="I983"/>
  <c r="K982"/>
  <c r="I982"/>
  <c r="I981"/>
  <c r="K981" s="1"/>
  <c r="K980"/>
  <c r="I980"/>
  <c r="G980"/>
  <c r="G979" s="1"/>
  <c r="G978" s="1"/>
  <c r="K979"/>
  <c r="I979"/>
  <c r="K978"/>
  <c r="I978"/>
  <c r="I977"/>
  <c r="K977" s="1"/>
  <c r="G977" s="1"/>
  <c r="K976"/>
  <c r="I976"/>
  <c r="G976"/>
  <c r="G975" s="1"/>
  <c r="K975"/>
  <c r="I975"/>
  <c r="K974"/>
  <c r="G974" s="1"/>
  <c r="G973" s="1"/>
  <c r="I974"/>
  <c r="I973"/>
  <c r="K973" s="1"/>
  <c r="K972"/>
  <c r="I972"/>
  <c r="G972"/>
  <c r="K971"/>
  <c r="G971" s="1"/>
  <c r="G970" s="1"/>
  <c r="G969" s="1"/>
  <c r="I971"/>
  <c r="K970"/>
  <c r="I970"/>
  <c r="I969"/>
  <c r="K969" s="1"/>
  <c r="K968"/>
  <c r="I968"/>
  <c r="G968"/>
  <c r="K967"/>
  <c r="G967" s="1"/>
  <c r="G966" s="1"/>
  <c r="G965" s="1"/>
  <c r="I967"/>
  <c r="K966"/>
  <c r="I966"/>
  <c r="I965"/>
  <c r="K965" s="1"/>
  <c r="K964"/>
  <c r="I964"/>
  <c r="G964"/>
  <c r="K963"/>
  <c r="G963" s="1"/>
  <c r="G962" s="1"/>
  <c r="G961" s="1"/>
  <c r="I963"/>
  <c r="K962"/>
  <c r="I962"/>
  <c r="I961"/>
  <c r="K961" s="1"/>
  <c r="K960"/>
  <c r="I960"/>
  <c r="G960"/>
  <c r="K959"/>
  <c r="G959" s="1"/>
  <c r="G958" s="1"/>
  <c r="G957" s="1"/>
  <c r="I959"/>
  <c r="K958"/>
  <c r="I958"/>
  <c r="I957"/>
  <c r="K957" s="1"/>
  <c r="K956"/>
  <c r="I956"/>
  <c r="G956"/>
  <c r="K955"/>
  <c r="G955" s="1"/>
  <c r="G954" s="1"/>
  <c r="I955"/>
  <c r="K954"/>
  <c r="I954"/>
  <c r="I953"/>
  <c r="K953" s="1"/>
  <c r="G953" s="1"/>
  <c r="K952"/>
  <c r="I952"/>
  <c r="G952"/>
  <c r="G951" s="1"/>
  <c r="K951"/>
  <c r="I951"/>
  <c r="K950"/>
  <c r="G950" s="1"/>
  <c r="G949" s="1"/>
  <c r="I950"/>
  <c r="I949"/>
  <c r="K949" s="1"/>
  <c r="K948"/>
  <c r="I948"/>
  <c r="G948"/>
  <c r="G947" s="1"/>
  <c r="G946" s="1"/>
  <c r="K947"/>
  <c r="I947"/>
  <c r="K946"/>
  <c r="I946"/>
  <c r="I945"/>
  <c r="K945" s="1"/>
  <c r="G945" s="1"/>
  <c r="K944"/>
  <c r="I944"/>
  <c r="G944"/>
  <c r="K943"/>
  <c r="G943" s="1"/>
  <c r="G942" s="1"/>
  <c r="I943"/>
  <c r="K942"/>
  <c r="I942"/>
  <c r="I941"/>
  <c r="K941" s="1"/>
  <c r="K940"/>
  <c r="I940"/>
  <c r="K939"/>
  <c r="G939" s="1"/>
  <c r="G938" s="1"/>
  <c r="G937" s="1"/>
  <c r="I939"/>
  <c r="K938"/>
  <c r="I938"/>
  <c r="I937"/>
  <c r="K937" s="1"/>
  <c r="K936"/>
  <c r="I936"/>
  <c r="G936"/>
  <c r="G935" s="1"/>
  <c r="G934" s="1"/>
  <c r="K935"/>
  <c r="I935"/>
  <c r="K934"/>
  <c r="I934"/>
  <c r="I933"/>
  <c r="K933" s="1"/>
  <c r="G933" s="1"/>
  <c r="K932"/>
  <c r="I932"/>
  <c r="G932"/>
  <c r="G931" s="1"/>
  <c r="K931"/>
  <c r="I931"/>
  <c r="K930"/>
  <c r="G930" s="1"/>
  <c r="G929" s="1"/>
  <c r="I930"/>
  <c r="I929"/>
  <c r="K929" s="1"/>
  <c r="K928"/>
  <c r="I928"/>
  <c r="G928"/>
  <c r="K927"/>
  <c r="G927" s="1"/>
  <c r="G926" s="1"/>
  <c r="G925" s="1"/>
  <c r="I927"/>
  <c r="K926"/>
  <c r="I926"/>
  <c r="I925"/>
  <c r="K925" s="1"/>
  <c r="K924"/>
  <c r="I924"/>
  <c r="G924"/>
  <c r="K923"/>
  <c r="G923" s="1"/>
  <c r="G922" s="1"/>
  <c r="G921" s="1"/>
  <c r="I923"/>
  <c r="K922"/>
  <c r="I922"/>
  <c r="I921"/>
  <c r="K921" s="1"/>
  <c r="K920"/>
  <c r="I920"/>
  <c r="G920"/>
  <c r="G919" s="1"/>
  <c r="G918" s="1"/>
  <c r="K919"/>
  <c r="I919"/>
  <c r="K918"/>
  <c r="I918"/>
  <c r="I917"/>
  <c r="K917" s="1"/>
  <c r="G917" s="1"/>
  <c r="K916"/>
  <c r="I916"/>
  <c r="G916"/>
  <c r="G915" s="1"/>
  <c r="G914" s="1"/>
  <c r="K915"/>
  <c r="I915"/>
  <c r="K914"/>
  <c r="I914"/>
  <c r="I913"/>
  <c r="K913" s="1"/>
  <c r="G913" s="1"/>
  <c r="K912"/>
  <c r="I912"/>
  <c r="G912"/>
  <c r="K911"/>
  <c r="G911" s="1"/>
  <c r="G910" s="1"/>
  <c r="I911"/>
  <c r="K910"/>
  <c r="I910"/>
  <c r="I909"/>
  <c r="K909" s="1"/>
  <c r="A909" s="1"/>
  <c r="I908"/>
  <c r="K908" s="1"/>
  <c r="G908" s="1"/>
  <c r="G907" s="1"/>
  <c r="K907"/>
  <c r="I907"/>
  <c r="K906"/>
  <c r="G906" s="1"/>
  <c r="G905" s="1"/>
  <c r="I906"/>
  <c r="K905"/>
  <c r="I905"/>
  <c r="I904"/>
  <c r="K904" s="1"/>
  <c r="K903"/>
  <c r="I903"/>
  <c r="G903"/>
  <c r="G902" s="1"/>
  <c r="K902"/>
  <c r="I902"/>
  <c r="K901"/>
  <c r="G901" s="1"/>
  <c r="G900" s="1"/>
  <c r="G899" s="1"/>
  <c r="I901"/>
  <c r="I900"/>
  <c r="K900" s="1"/>
  <c r="K899"/>
  <c r="I899"/>
  <c r="K898"/>
  <c r="I898"/>
  <c r="K897"/>
  <c r="I897"/>
  <c r="I896"/>
  <c r="K896" s="1"/>
  <c r="G896" s="1"/>
  <c r="G895" s="1"/>
  <c r="K895"/>
  <c r="I895"/>
  <c r="K894"/>
  <c r="G894" s="1"/>
  <c r="G893" s="1"/>
  <c r="I894"/>
  <c r="K893"/>
  <c r="I893"/>
  <c r="I892"/>
  <c r="K892" s="1"/>
  <c r="K891"/>
  <c r="I891"/>
  <c r="K890"/>
  <c r="I890"/>
  <c r="K889"/>
  <c r="I889"/>
  <c r="I888"/>
  <c r="K888" s="1"/>
  <c r="G888" s="1"/>
  <c r="G887" s="1"/>
  <c r="G886" s="1"/>
  <c r="K887"/>
  <c r="I887"/>
  <c r="K886"/>
  <c r="I886"/>
  <c r="K885"/>
  <c r="G885" s="1"/>
  <c r="G884" s="1"/>
  <c r="G883" s="1"/>
  <c r="I885"/>
  <c r="I884"/>
  <c r="K884" s="1"/>
  <c r="K883"/>
  <c r="I883"/>
  <c r="K882"/>
  <c r="I882"/>
  <c r="K881"/>
  <c r="I881"/>
  <c r="I880"/>
  <c r="K880" s="1"/>
  <c r="K879"/>
  <c r="I879"/>
  <c r="K878"/>
  <c r="I878"/>
  <c r="K877"/>
  <c r="G877" s="1"/>
  <c r="G876" s="1"/>
  <c r="G875" s="1"/>
  <c r="G874" s="1"/>
  <c r="I877"/>
  <c r="I876"/>
  <c r="K876" s="1"/>
  <c r="K875"/>
  <c r="I875"/>
  <c r="K874"/>
  <c r="I874"/>
  <c r="K873"/>
  <c r="G873" s="1"/>
  <c r="G872" s="1"/>
  <c r="G871" s="1"/>
  <c r="G870" s="1"/>
  <c r="I873"/>
  <c r="I872"/>
  <c r="K872" s="1"/>
  <c r="K871"/>
  <c r="I871"/>
  <c r="K870"/>
  <c r="I870"/>
  <c r="K869"/>
  <c r="G869" s="1"/>
  <c r="G868" s="1"/>
  <c r="G867" s="1"/>
  <c r="G866" s="1"/>
  <c r="I869"/>
  <c r="I868"/>
  <c r="K868" s="1"/>
  <c r="K867"/>
  <c r="I867"/>
  <c r="K866"/>
  <c r="I866"/>
  <c r="K865"/>
  <c r="G865" s="1"/>
  <c r="G864" s="1"/>
  <c r="G863" s="1"/>
  <c r="G862" s="1"/>
  <c r="I865"/>
  <c r="I864"/>
  <c r="K864" s="1"/>
  <c r="K863"/>
  <c r="I863"/>
  <c r="K862"/>
  <c r="I862"/>
  <c r="K861"/>
  <c r="G861" s="1"/>
  <c r="G860" s="1"/>
  <c r="I861"/>
  <c r="I860"/>
  <c r="K860" s="1"/>
  <c r="K859"/>
  <c r="I859"/>
  <c r="G859"/>
  <c r="K858"/>
  <c r="G858" s="1"/>
  <c r="I858"/>
  <c r="K857"/>
  <c r="G857" s="1"/>
  <c r="G856" s="1"/>
  <c r="G855" s="1"/>
  <c r="G854" s="1"/>
  <c r="I857"/>
  <c r="I856"/>
  <c r="K856" s="1"/>
  <c r="K855"/>
  <c r="I855"/>
  <c r="K854"/>
  <c r="I854"/>
  <c r="K853"/>
  <c r="G853" s="1"/>
  <c r="G852" s="1"/>
  <c r="G851" s="1"/>
  <c r="G850" s="1"/>
  <c r="I853"/>
  <c r="I852"/>
  <c r="K852" s="1"/>
  <c r="K851"/>
  <c r="I851"/>
  <c r="K850"/>
  <c r="I850"/>
  <c r="K849"/>
  <c r="I849"/>
  <c r="I848"/>
  <c r="K848" s="1"/>
  <c r="K847"/>
  <c r="I847"/>
  <c r="G847"/>
  <c r="G846" s="1"/>
  <c r="G845" s="1"/>
  <c r="G844" s="1"/>
  <c r="K846"/>
  <c r="I846"/>
  <c r="K845"/>
  <c r="I845"/>
  <c r="I844"/>
  <c r="K844" s="1"/>
  <c r="K843"/>
  <c r="I843"/>
  <c r="G843"/>
  <c r="A843"/>
  <c r="K842"/>
  <c r="I842"/>
  <c r="G842"/>
  <c r="K841"/>
  <c r="I841"/>
  <c r="K840"/>
  <c r="G840" s="1"/>
  <c r="G839" s="1"/>
  <c r="G838" s="1"/>
  <c r="G837" s="1"/>
  <c r="G836" s="1"/>
  <c r="G835" s="1"/>
  <c r="I840"/>
  <c r="I839"/>
  <c r="K839" s="1"/>
  <c r="K838"/>
  <c r="I838"/>
  <c r="K837"/>
  <c r="I837"/>
  <c r="K836"/>
  <c r="I836"/>
  <c r="I835"/>
  <c r="K835" s="1"/>
  <c r="K834"/>
  <c r="I834"/>
  <c r="G834"/>
  <c r="G833" s="1"/>
  <c r="K833"/>
  <c r="I833"/>
  <c r="K832"/>
  <c r="G832" s="1"/>
  <c r="G831" s="1"/>
  <c r="G830" s="1"/>
  <c r="G829" s="1"/>
  <c r="G828" s="1"/>
  <c r="G827" s="1"/>
  <c r="I832"/>
  <c r="I831"/>
  <c r="K831" s="1"/>
  <c r="K830"/>
  <c r="I830"/>
  <c r="K829"/>
  <c r="I829"/>
  <c r="K828"/>
  <c r="I828"/>
  <c r="I827"/>
  <c r="K827" s="1"/>
  <c r="K826"/>
  <c r="I826"/>
  <c r="G826"/>
  <c r="G825" s="1"/>
  <c r="G824" s="1"/>
  <c r="G823" s="1"/>
  <c r="K825"/>
  <c r="I825"/>
  <c r="K824"/>
  <c r="I824"/>
  <c r="I823"/>
  <c r="K823" s="1"/>
  <c r="A823" s="1"/>
  <c r="I822"/>
  <c r="K822" s="1"/>
  <c r="G822" s="1"/>
  <c r="K821"/>
  <c r="I821"/>
  <c r="G821"/>
  <c r="K820"/>
  <c r="G820" s="1"/>
  <c r="G819" s="1"/>
  <c r="I820"/>
  <c r="K819"/>
  <c r="I819"/>
  <c r="I818"/>
  <c r="K818" s="1"/>
  <c r="K817"/>
  <c r="I817"/>
  <c r="K816"/>
  <c r="G816" s="1"/>
  <c r="G815" s="1"/>
  <c r="G814" s="1"/>
  <c r="I816"/>
  <c r="K815"/>
  <c r="I815"/>
  <c r="I814"/>
  <c r="K814" s="1"/>
  <c r="K813"/>
  <c r="I813"/>
  <c r="G813"/>
  <c r="K812"/>
  <c r="G812" s="1"/>
  <c r="G811" s="1"/>
  <c r="G810" s="1"/>
  <c r="I812"/>
  <c r="K811"/>
  <c r="I811"/>
  <c r="I810"/>
  <c r="K810" s="1"/>
  <c r="K809"/>
  <c r="I809"/>
  <c r="G809"/>
  <c r="K808"/>
  <c r="G808" s="1"/>
  <c r="G807" s="1"/>
  <c r="I808"/>
  <c r="K807"/>
  <c r="I807"/>
  <c r="I806"/>
  <c r="K806" s="1"/>
  <c r="G806" s="1"/>
  <c r="K805"/>
  <c r="I805"/>
  <c r="G805"/>
  <c r="G804" s="1"/>
  <c r="K804"/>
  <c r="I804"/>
  <c r="K803"/>
  <c r="G803" s="1"/>
  <c r="G802" s="1"/>
  <c r="I803"/>
  <c r="I802"/>
  <c r="K802" s="1"/>
  <c r="K801"/>
  <c r="I801"/>
  <c r="G801"/>
  <c r="G800" s="1"/>
  <c r="G799" s="1"/>
  <c r="K800"/>
  <c r="I800"/>
  <c r="K799"/>
  <c r="I799"/>
  <c r="I798"/>
  <c r="K798" s="1"/>
  <c r="G798" s="1"/>
  <c r="K797"/>
  <c r="I797"/>
  <c r="G797"/>
  <c r="K796"/>
  <c r="G796" s="1"/>
  <c r="G795" s="1"/>
  <c r="I796"/>
  <c r="K795"/>
  <c r="I795"/>
  <c r="I794"/>
  <c r="K794" s="1"/>
  <c r="K793"/>
  <c r="I793"/>
  <c r="G793"/>
  <c r="G792" s="1"/>
  <c r="K792"/>
  <c r="I792"/>
  <c r="K791"/>
  <c r="G791" s="1"/>
  <c r="G790" s="1"/>
  <c r="I791"/>
  <c r="I790"/>
  <c r="K790" s="1"/>
  <c r="K789"/>
  <c r="I789"/>
  <c r="G789"/>
  <c r="K788"/>
  <c r="I788"/>
  <c r="K787"/>
  <c r="I787"/>
  <c r="I786"/>
  <c r="K786" s="1"/>
  <c r="G786" s="1"/>
  <c r="K785"/>
  <c r="I785"/>
  <c r="G785"/>
  <c r="K784"/>
  <c r="G784" s="1"/>
  <c r="G783" s="1"/>
  <c r="I784"/>
  <c r="K783"/>
  <c r="I783"/>
  <c r="I782"/>
  <c r="K782" s="1"/>
  <c r="K781"/>
  <c r="I781"/>
  <c r="K780"/>
  <c r="I780"/>
  <c r="K779"/>
  <c r="I779"/>
  <c r="I778"/>
  <c r="K778" s="1"/>
  <c r="K777"/>
  <c r="I777"/>
  <c r="K776"/>
  <c r="G776" s="1"/>
  <c r="G775" s="1"/>
  <c r="I776"/>
  <c r="K775"/>
  <c r="I775"/>
  <c r="I774"/>
  <c r="K774" s="1"/>
  <c r="G774" s="1"/>
  <c r="K773"/>
  <c r="I773"/>
  <c r="G773"/>
  <c r="K772"/>
  <c r="G772" s="1"/>
  <c r="I772"/>
  <c r="K771"/>
  <c r="G771" s="1"/>
  <c r="G770" s="1"/>
  <c r="I771"/>
  <c r="I770"/>
  <c r="K770" s="1"/>
  <c r="K769"/>
  <c r="I769"/>
  <c r="G769"/>
  <c r="G768" s="1"/>
  <c r="G767" s="1"/>
  <c r="G766" s="1"/>
  <c r="K768"/>
  <c r="I768"/>
  <c r="K767"/>
  <c r="I767"/>
  <c r="I766"/>
  <c r="K766" s="1"/>
  <c r="K765"/>
  <c r="I765"/>
  <c r="G765"/>
  <c r="K764"/>
  <c r="I764"/>
  <c r="K763"/>
  <c r="I763"/>
  <c r="K762"/>
  <c r="I762"/>
  <c r="G762"/>
  <c r="G761" s="1"/>
  <c r="G760" s="1"/>
  <c r="K761"/>
  <c r="I761"/>
  <c r="K760"/>
  <c r="I760"/>
  <c r="I759"/>
  <c r="K759" s="1"/>
  <c r="G759" s="1"/>
  <c r="G758" s="1"/>
  <c r="G757" s="1"/>
  <c r="K758"/>
  <c r="I758"/>
  <c r="K757"/>
  <c r="I757"/>
  <c r="K756"/>
  <c r="G756" s="1"/>
  <c r="G755" s="1"/>
  <c r="G754" s="1"/>
  <c r="I756"/>
  <c r="I755"/>
  <c r="K755" s="1"/>
  <c r="K754"/>
  <c r="I754"/>
  <c r="K753"/>
  <c r="G753" s="1"/>
  <c r="G752" s="1"/>
  <c r="G751" s="1"/>
  <c r="G750" s="1"/>
  <c r="I753"/>
  <c r="K752"/>
  <c r="I752"/>
  <c r="I751"/>
  <c r="K751" s="1"/>
  <c r="K750"/>
  <c r="I750"/>
  <c r="K749"/>
  <c r="G749" s="1"/>
  <c r="G748" s="1"/>
  <c r="I749"/>
  <c r="K748"/>
  <c r="I748"/>
  <c r="I747"/>
  <c r="K747" s="1"/>
  <c r="G747" s="1"/>
  <c r="G746" s="1"/>
  <c r="G745" s="1"/>
  <c r="G744" s="1"/>
  <c r="K746"/>
  <c r="I746"/>
  <c r="K745"/>
  <c r="I745"/>
  <c r="K744"/>
  <c r="I744"/>
  <c r="I743"/>
  <c r="K743" s="1"/>
  <c r="K742"/>
  <c r="I742"/>
  <c r="K741"/>
  <c r="I741"/>
  <c r="K740"/>
  <c r="I740"/>
  <c r="I739"/>
  <c r="K739" s="1"/>
  <c r="G739" s="1"/>
  <c r="G738" s="1"/>
  <c r="K738"/>
  <c r="I738"/>
  <c r="K737"/>
  <c r="G737" s="1"/>
  <c r="I737"/>
  <c r="K736"/>
  <c r="G736" s="1"/>
  <c r="I736"/>
  <c r="I735"/>
  <c r="K735" s="1"/>
  <c r="G735" s="1"/>
  <c r="G734" s="1"/>
  <c r="G733" s="1"/>
  <c r="K734"/>
  <c r="I734"/>
  <c r="K733"/>
  <c r="I733"/>
  <c r="K732"/>
  <c r="G732" s="1"/>
  <c r="I732"/>
  <c r="I731"/>
  <c r="K731" s="1"/>
  <c r="G731" s="1"/>
  <c r="G730" s="1"/>
  <c r="G729" s="1"/>
  <c r="K730"/>
  <c r="I730"/>
  <c r="K729"/>
  <c r="I729"/>
  <c r="K728"/>
  <c r="G728" s="1"/>
  <c r="I728"/>
  <c r="I727"/>
  <c r="K727" s="1"/>
  <c r="G727" s="1"/>
  <c r="K726"/>
  <c r="I726"/>
  <c r="G726"/>
  <c r="K725"/>
  <c r="I725"/>
  <c r="K724"/>
  <c r="G724" s="1"/>
  <c r="G723" s="1"/>
  <c r="I724"/>
  <c r="I723"/>
  <c r="K723" s="1"/>
  <c r="K722"/>
  <c r="I722"/>
  <c r="G722"/>
  <c r="K721"/>
  <c r="G721" s="1"/>
  <c r="I721"/>
  <c r="I720"/>
  <c r="K720" s="1"/>
  <c r="I719"/>
  <c r="K719" s="1"/>
  <c r="K718"/>
  <c r="I718"/>
  <c r="K717"/>
  <c r="I717"/>
  <c r="K716"/>
  <c r="G716" s="1"/>
  <c r="G715" s="1"/>
  <c r="G714" s="1"/>
  <c r="G713" s="1"/>
  <c r="G712" s="1"/>
  <c r="G711" s="1"/>
  <c r="I716"/>
  <c r="I715"/>
  <c r="K715" s="1"/>
  <c r="K714"/>
  <c r="I714"/>
  <c r="K713"/>
  <c r="I713"/>
  <c r="I712"/>
  <c r="K712" s="1"/>
  <c r="I711"/>
  <c r="K711" s="1"/>
  <c r="K710"/>
  <c r="I710"/>
  <c r="G710"/>
  <c r="G709" s="1"/>
  <c r="G708" s="1"/>
  <c r="K709"/>
  <c r="I709"/>
  <c r="K708"/>
  <c r="I708"/>
  <c r="I707"/>
  <c r="K707" s="1"/>
  <c r="G707" s="1"/>
  <c r="G706" s="1"/>
  <c r="G705" s="1"/>
  <c r="G704" s="1"/>
  <c r="K706"/>
  <c r="I706"/>
  <c r="K705"/>
  <c r="I705"/>
  <c r="I704"/>
  <c r="K704" s="1"/>
  <c r="I703"/>
  <c r="K703" s="1"/>
  <c r="G703"/>
  <c r="G702" s="1"/>
  <c r="G701" s="1"/>
  <c r="G700" s="1"/>
  <c r="K702"/>
  <c r="I702"/>
  <c r="K701"/>
  <c r="I701"/>
  <c r="K700"/>
  <c r="I700"/>
  <c r="I699"/>
  <c r="K699" s="1"/>
  <c r="G699" s="1"/>
  <c r="G698" s="1"/>
  <c r="K698"/>
  <c r="I698"/>
  <c r="K697"/>
  <c r="G697" s="1"/>
  <c r="G696" s="1"/>
  <c r="I697"/>
  <c r="I696"/>
  <c r="K696" s="1"/>
  <c r="I695"/>
  <c r="K695" s="1"/>
  <c r="G695"/>
  <c r="G694" s="1"/>
  <c r="K694"/>
  <c r="I694"/>
  <c r="K693"/>
  <c r="I693"/>
  <c r="K692"/>
  <c r="I692"/>
  <c r="I691"/>
  <c r="K691" s="1"/>
  <c r="G691" s="1"/>
  <c r="G690" s="1"/>
  <c r="G689" s="1"/>
  <c r="K690"/>
  <c r="I690"/>
  <c r="K689"/>
  <c r="I689"/>
  <c r="I688"/>
  <c r="K688" s="1"/>
  <c r="G688" s="1"/>
  <c r="G687" s="1"/>
  <c r="G686" s="1"/>
  <c r="I687"/>
  <c r="K687" s="1"/>
  <c r="K686"/>
  <c r="I686"/>
  <c r="K685"/>
  <c r="G685" s="1"/>
  <c r="G684" s="1"/>
  <c r="G683" s="1"/>
  <c r="I685"/>
  <c r="K684"/>
  <c r="I684"/>
  <c r="I683"/>
  <c r="K683" s="1"/>
  <c r="K682"/>
  <c r="I682"/>
  <c r="G682"/>
  <c r="G681" s="1"/>
  <c r="G680" s="1"/>
  <c r="G679" s="1"/>
  <c r="K681"/>
  <c r="I681"/>
  <c r="I680"/>
  <c r="K680" s="1"/>
  <c r="I679"/>
  <c r="K679" s="1"/>
  <c r="K678"/>
  <c r="I678"/>
  <c r="K677"/>
  <c r="I677"/>
  <c r="K676"/>
  <c r="I676"/>
  <c r="I675"/>
  <c r="K675" s="1"/>
  <c r="G675" s="1"/>
  <c r="G674" s="1"/>
  <c r="G673" s="1"/>
  <c r="G672" s="1"/>
  <c r="G671" s="1"/>
  <c r="G670" s="1"/>
  <c r="K674"/>
  <c r="I674"/>
  <c r="K673"/>
  <c r="I673"/>
  <c r="I672"/>
  <c r="K672" s="1"/>
  <c r="I671"/>
  <c r="K671" s="1"/>
  <c r="K670"/>
  <c r="I670"/>
  <c r="K669"/>
  <c r="G669" s="1"/>
  <c r="G668" s="1"/>
  <c r="G667" s="1"/>
  <c r="I669"/>
  <c r="K668"/>
  <c r="I668"/>
  <c r="I667"/>
  <c r="K667" s="1"/>
  <c r="K666"/>
  <c r="I666"/>
  <c r="G666"/>
  <c r="G665" s="1"/>
  <c r="K665"/>
  <c r="I665"/>
  <c r="I664"/>
  <c r="K664" s="1"/>
  <c r="G664" s="1"/>
  <c r="G663" s="1"/>
  <c r="G662" s="1"/>
  <c r="I663"/>
  <c r="K663" s="1"/>
  <c r="K662"/>
  <c r="I662"/>
  <c r="K661"/>
  <c r="G661" s="1"/>
  <c r="G660" s="1"/>
  <c r="G659" s="1"/>
  <c r="I661"/>
  <c r="K660"/>
  <c r="I660"/>
  <c r="I659"/>
  <c r="K659" s="1"/>
  <c r="K658"/>
  <c r="I658"/>
  <c r="K657"/>
  <c r="I657"/>
  <c r="I656"/>
  <c r="K656" s="1"/>
  <c r="I655"/>
  <c r="K655" s="1"/>
  <c r="K654"/>
  <c r="I654"/>
  <c r="G654"/>
  <c r="G653" s="1"/>
  <c r="K653"/>
  <c r="I653"/>
  <c r="K652"/>
  <c r="G652" s="1"/>
  <c r="G651" s="1"/>
  <c r="G650" s="1"/>
  <c r="G649" s="1"/>
  <c r="G648" s="1"/>
  <c r="G647" s="1"/>
  <c r="I652"/>
  <c r="I651"/>
  <c r="K651" s="1"/>
  <c r="K650"/>
  <c r="I650"/>
  <c r="K649"/>
  <c r="I649"/>
  <c r="I648"/>
  <c r="K648" s="1"/>
  <c r="I647"/>
  <c r="K647" s="1"/>
  <c r="K646"/>
  <c r="I646"/>
  <c r="G646"/>
  <c r="G645" s="1"/>
  <c r="G644" s="1"/>
  <c r="G643" s="1"/>
  <c r="G642" s="1"/>
  <c r="G641" s="1"/>
  <c r="K645"/>
  <c r="I645"/>
  <c r="K644"/>
  <c r="I644"/>
  <c r="I643"/>
  <c r="K643" s="1"/>
  <c r="K642"/>
  <c r="I642"/>
  <c r="K641"/>
  <c r="I641"/>
  <c r="I640"/>
  <c r="K640" s="1"/>
  <c r="G640" s="1"/>
  <c r="G639" s="1"/>
  <c r="I639"/>
  <c r="K639" s="1"/>
  <c r="K638"/>
  <c r="I638"/>
  <c r="G638"/>
  <c r="G637" s="1"/>
  <c r="K637"/>
  <c r="I637"/>
  <c r="K636"/>
  <c r="I636"/>
  <c r="I635"/>
  <c r="K635" s="1"/>
  <c r="G635" s="1"/>
  <c r="G634" s="1"/>
  <c r="G631" s="1"/>
  <c r="K634"/>
  <c r="I634"/>
  <c r="K633"/>
  <c r="G633" s="1"/>
  <c r="G632" s="1"/>
  <c r="I633"/>
  <c r="I632"/>
  <c r="K632" s="1"/>
  <c r="I631"/>
  <c r="K631" s="1"/>
  <c r="K630"/>
  <c r="I630"/>
  <c r="K629"/>
  <c r="G629" s="1"/>
  <c r="G628" s="1"/>
  <c r="I629"/>
  <c r="K628"/>
  <c r="I628"/>
  <c r="I627"/>
  <c r="K627" s="1"/>
  <c r="G627" s="1"/>
  <c r="G626" s="1"/>
  <c r="G625" s="1"/>
  <c r="K626"/>
  <c r="I626"/>
  <c r="K625"/>
  <c r="I625"/>
  <c r="I624"/>
  <c r="K624" s="1"/>
  <c r="G624" s="1"/>
  <c r="G623" s="1"/>
  <c r="I623"/>
  <c r="K623" s="1"/>
  <c r="K622"/>
  <c r="I622"/>
  <c r="G622"/>
  <c r="G621" s="1"/>
  <c r="K621"/>
  <c r="I621"/>
  <c r="K620"/>
  <c r="I620"/>
  <c r="I619"/>
  <c r="K619" s="1"/>
  <c r="G619" s="1"/>
  <c r="G618" s="1"/>
  <c r="G615" s="1"/>
  <c r="K618"/>
  <c r="I618"/>
  <c r="K617"/>
  <c r="G617" s="1"/>
  <c r="G616" s="1"/>
  <c r="I617"/>
  <c r="I616"/>
  <c r="K616" s="1"/>
  <c r="I615"/>
  <c r="K615" s="1"/>
  <c r="K614"/>
  <c r="I614"/>
  <c r="G614"/>
  <c r="G613" s="1"/>
  <c r="K613"/>
  <c r="I613"/>
  <c r="K612"/>
  <c r="G612" s="1"/>
  <c r="G611" s="1"/>
  <c r="G610" s="1"/>
  <c r="I612"/>
  <c r="I611"/>
  <c r="K611" s="1"/>
  <c r="K610"/>
  <c r="I610"/>
  <c r="K609"/>
  <c r="I609"/>
  <c r="I608"/>
  <c r="K608" s="1"/>
  <c r="I607"/>
  <c r="K607" s="1"/>
  <c r="K606"/>
  <c r="I606"/>
  <c r="K605"/>
  <c r="G605" s="1"/>
  <c r="G604" s="1"/>
  <c r="I605"/>
  <c r="K604"/>
  <c r="I604"/>
  <c r="I603"/>
  <c r="K603" s="1"/>
  <c r="G603" s="1"/>
  <c r="G602" s="1"/>
  <c r="G601" s="1"/>
  <c r="G600" s="1"/>
  <c r="G599" s="1"/>
  <c r="G598" s="1"/>
  <c r="K602"/>
  <c r="I602"/>
  <c r="K601"/>
  <c r="I601"/>
  <c r="I600"/>
  <c r="K600" s="1"/>
  <c r="I599"/>
  <c r="K599" s="1"/>
  <c r="K598"/>
  <c r="I598"/>
  <c r="K597"/>
  <c r="G597" s="1"/>
  <c r="G596" s="1"/>
  <c r="I597"/>
  <c r="K596"/>
  <c r="I596"/>
  <c r="I595"/>
  <c r="K595" s="1"/>
  <c r="G595" s="1"/>
  <c r="G594" s="1"/>
  <c r="G593" s="1"/>
  <c r="G592" s="1"/>
  <c r="G591" s="1"/>
  <c r="K594"/>
  <c r="I594"/>
  <c r="K593"/>
  <c r="I593"/>
  <c r="I592"/>
  <c r="K592" s="1"/>
  <c r="I591"/>
  <c r="K591" s="1"/>
  <c r="K590"/>
  <c r="I590"/>
  <c r="G590"/>
  <c r="G589" s="1"/>
  <c r="G588" s="1"/>
  <c r="K589"/>
  <c r="I589"/>
  <c r="K588"/>
  <c r="I588"/>
  <c r="I587"/>
  <c r="K587" s="1"/>
  <c r="G587"/>
  <c r="K586"/>
  <c r="I586"/>
  <c r="G586"/>
  <c r="K585"/>
  <c r="I585"/>
  <c r="I584"/>
  <c r="K584" s="1"/>
  <c r="G584" s="1"/>
  <c r="G583" s="1"/>
  <c r="G582" s="1"/>
  <c r="I583"/>
  <c r="K583" s="1"/>
  <c r="K582"/>
  <c r="I582"/>
  <c r="K581"/>
  <c r="G581" s="1"/>
  <c r="G580" s="1"/>
  <c r="G579" s="1"/>
  <c r="I581"/>
  <c r="K580"/>
  <c r="I580"/>
  <c r="I579"/>
  <c r="K579" s="1"/>
  <c r="K578"/>
  <c r="I578"/>
  <c r="G578"/>
  <c r="G577" s="1"/>
  <c r="G576" s="1"/>
  <c r="K577"/>
  <c r="I577"/>
  <c r="I576"/>
  <c r="K576" s="1"/>
  <c r="I575"/>
  <c r="K575" s="1"/>
  <c r="G575"/>
  <c r="G574" s="1"/>
  <c r="K574"/>
  <c r="I574"/>
  <c r="K573"/>
  <c r="G573" s="1"/>
  <c r="G572" s="1"/>
  <c r="G571" s="1"/>
  <c r="G570" s="1"/>
  <c r="I573"/>
  <c r="K572"/>
  <c r="I572"/>
  <c r="I571"/>
  <c r="K571" s="1"/>
  <c r="K570"/>
  <c r="I570"/>
  <c r="K569"/>
  <c r="G569" s="1"/>
  <c r="G568" s="1"/>
  <c r="I569"/>
  <c r="I568"/>
  <c r="K568" s="1"/>
  <c r="I567"/>
  <c r="K567" s="1"/>
  <c r="G567"/>
  <c r="G566" s="1"/>
  <c r="G562" s="1"/>
  <c r="K566"/>
  <c r="I566"/>
  <c r="K565"/>
  <c r="G565" s="1"/>
  <c r="I565"/>
  <c r="K564"/>
  <c r="G564" s="1"/>
  <c r="G563" s="1"/>
  <c r="I564"/>
  <c r="I563"/>
  <c r="K563" s="1"/>
  <c r="K562"/>
  <c r="I562"/>
  <c r="K561"/>
  <c r="G561" s="1"/>
  <c r="G560" s="1"/>
  <c r="I561"/>
  <c r="I560"/>
  <c r="K560" s="1"/>
  <c r="I559"/>
  <c r="K559" s="1"/>
  <c r="G559"/>
  <c r="G558" s="1"/>
  <c r="K558"/>
  <c r="I558"/>
  <c r="K557"/>
  <c r="G557" s="1"/>
  <c r="G556" s="1"/>
  <c r="I557"/>
  <c r="K556"/>
  <c r="I556"/>
  <c r="I555"/>
  <c r="K555" s="1"/>
  <c r="G555" s="1"/>
  <c r="K554"/>
  <c r="I554"/>
  <c r="G554"/>
  <c r="K553"/>
  <c r="I553"/>
  <c r="I552"/>
  <c r="K552" s="1"/>
  <c r="I551"/>
  <c r="K551" s="1"/>
  <c r="G551"/>
  <c r="G550" s="1"/>
  <c r="K550"/>
  <c r="I550"/>
  <c r="K549"/>
  <c r="G549" s="1"/>
  <c r="I549"/>
  <c r="K548"/>
  <c r="G548" s="1"/>
  <c r="G547" s="1"/>
  <c r="I548"/>
  <c r="I547"/>
  <c r="K547" s="1"/>
  <c r="K546"/>
  <c r="I546"/>
  <c r="G546"/>
  <c r="K545"/>
  <c r="G545" s="1"/>
  <c r="I545"/>
  <c r="I544"/>
  <c r="K544" s="1"/>
  <c r="I543"/>
  <c r="K543" s="1"/>
  <c r="G543"/>
  <c r="G542" s="1"/>
  <c r="K542"/>
  <c r="I542"/>
  <c r="K541"/>
  <c r="G541" s="1"/>
  <c r="I541"/>
  <c r="K540"/>
  <c r="G540" s="1"/>
  <c r="G539" s="1"/>
  <c r="I540"/>
  <c r="I539"/>
  <c r="K539" s="1"/>
  <c r="K538"/>
  <c r="I538"/>
  <c r="K537"/>
  <c r="I537"/>
  <c r="I536"/>
  <c r="K536" s="1"/>
  <c r="I535"/>
  <c r="K535" s="1"/>
  <c r="K534"/>
  <c r="I534"/>
  <c r="K533"/>
  <c r="G533" s="1"/>
  <c r="G532" s="1"/>
  <c r="I533"/>
  <c r="K532"/>
  <c r="I532"/>
  <c r="I531"/>
  <c r="K531" s="1"/>
  <c r="G531" s="1"/>
  <c r="G530" s="1"/>
  <c r="G529" s="1"/>
  <c r="G528" s="1"/>
  <c r="G527" s="1"/>
  <c r="G526" s="1"/>
  <c r="K530"/>
  <c r="I530"/>
  <c r="K529"/>
  <c r="I529"/>
  <c r="I528"/>
  <c r="K528" s="1"/>
  <c r="I527"/>
  <c r="K527" s="1"/>
  <c r="K526"/>
  <c r="I526"/>
  <c r="K525"/>
  <c r="G525" s="1"/>
  <c r="G524" s="1"/>
  <c r="G523" s="1"/>
  <c r="I525"/>
  <c r="K524"/>
  <c r="I524"/>
  <c r="I523"/>
  <c r="K523" s="1"/>
  <c r="K522"/>
  <c r="I522"/>
  <c r="G522"/>
  <c r="G521" s="1"/>
  <c r="G520" s="1"/>
  <c r="K521"/>
  <c r="I521"/>
  <c r="I520"/>
  <c r="K520" s="1"/>
  <c r="I519"/>
  <c r="K519" s="1"/>
  <c r="G519"/>
  <c r="G518" s="1"/>
  <c r="G517" s="1"/>
  <c r="G516" s="1"/>
  <c r="K518"/>
  <c r="I518"/>
  <c r="K517"/>
  <c r="I517"/>
  <c r="K516"/>
  <c r="I516"/>
  <c r="I515"/>
  <c r="K515" s="1"/>
  <c r="G515" s="1"/>
  <c r="G514" s="1"/>
  <c r="G511" s="1"/>
  <c r="K514"/>
  <c r="I514"/>
  <c r="K513"/>
  <c r="G513" s="1"/>
  <c r="G512" s="1"/>
  <c r="I513"/>
  <c r="I512"/>
  <c r="K512" s="1"/>
  <c r="I511"/>
  <c r="K511" s="1"/>
  <c r="K510"/>
  <c r="I510"/>
  <c r="G510"/>
  <c r="G509" s="1"/>
  <c r="K509"/>
  <c r="I509"/>
  <c r="K508"/>
  <c r="G508" s="1"/>
  <c r="G507" s="1"/>
  <c r="I508"/>
  <c r="I507"/>
  <c r="K507" s="1"/>
  <c r="K506"/>
  <c r="I506"/>
  <c r="G506"/>
  <c r="G505" s="1"/>
  <c r="K505"/>
  <c r="I505"/>
  <c r="I504"/>
  <c r="K504" s="1"/>
  <c r="I503"/>
  <c r="K503" s="1"/>
  <c r="G503"/>
  <c r="K502"/>
  <c r="I502"/>
  <c r="G502"/>
  <c r="K501"/>
  <c r="I501"/>
  <c r="K500"/>
  <c r="G500" s="1"/>
  <c r="I500"/>
  <c r="I499"/>
  <c r="K499" s="1"/>
  <c r="G499" s="1"/>
  <c r="G498" s="1"/>
  <c r="K498"/>
  <c r="I498"/>
  <c r="K497"/>
  <c r="I497"/>
  <c r="I496"/>
  <c r="K496" s="1"/>
  <c r="I495"/>
  <c r="K495" s="1"/>
  <c r="K494"/>
  <c r="I494"/>
  <c r="K493"/>
  <c r="I493"/>
  <c r="K492"/>
  <c r="I492"/>
  <c r="I491"/>
  <c r="K491" s="1"/>
  <c r="K490"/>
  <c r="I490"/>
  <c r="K489"/>
  <c r="G489" s="1"/>
  <c r="G488" s="1"/>
  <c r="G487" s="1"/>
  <c r="G486" s="1"/>
  <c r="G485" s="1"/>
  <c r="G484" s="1"/>
  <c r="G483" s="1"/>
  <c r="G482" s="1"/>
  <c r="I489"/>
  <c r="I488"/>
  <c r="K488" s="1"/>
  <c r="K487"/>
  <c r="I487"/>
  <c r="K486"/>
  <c r="I486"/>
  <c r="I485"/>
  <c r="K485" s="1"/>
  <c r="I484"/>
  <c r="K484" s="1"/>
  <c r="K483"/>
  <c r="I483"/>
  <c r="K482"/>
  <c r="I482"/>
  <c r="K481"/>
  <c r="G481" s="1"/>
  <c r="G480" s="1"/>
  <c r="G479" s="1"/>
  <c r="G478" s="1"/>
  <c r="G477" s="1"/>
  <c r="G476" s="1"/>
  <c r="G475" s="1"/>
  <c r="G474" s="1"/>
  <c r="I481"/>
  <c r="I480"/>
  <c r="K480" s="1"/>
  <c r="K479"/>
  <c r="I479"/>
  <c r="K478"/>
  <c r="I478"/>
  <c r="I477"/>
  <c r="K477" s="1"/>
  <c r="I476"/>
  <c r="K476" s="1"/>
  <c r="K475"/>
  <c r="I475"/>
  <c r="K474"/>
  <c r="I474"/>
  <c r="K473"/>
  <c r="G473" s="1"/>
  <c r="I473"/>
  <c r="I472"/>
  <c r="K472" s="1"/>
  <c r="G472" s="1"/>
  <c r="G471" s="1"/>
  <c r="G470" s="1"/>
  <c r="K471"/>
  <c r="I471"/>
  <c r="K470"/>
  <c r="I470"/>
  <c r="I469"/>
  <c r="K469" s="1"/>
  <c r="G469" s="1"/>
  <c r="I468"/>
  <c r="K468" s="1"/>
  <c r="G468"/>
  <c r="G467" s="1"/>
  <c r="K467"/>
  <c r="I467"/>
  <c r="K466"/>
  <c r="G466" s="1"/>
  <c r="G465" s="1"/>
  <c r="I466"/>
  <c r="K465"/>
  <c r="I465"/>
  <c r="I464"/>
  <c r="K464" s="1"/>
  <c r="G464" s="1"/>
  <c r="K463"/>
  <c r="I463"/>
  <c r="G463"/>
  <c r="K462"/>
  <c r="I462"/>
  <c r="I461"/>
  <c r="K461" s="1"/>
  <c r="I460"/>
  <c r="K460" s="1"/>
  <c r="K459"/>
  <c r="I459"/>
  <c r="K458"/>
  <c r="G458" s="1"/>
  <c r="G457" s="1"/>
  <c r="G456" s="1"/>
  <c r="G455" s="1"/>
  <c r="G454" s="1"/>
  <c r="G453" s="1"/>
  <c r="I458"/>
  <c r="K457"/>
  <c r="I457"/>
  <c r="I456"/>
  <c r="K456" s="1"/>
  <c r="K455"/>
  <c r="I455"/>
  <c r="K454"/>
  <c r="I454"/>
  <c r="I453"/>
  <c r="K453" s="1"/>
  <c r="I452"/>
  <c r="K452" s="1"/>
  <c r="K451"/>
  <c r="I451"/>
  <c r="K450"/>
  <c r="I450"/>
  <c r="K449"/>
  <c r="I449"/>
  <c r="K448"/>
  <c r="I448"/>
  <c r="G448"/>
  <c r="G447" s="1"/>
  <c r="G446" s="1"/>
  <c r="K447"/>
  <c r="I447"/>
  <c r="I446"/>
  <c r="K446" s="1"/>
  <c r="I445"/>
  <c r="K445" s="1"/>
  <c r="G445"/>
  <c r="G444" s="1"/>
  <c r="G443" s="1"/>
  <c r="G442" s="1"/>
  <c r="K444"/>
  <c r="I444"/>
  <c r="K443"/>
  <c r="I443"/>
  <c r="K442"/>
  <c r="I442"/>
  <c r="I441"/>
  <c r="K441" s="1"/>
  <c r="G441" s="1"/>
  <c r="G440" s="1"/>
  <c r="G439" s="1"/>
  <c r="G438" s="1"/>
  <c r="G437" s="1"/>
  <c r="G436" s="1"/>
  <c r="G435" s="1"/>
  <c r="K440"/>
  <c r="I440"/>
  <c r="K439"/>
  <c r="I439"/>
  <c r="I438"/>
  <c r="K438" s="1"/>
  <c r="I437"/>
  <c r="K437" s="1"/>
  <c r="K436"/>
  <c r="I436"/>
  <c r="K435"/>
  <c r="I435"/>
  <c r="K434"/>
  <c r="G434" s="1"/>
  <c r="G433" s="1"/>
  <c r="G432" s="1"/>
  <c r="G431" s="1"/>
  <c r="G430" s="1"/>
  <c r="I434"/>
  <c r="I433"/>
  <c r="K433" s="1"/>
  <c r="K432"/>
  <c r="I432"/>
  <c r="K431"/>
  <c r="I431"/>
  <c r="I430"/>
  <c r="K430" s="1"/>
  <c r="I429"/>
  <c r="K429" s="1"/>
  <c r="G429"/>
  <c r="K428"/>
  <c r="I428"/>
  <c r="G428"/>
  <c r="K427"/>
  <c r="I427"/>
  <c r="K426"/>
  <c r="I426"/>
  <c r="I425"/>
  <c r="K425" s="1"/>
  <c r="G425" s="1"/>
  <c r="K424"/>
  <c r="I424"/>
  <c r="G424"/>
  <c r="K423"/>
  <c r="G423" s="1"/>
  <c r="I423"/>
  <c r="I422"/>
  <c r="K422" s="1"/>
  <c r="I421"/>
  <c r="K421" s="1"/>
  <c r="G421"/>
  <c r="G420" s="1"/>
  <c r="K420"/>
  <c r="I420"/>
  <c r="K419"/>
  <c r="G419" s="1"/>
  <c r="I419"/>
  <c r="K418"/>
  <c r="G418" s="1"/>
  <c r="G417" s="1"/>
  <c r="I418"/>
  <c r="I417"/>
  <c r="K417" s="1"/>
  <c r="K416"/>
  <c r="I416"/>
  <c r="K415"/>
  <c r="I415"/>
  <c r="I414"/>
  <c r="K414" s="1"/>
  <c r="I413"/>
  <c r="K413" s="1"/>
  <c r="K412"/>
  <c r="I412"/>
  <c r="K411"/>
  <c r="I411"/>
  <c r="K410"/>
  <c r="I410"/>
  <c r="K409"/>
  <c r="I409"/>
  <c r="G409"/>
  <c r="G408" s="1"/>
  <c r="G407" s="1"/>
  <c r="K408"/>
  <c r="I408"/>
  <c r="I407"/>
  <c r="K407" s="1"/>
  <c r="I406"/>
  <c r="K406" s="1"/>
  <c r="G406"/>
  <c r="G405" s="1"/>
  <c r="G404" s="1"/>
  <c r="G403" s="1"/>
  <c r="G402" s="1"/>
  <c r="G401" s="1"/>
  <c r="G400" s="1"/>
  <c r="G399" s="1"/>
  <c r="K405"/>
  <c r="I405"/>
  <c r="K404"/>
  <c r="I404"/>
  <c r="K403"/>
  <c r="I403"/>
  <c r="I402"/>
  <c r="K402" s="1"/>
  <c r="K401"/>
  <c r="I401"/>
  <c r="K400"/>
  <c r="I400"/>
  <c r="I399"/>
  <c r="K399" s="1"/>
  <c r="I398"/>
  <c r="K398" s="1"/>
  <c r="G398"/>
  <c r="G397" s="1"/>
  <c r="G396" s="1"/>
  <c r="G395" s="1"/>
  <c r="G394" s="1"/>
  <c r="K397"/>
  <c r="I397"/>
  <c r="K396"/>
  <c r="I396"/>
  <c r="K395"/>
  <c r="I395"/>
  <c r="I394"/>
  <c r="K394" s="1"/>
  <c r="K393"/>
  <c r="I393"/>
  <c r="G393"/>
  <c r="G392" s="1"/>
  <c r="G391" s="1"/>
  <c r="K392"/>
  <c r="I392"/>
  <c r="I391"/>
  <c r="K391" s="1"/>
  <c r="I390"/>
  <c r="K390" s="1"/>
  <c r="G390"/>
  <c r="G389" s="1"/>
  <c r="G388" s="1"/>
  <c r="G387" s="1"/>
  <c r="K389"/>
  <c r="I389"/>
  <c r="K388"/>
  <c r="I388"/>
  <c r="K387"/>
  <c r="I387"/>
  <c r="I386"/>
  <c r="K386" s="1"/>
  <c r="G386" s="1"/>
  <c r="G385" s="1"/>
  <c r="G384" s="1"/>
  <c r="K385"/>
  <c r="I385"/>
  <c r="K384"/>
  <c r="I384"/>
  <c r="I383"/>
  <c r="K383" s="1"/>
  <c r="G383" s="1"/>
  <c r="G382" s="1"/>
  <c r="G381" s="1"/>
  <c r="I382"/>
  <c r="K382" s="1"/>
  <c r="K381"/>
  <c r="I381"/>
  <c r="K380"/>
  <c r="I380"/>
  <c r="K379"/>
  <c r="I379"/>
  <c r="I378"/>
  <c r="K378" s="1"/>
  <c r="K377"/>
  <c r="I377"/>
  <c r="K376"/>
  <c r="G376" s="1"/>
  <c r="G375" s="1"/>
  <c r="I376"/>
  <c r="I375"/>
  <c r="K375" s="1"/>
  <c r="I374"/>
  <c r="K374" s="1"/>
  <c r="G374"/>
  <c r="G373" s="1"/>
  <c r="G372" s="1"/>
  <c r="G371" s="1"/>
  <c r="K373"/>
  <c r="I373"/>
  <c r="K372"/>
  <c r="I372"/>
  <c r="K371"/>
  <c r="I371"/>
  <c r="I370"/>
  <c r="K370" s="1"/>
  <c r="G370" s="1"/>
  <c r="G369" s="1"/>
  <c r="G368" s="1"/>
  <c r="G367" s="1"/>
  <c r="G366" s="1"/>
  <c r="G365" s="1"/>
  <c r="K369"/>
  <c r="I369"/>
  <c r="K368"/>
  <c r="I368"/>
  <c r="I367"/>
  <c r="K367" s="1"/>
  <c r="I366"/>
  <c r="K366" s="1"/>
  <c r="K365"/>
  <c r="I365"/>
  <c r="K364"/>
  <c r="G364" s="1"/>
  <c r="G363" s="1"/>
  <c r="G362" s="1"/>
  <c r="G361" s="1"/>
  <c r="G360" s="1"/>
  <c r="G359" s="1"/>
  <c r="G358" s="1"/>
  <c r="G357" s="1"/>
  <c r="I364"/>
  <c r="K363"/>
  <c r="I363"/>
  <c r="I362"/>
  <c r="K362" s="1"/>
  <c r="K361"/>
  <c r="I361"/>
  <c r="K360"/>
  <c r="I360"/>
  <c r="I359"/>
  <c r="K359" s="1"/>
  <c r="I358"/>
  <c r="K358" s="1"/>
  <c r="K357"/>
  <c r="I357"/>
  <c r="K356"/>
  <c r="G356" s="1"/>
  <c r="G355" s="1"/>
  <c r="G354" s="1"/>
  <c r="G353" s="1"/>
  <c r="G352" s="1"/>
  <c r="I356"/>
  <c r="K355"/>
  <c r="I355"/>
  <c r="I354"/>
  <c r="K354" s="1"/>
  <c r="K353"/>
  <c r="I353"/>
  <c r="K352"/>
  <c r="I352"/>
  <c r="I351"/>
  <c r="K351" s="1"/>
  <c r="G351" s="1"/>
  <c r="G350" s="1"/>
  <c r="G349" s="1"/>
  <c r="G348" s="1"/>
  <c r="I350"/>
  <c r="K350" s="1"/>
  <c r="K349"/>
  <c r="I349"/>
  <c r="K348"/>
  <c r="I348"/>
  <c r="K347"/>
  <c r="G347" s="1"/>
  <c r="G346" s="1"/>
  <c r="G345" s="1"/>
  <c r="I347"/>
  <c r="I346"/>
  <c r="K346" s="1"/>
  <c r="K345"/>
  <c r="I345"/>
  <c r="K344"/>
  <c r="G344" s="1"/>
  <c r="I344"/>
  <c r="I343"/>
  <c r="K343" s="1"/>
  <c r="G343" s="1"/>
  <c r="G342" s="1"/>
  <c r="G341" s="1"/>
  <c r="I342"/>
  <c r="K342" s="1"/>
  <c r="K341"/>
  <c r="I341"/>
  <c r="K340"/>
  <c r="G340" s="1"/>
  <c r="I340"/>
  <c r="K339"/>
  <c r="G339" s="1"/>
  <c r="G338" s="1"/>
  <c r="G337" s="1"/>
  <c r="I339"/>
  <c r="I338"/>
  <c r="K338" s="1"/>
  <c r="K337"/>
  <c r="I337"/>
  <c r="K336"/>
  <c r="G336" s="1"/>
  <c r="I336"/>
  <c r="I335"/>
  <c r="K335" s="1"/>
  <c r="G335" s="1"/>
  <c r="I334"/>
  <c r="K334" s="1"/>
  <c r="G334"/>
  <c r="K333"/>
  <c r="I333"/>
  <c r="K332"/>
  <c r="G332" s="1"/>
  <c r="G331" s="1"/>
  <c r="I332"/>
  <c r="K331"/>
  <c r="I331"/>
  <c r="I330"/>
  <c r="K330" s="1"/>
  <c r="G330" s="1"/>
  <c r="G329" s="1"/>
  <c r="K329"/>
  <c r="I329"/>
  <c r="K328"/>
  <c r="G328" s="1"/>
  <c r="I328"/>
  <c r="I327"/>
  <c r="K327" s="1"/>
  <c r="G327" s="1"/>
  <c r="G326" s="1"/>
  <c r="I326"/>
  <c r="K326" s="1"/>
  <c r="K325"/>
  <c r="I325"/>
  <c r="K324"/>
  <c r="I324"/>
  <c r="K323"/>
  <c r="I323"/>
  <c r="I322"/>
  <c r="K322" s="1"/>
  <c r="G322" s="1"/>
  <c r="G321" s="1"/>
  <c r="G320" s="1"/>
  <c r="K321"/>
  <c r="I321"/>
  <c r="K320"/>
  <c r="I320"/>
  <c r="I319"/>
  <c r="K319" s="1"/>
  <c r="G319" s="1"/>
  <c r="G318" s="1"/>
  <c r="G317" s="1"/>
  <c r="I318"/>
  <c r="K318" s="1"/>
  <c r="K317"/>
  <c r="I317"/>
  <c r="K316"/>
  <c r="G316" s="1"/>
  <c r="G315" s="1"/>
  <c r="G314" s="1"/>
  <c r="I316"/>
  <c r="K315"/>
  <c r="I315"/>
  <c r="I314"/>
  <c r="K314" s="1"/>
  <c r="K313"/>
  <c r="I313"/>
  <c r="K312"/>
  <c r="I312"/>
  <c r="I311"/>
  <c r="K311" s="1"/>
  <c r="I310"/>
  <c r="K310" s="1"/>
  <c r="G310"/>
  <c r="G309" s="1"/>
  <c r="G308" s="1"/>
  <c r="G307" s="1"/>
  <c r="G306" s="1"/>
  <c r="G305" s="1"/>
  <c r="K309"/>
  <c r="I309"/>
  <c r="K308"/>
  <c r="I308"/>
  <c r="K307"/>
  <c r="I307"/>
  <c r="I306"/>
  <c r="K306" s="1"/>
  <c r="K305"/>
  <c r="I305"/>
  <c r="K304"/>
  <c r="G304" s="1"/>
  <c r="G303" s="1"/>
  <c r="I304"/>
  <c r="I303"/>
  <c r="K303" s="1"/>
  <c r="I302"/>
  <c r="K302" s="1"/>
  <c r="G302"/>
  <c r="G301" s="1"/>
  <c r="K301"/>
  <c r="I301"/>
  <c r="K300"/>
  <c r="G300" s="1"/>
  <c r="G299" s="1"/>
  <c r="G298" s="1"/>
  <c r="I300"/>
  <c r="K299"/>
  <c r="I299"/>
  <c r="I298"/>
  <c r="K298" s="1"/>
  <c r="K297"/>
  <c r="I297"/>
  <c r="G297"/>
  <c r="G296" s="1"/>
  <c r="G295" s="1"/>
  <c r="K296"/>
  <c r="I296"/>
  <c r="I295"/>
  <c r="K295" s="1"/>
  <c r="I294"/>
  <c r="K294" s="1"/>
  <c r="G294"/>
  <c r="G293" s="1"/>
  <c r="K293"/>
  <c r="I293"/>
  <c r="K292"/>
  <c r="G292" s="1"/>
  <c r="G291" s="1"/>
  <c r="G290" s="1"/>
  <c r="G289" s="1"/>
  <c r="I292"/>
  <c r="K291"/>
  <c r="I291"/>
  <c r="I290"/>
  <c r="K290" s="1"/>
  <c r="K289"/>
  <c r="I289"/>
  <c r="K288"/>
  <c r="I288"/>
  <c r="I287"/>
  <c r="K287" s="1"/>
  <c r="I286"/>
  <c r="K286" s="1"/>
  <c r="K285"/>
  <c r="I285"/>
  <c r="K284"/>
  <c r="I284"/>
  <c r="K283"/>
  <c r="I283"/>
  <c r="K282"/>
  <c r="I282"/>
  <c r="G282"/>
  <c r="G281" s="1"/>
  <c r="G280" s="1"/>
  <c r="G279" s="1"/>
  <c r="K281"/>
  <c r="I281"/>
  <c r="I280"/>
  <c r="K280" s="1"/>
  <c r="I279"/>
  <c r="K279" s="1"/>
  <c r="K278"/>
  <c r="I278"/>
  <c r="G278"/>
  <c r="G277" s="1"/>
  <c r="G276" s="1"/>
  <c r="G275" s="1"/>
  <c r="K277"/>
  <c r="I277"/>
  <c r="K276"/>
  <c r="I276"/>
  <c r="I275"/>
  <c r="K275" s="1"/>
  <c r="K274"/>
  <c r="I274"/>
  <c r="K273"/>
  <c r="I273"/>
  <c r="I272"/>
  <c r="K272" s="1"/>
  <c r="I271"/>
  <c r="K271" s="1"/>
  <c r="G271"/>
  <c r="G270" s="1"/>
  <c r="G269" s="1"/>
  <c r="G268" s="1"/>
  <c r="G267" s="1"/>
  <c r="G266" s="1"/>
  <c r="G265" s="1"/>
  <c r="K270"/>
  <c r="I270"/>
  <c r="K269"/>
  <c r="I269"/>
  <c r="K268"/>
  <c r="I268"/>
  <c r="I267"/>
  <c r="K267" s="1"/>
  <c r="K266"/>
  <c r="I266"/>
  <c r="K265"/>
  <c r="I265"/>
  <c r="I264"/>
  <c r="K264" s="1"/>
  <c r="I263"/>
  <c r="K263" s="1"/>
  <c r="G263"/>
  <c r="G262" s="1"/>
  <c r="G261" s="1"/>
  <c r="G260" s="1"/>
  <c r="G259" s="1"/>
  <c r="G258" s="1"/>
  <c r="G257" s="1"/>
  <c r="G256" s="1"/>
  <c r="K262"/>
  <c r="I262"/>
  <c r="K261"/>
  <c r="I261"/>
  <c r="K260"/>
  <c r="I260"/>
  <c r="I259"/>
  <c r="K259" s="1"/>
  <c r="K258"/>
  <c r="I258"/>
  <c r="K257"/>
  <c r="I257"/>
  <c r="I256"/>
  <c r="K256" s="1"/>
  <c r="I255"/>
  <c r="K255" s="1"/>
  <c r="G255"/>
  <c r="G254" s="1"/>
  <c r="G253" s="1"/>
  <c r="G252" s="1"/>
  <c r="G251" s="1"/>
  <c r="G250" s="1"/>
  <c r="G249" s="1"/>
  <c r="G248" s="1"/>
  <c r="K254"/>
  <c r="I254"/>
  <c r="K253"/>
  <c r="I253"/>
  <c r="K252"/>
  <c r="I252"/>
  <c r="I251"/>
  <c r="K251" s="1"/>
  <c r="K250"/>
  <c r="I250"/>
  <c r="K249"/>
  <c r="I249"/>
  <c r="I248"/>
  <c r="K248" s="1"/>
  <c r="I247"/>
  <c r="K247" s="1"/>
  <c r="G247"/>
  <c r="G246" s="1"/>
  <c r="G245" s="1"/>
  <c r="G244" s="1"/>
  <c r="K246"/>
  <c r="I246"/>
  <c r="K245"/>
  <c r="I245"/>
  <c r="K244"/>
  <c r="I244"/>
  <c r="I243"/>
  <c r="K243" s="1"/>
  <c r="G243" s="1"/>
  <c r="G242" s="1"/>
  <c r="G241" s="1"/>
  <c r="G240" s="1"/>
  <c r="K242"/>
  <c r="I242"/>
  <c r="K241"/>
  <c r="I241"/>
  <c r="I240"/>
  <c r="K240" s="1"/>
  <c r="I239"/>
  <c r="K239" s="1"/>
  <c r="K238"/>
  <c r="I238"/>
  <c r="G238"/>
  <c r="G237" s="1"/>
  <c r="G236" s="1"/>
  <c r="K237"/>
  <c r="I237"/>
  <c r="K236"/>
  <c r="I236"/>
  <c r="I235"/>
  <c r="K235" s="1"/>
  <c r="G235"/>
  <c r="K234"/>
  <c r="I234"/>
  <c r="G234"/>
  <c r="G233" s="1"/>
  <c r="G232" s="1"/>
  <c r="G231" s="1"/>
  <c r="K233"/>
  <c r="I233"/>
  <c r="I232"/>
  <c r="K232" s="1"/>
  <c r="I231"/>
  <c r="K231" s="1"/>
  <c r="K230"/>
  <c r="I230"/>
  <c r="G230"/>
  <c r="K229"/>
  <c r="G229" s="1"/>
  <c r="G228" s="1"/>
  <c r="G227" s="1"/>
  <c r="G226" s="1"/>
  <c r="G225" s="1"/>
  <c r="I229"/>
  <c r="K228"/>
  <c r="I228"/>
  <c r="I227"/>
  <c r="K227" s="1"/>
  <c r="K226"/>
  <c r="I226"/>
  <c r="K225"/>
  <c r="I225"/>
  <c r="I224"/>
  <c r="K224" s="1"/>
  <c r="I223"/>
  <c r="K223" s="1"/>
  <c r="K222"/>
  <c r="I222"/>
  <c r="K221"/>
  <c r="G221" s="1"/>
  <c r="G220" s="1"/>
  <c r="I221"/>
  <c r="K220"/>
  <c r="I220"/>
  <c r="I219"/>
  <c r="K219" s="1"/>
  <c r="G219" s="1"/>
  <c r="K218"/>
  <c r="I218"/>
  <c r="G218"/>
  <c r="K217"/>
  <c r="G217" s="1"/>
  <c r="I217"/>
  <c r="I216"/>
  <c r="K216" s="1"/>
  <c r="I215"/>
  <c r="K215" s="1"/>
  <c r="K214"/>
  <c r="I214"/>
  <c r="K213"/>
  <c r="I213"/>
  <c r="K212"/>
  <c r="G212" s="1"/>
  <c r="G211" s="1"/>
  <c r="G210" s="1"/>
  <c r="G209" s="1"/>
  <c r="I212"/>
  <c r="I211"/>
  <c r="K211" s="1"/>
  <c r="K210"/>
  <c r="I210"/>
  <c r="K209"/>
  <c r="I209"/>
  <c r="I208"/>
  <c r="K208" s="1"/>
  <c r="G208" s="1"/>
  <c r="G207" s="1"/>
  <c r="G206" s="1"/>
  <c r="I207"/>
  <c r="K207" s="1"/>
  <c r="K206"/>
  <c r="I206"/>
  <c r="K205"/>
  <c r="G205" s="1"/>
  <c r="I205"/>
  <c r="K204"/>
  <c r="G204" s="1"/>
  <c r="I204"/>
  <c r="I203"/>
  <c r="K203" s="1"/>
  <c r="G203" s="1"/>
  <c r="G202" s="1"/>
  <c r="K202"/>
  <c r="I202"/>
  <c r="K201"/>
  <c r="G201" s="1"/>
  <c r="G200" s="1"/>
  <c r="I201"/>
  <c r="I200"/>
  <c r="K200" s="1"/>
  <c r="I199"/>
  <c r="K199" s="1"/>
  <c r="G199"/>
  <c r="K198"/>
  <c r="I198"/>
  <c r="G198"/>
  <c r="K197"/>
  <c r="I197"/>
  <c r="K196"/>
  <c r="I196"/>
  <c r="I195"/>
  <c r="K195" s="1"/>
  <c r="G195" s="1"/>
  <c r="K194"/>
  <c r="I194"/>
  <c r="G194"/>
  <c r="K193"/>
  <c r="I193"/>
  <c r="I192"/>
  <c r="K192" s="1"/>
  <c r="I191"/>
  <c r="K191" s="1"/>
  <c r="K190"/>
  <c r="I190"/>
  <c r="K189"/>
  <c r="G189" s="1"/>
  <c r="G188" s="1"/>
  <c r="G187" s="1"/>
  <c r="G186" s="1"/>
  <c r="G185" s="1"/>
  <c r="G184" s="1"/>
  <c r="I189"/>
  <c r="K188"/>
  <c r="I188"/>
  <c r="I187"/>
  <c r="K187" s="1"/>
  <c r="K186"/>
  <c r="I186"/>
  <c r="K185"/>
  <c r="I185"/>
  <c r="I184"/>
  <c r="K184" s="1"/>
  <c r="I183"/>
  <c r="K183" s="1"/>
  <c r="G183"/>
  <c r="G182" s="1"/>
  <c r="G181" s="1"/>
  <c r="G180" s="1"/>
  <c r="K182"/>
  <c r="I182"/>
  <c r="K181"/>
  <c r="I181"/>
  <c r="K180"/>
  <c r="I180"/>
  <c r="I179"/>
  <c r="K179" s="1"/>
  <c r="G179" s="1"/>
  <c r="K178"/>
  <c r="I178"/>
  <c r="G178"/>
  <c r="G177" s="1"/>
  <c r="K177"/>
  <c r="I177"/>
  <c r="I176"/>
  <c r="K176" s="1"/>
  <c r="I175"/>
  <c r="K175" s="1"/>
  <c r="K174"/>
  <c r="I174"/>
  <c r="G174"/>
  <c r="K173"/>
  <c r="G173" s="1"/>
  <c r="G172" s="1"/>
  <c r="G171" s="1"/>
  <c r="G170" s="1"/>
  <c r="I173"/>
  <c r="K172"/>
  <c r="I172"/>
  <c r="I171"/>
  <c r="K171" s="1"/>
  <c r="K170"/>
  <c r="I170"/>
  <c r="K169"/>
  <c r="G169" s="1"/>
  <c r="G168" s="1"/>
  <c r="I169"/>
  <c r="I168"/>
  <c r="K168" s="1"/>
  <c r="I167"/>
  <c r="K167" s="1"/>
  <c r="G167"/>
  <c r="G166" s="1"/>
  <c r="K166"/>
  <c r="I166"/>
  <c r="K165"/>
  <c r="I165"/>
  <c r="K164"/>
  <c r="G164" s="1"/>
  <c r="G163" s="1"/>
  <c r="G162" s="1"/>
  <c r="G161" s="1"/>
  <c r="G160" s="1"/>
  <c r="I164"/>
  <c r="I163"/>
  <c r="K163" s="1"/>
  <c r="K162"/>
  <c r="I162"/>
  <c r="K161"/>
  <c r="I161"/>
  <c r="I160"/>
  <c r="K160" s="1"/>
  <c r="I159"/>
  <c r="K159" s="1"/>
  <c r="K158"/>
  <c r="I158"/>
  <c r="G158"/>
  <c r="K157"/>
  <c r="G157" s="1"/>
  <c r="I157"/>
  <c r="K156"/>
  <c r="G156" s="1"/>
  <c r="G155" s="1"/>
  <c r="I156"/>
  <c r="I155"/>
  <c r="K155" s="1"/>
  <c r="K154"/>
  <c r="I154"/>
  <c r="G154"/>
  <c r="G153" s="1"/>
  <c r="K153"/>
  <c r="I153"/>
  <c r="I152"/>
  <c r="K152" s="1"/>
  <c r="G152" s="1"/>
  <c r="G151" s="1"/>
  <c r="I151"/>
  <c r="K151" s="1"/>
  <c r="K150"/>
  <c r="I150"/>
  <c r="G150"/>
  <c r="K149"/>
  <c r="G149" s="1"/>
  <c r="I149"/>
  <c r="K148"/>
  <c r="G148" s="1"/>
  <c r="G147" s="1"/>
  <c r="G146" s="1"/>
  <c r="G145" s="1"/>
  <c r="I148"/>
  <c r="I147"/>
  <c r="K147" s="1"/>
  <c r="K146"/>
  <c r="I146"/>
  <c r="K145"/>
  <c r="I145"/>
  <c r="I144"/>
  <c r="K144" s="1"/>
  <c r="G144" s="1"/>
  <c r="G143" s="1"/>
  <c r="G142" s="1"/>
  <c r="G141" s="1"/>
  <c r="G140" s="1"/>
  <c r="I143"/>
  <c r="K143" s="1"/>
  <c r="K142"/>
  <c r="I142"/>
  <c r="K141"/>
  <c r="I141"/>
  <c r="K140"/>
  <c r="I140"/>
  <c r="I139"/>
  <c r="K139" s="1"/>
  <c r="G139" s="1"/>
  <c r="G138" s="1"/>
  <c r="G137" s="1"/>
  <c r="G136" s="1"/>
  <c r="K138"/>
  <c r="I138"/>
  <c r="K137"/>
  <c r="I137"/>
  <c r="I136"/>
  <c r="K136" s="1"/>
  <c r="I135"/>
  <c r="K135" s="1"/>
  <c r="G135"/>
  <c r="G134" s="1"/>
  <c r="G133" s="1"/>
  <c r="K134"/>
  <c r="I134"/>
  <c r="K133"/>
  <c r="I133"/>
  <c r="K132"/>
  <c r="G132" s="1"/>
  <c r="G131" s="1"/>
  <c r="G130" s="1"/>
  <c r="I132"/>
  <c r="I131"/>
  <c r="K131" s="1"/>
  <c r="K130"/>
  <c r="I130"/>
  <c r="K129"/>
  <c r="I129"/>
  <c r="I128"/>
  <c r="K128" s="1"/>
  <c r="I127"/>
  <c r="K127" s="1"/>
  <c r="K126"/>
  <c r="I126"/>
  <c r="G126"/>
  <c r="G125" s="1"/>
  <c r="G124" s="1"/>
  <c r="K125"/>
  <c r="I125"/>
  <c r="K124"/>
  <c r="I124"/>
  <c r="I123"/>
  <c r="K123" s="1"/>
  <c r="G123"/>
  <c r="K122"/>
  <c r="I122"/>
  <c r="G122"/>
  <c r="G121" s="1"/>
  <c r="K121"/>
  <c r="I121"/>
  <c r="I120"/>
  <c r="K120" s="1"/>
  <c r="G120" s="1"/>
  <c r="G119" s="1"/>
  <c r="G118" s="1"/>
  <c r="I119"/>
  <c r="K119" s="1"/>
  <c r="K118"/>
  <c r="I118"/>
  <c r="K117"/>
  <c r="G117" s="1"/>
  <c r="G116" s="1"/>
  <c r="G115" s="1"/>
  <c r="I117"/>
  <c r="K116"/>
  <c r="I116"/>
  <c r="I115"/>
  <c r="K115" s="1"/>
  <c r="K114"/>
  <c r="I114"/>
  <c r="K113"/>
  <c r="G113" s="1"/>
  <c r="G112" s="1"/>
  <c r="I113"/>
  <c r="I112"/>
  <c r="K112" s="1"/>
  <c r="I111"/>
  <c r="K111" s="1"/>
  <c r="G111"/>
  <c r="K110"/>
  <c r="I110"/>
  <c r="K109"/>
  <c r="I109"/>
  <c r="K108"/>
  <c r="I108"/>
  <c r="I107"/>
  <c r="K107" s="1"/>
  <c r="G107" s="1"/>
  <c r="G106" s="1"/>
  <c r="G105" s="1"/>
  <c r="G104" s="1"/>
  <c r="G103" s="1"/>
  <c r="G102" s="1"/>
  <c r="K106"/>
  <c r="I106"/>
  <c r="K105"/>
  <c r="I105"/>
  <c r="I104"/>
  <c r="K104" s="1"/>
  <c r="I103"/>
  <c r="K103" s="1"/>
  <c r="K102"/>
  <c r="I102"/>
  <c r="K101"/>
  <c r="G101" s="1"/>
  <c r="G100" s="1"/>
  <c r="G99" s="1"/>
  <c r="I101"/>
  <c r="K100"/>
  <c r="I100"/>
  <c r="I99"/>
  <c r="K99" s="1"/>
  <c r="K98"/>
  <c r="I98"/>
  <c r="G98"/>
  <c r="G97" s="1"/>
  <c r="K97"/>
  <c r="I97"/>
  <c r="I96"/>
  <c r="K96" s="1"/>
  <c r="G96" s="1"/>
  <c r="I95"/>
  <c r="K95" s="1"/>
  <c r="G95"/>
  <c r="K94"/>
  <c r="I94"/>
  <c r="K93"/>
  <c r="I93"/>
  <c r="K92"/>
  <c r="G92" s="1"/>
  <c r="I92"/>
  <c r="I91"/>
  <c r="K91" s="1"/>
  <c r="G91" s="1"/>
  <c r="G90" s="1"/>
  <c r="G89" s="1"/>
  <c r="K90"/>
  <c r="I90"/>
  <c r="K89"/>
  <c r="I89"/>
  <c r="I88"/>
  <c r="K88" s="1"/>
  <c r="G88" s="1"/>
  <c r="I87"/>
  <c r="K87" s="1"/>
  <c r="G87"/>
  <c r="G86" s="1"/>
  <c r="K86"/>
  <c r="I86"/>
  <c r="K85"/>
  <c r="G85" s="1"/>
  <c r="G84" s="1"/>
  <c r="I85"/>
  <c r="K84"/>
  <c r="I84"/>
  <c r="I83"/>
  <c r="K83" s="1"/>
  <c r="G83" s="1"/>
  <c r="G82" s="1"/>
  <c r="K82"/>
  <c r="I82"/>
  <c r="K81"/>
  <c r="G81" s="1"/>
  <c r="I81"/>
  <c r="I80"/>
  <c r="K80" s="1"/>
  <c r="G80" s="1"/>
  <c r="G79" s="1"/>
  <c r="I79"/>
  <c r="K79" s="1"/>
  <c r="K78"/>
  <c r="I78"/>
  <c r="K77"/>
  <c r="I77"/>
  <c r="K76"/>
  <c r="I76"/>
  <c r="I75"/>
  <c r="K75" s="1"/>
  <c r="K74"/>
  <c r="I74"/>
  <c r="G74"/>
  <c r="K73"/>
  <c r="G73" s="1"/>
  <c r="I73"/>
  <c r="I72"/>
  <c r="K72" s="1"/>
  <c r="I71"/>
  <c r="K71" s="1"/>
  <c r="K70"/>
  <c r="I70"/>
  <c r="G70"/>
  <c r="K69"/>
  <c r="G69" s="1"/>
  <c r="G68" s="1"/>
  <c r="G67" s="1"/>
  <c r="I69"/>
  <c r="K68"/>
  <c r="I68"/>
  <c r="I67"/>
  <c r="K67" s="1"/>
  <c r="K66"/>
  <c r="I66"/>
  <c r="K65"/>
  <c r="I65"/>
  <c r="I64"/>
  <c r="K64" s="1"/>
  <c r="I63"/>
  <c r="K63" s="1"/>
  <c r="K62"/>
  <c r="I62"/>
  <c r="K61"/>
  <c r="I61"/>
  <c r="I60"/>
  <c r="K60" s="1"/>
  <c r="G60" s="1"/>
  <c r="G59" s="1"/>
  <c r="G58" s="1"/>
  <c r="G57" s="1"/>
  <c r="G56" s="1"/>
  <c r="G55" s="1"/>
  <c r="K59"/>
  <c r="I59"/>
  <c r="K58"/>
  <c r="I58"/>
  <c r="I57"/>
  <c r="K57" s="1"/>
  <c r="I56"/>
  <c r="K56" s="1"/>
  <c r="K55"/>
  <c r="I55"/>
  <c r="K54"/>
  <c r="G54" s="1"/>
  <c r="G53" s="1"/>
  <c r="G52" s="1"/>
  <c r="G51" s="1"/>
  <c r="G50" s="1"/>
  <c r="G49" s="1"/>
  <c r="I54"/>
  <c r="K53"/>
  <c r="I53"/>
  <c r="I52"/>
  <c r="K52" s="1"/>
  <c r="K51"/>
  <c r="I51"/>
  <c r="K50"/>
  <c r="I50"/>
  <c r="I49"/>
  <c r="K49" s="1"/>
  <c r="I48"/>
  <c r="K48" s="1"/>
  <c r="K47"/>
  <c r="I47"/>
  <c r="G47"/>
  <c r="K46"/>
  <c r="G46" s="1"/>
  <c r="G45" s="1"/>
  <c r="G44" s="1"/>
  <c r="I46"/>
  <c r="K45"/>
  <c r="I45"/>
  <c r="I44"/>
  <c r="K44" s="1"/>
  <c r="K43"/>
  <c r="I43"/>
  <c r="G43"/>
  <c r="K42"/>
  <c r="G42" s="1"/>
  <c r="I42"/>
  <c r="I41"/>
  <c r="K41" s="1"/>
  <c r="I40"/>
  <c r="K40" s="1"/>
  <c r="K39"/>
  <c r="I39"/>
  <c r="K38"/>
  <c r="G38" s="1"/>
  <c r="I38"/>
  <c r="K37"/>
  <c r="G37" s="1"/>
  <c r="G36" s="1"/>
  <c r="G35" s="1"/>
  <c r="I37"/>
  <c r="I36"/>
  <c r="K36" s="1"/>
  <c r="K35"/>
  <c r="I35"/>
  <c r="K34"/>
  <c r="G34" s="1"/>
  <c r="I34"/>
  <c r="I33"/>
  <c r="K33" s="1"/>
  <c r="G33" s="1"/>
  <c r="G32" s="1"/>
  <c r="G31" s="1"/>
  <c r="I32"/>
  <c r="K32" s="1"/>
  <c r="K31"/>
  <c r="I31"/>
  <c r="K30"/>
  <c r="I30"/>
  <c r="K29"/>
  <c r="G29" s="1"/>
  <c r="I29"/>
  <c r="I28"/>
  <c r="K28" s="1"/>
  <c r="G28" s="1"/>
  <c r="G27" s="1"/>
  <c r="G26" s="1"/>
  <c r="K27"/>
  <c r="I27"/>
  <c r="K26"/>
  <c r="I26"/>
  <c r="I25"/>
  <c r="K25" s="1"/>
  <c r="G25" s="1"/>
  <c r="I24"/>
  <c r="K24" s="1"/>
  <c r="G24"/>
  <c r="K23"/>
  <c r="I23"/>
  <c r="G23"/>
  <c r="K22"/>
  <c r="I22"/>
  <c r="K21"/>
  <c r="G21" s="1"/>
  <c r="G20" s="1"/>
  <c r="I21"/>
  <c r="I20"/>
  <c r="K20" s="1"/>
  <c r="K19"/>
  <c r="I19"/>
  <c r="G19"/>
  <c r="K18"/>
  <c r="G18" s="1"/>
  <c r="I18"/>
  <c r="I17"/>
  <c r="K17" s="1"/>
  <c r="G17" s="1"/>
  <c r="G16" s="1"/>
  <c r="I16"/>
  <c r="K16" s="1"/>
  <c r="K15"/>
  <c r="I15"/>
  <c r="K14"/>
  <c r="I14"/>
  <c r="K13"/>
  <c r="I13"/>
  <c r="I12"/>
  <c r="I11"/>
  <c r="I10"/>
  <c r="G129" l="1"/>
  <c r="G128" s="1"/>
  <c r="G127" s="1"/>
  <c r="G274"/>
  <c r="G273" s="1"/>
  <c r="G272" s="1"/>
  <c r="G264" s="1"/>
  <c r="G380"/>
  <c r="G379" s="1"/>
  <c r="G378" s="1"/>
  <c r="G377"/>
  <c r="G882"/>
  <c r="G881" s="1"/>
  <c r="G880" s="1"/>
  <c r="G114"/>
  <c r="G110" s="1"/>
  <c r="G109" s="1"/>
  <c r="G658"/>
  <c r="G657" s="1"/>
  <c r="G656" s="1"/>
  <c r="G655" s="1"/>
  <c r="G78"/>
  <c r="G30"/>
  <c r="G239"/>
  <c r="G224" s="1"/>
  <c r="G223" s="1"/>
  <c r="G222" s="1"/>
  <c r="G288"/>
  <c r="G287" s="1"/>
  <c r="G325"/>
  <c r="G324" s="1"/>
  <c r="G323" s="1"/>
  <c r="G333"/>
  <c r="G849"/>
  <c r="G848" s="1"/>
  <c r="G841" s="1"/>
  <c r="G1135"/>
  <c r="G1134" s="1"/>
  <c r="G48"/>
  <c r="G94"/>
  <c r="G93" s="1"/>
  <c r="G313"/>
  <c r="G312" s="1"/>
  <c r="G311" s="1"/>
  <c r="G693"/>
  <c r="G692" s="1"/>
  <c r="G678" s="1"/>
  <c r="G677" s="1"/>
  <c r="G743"/>
  <c r="G742" s="1"/>
  <c r="G741" s="1"/>
  <c r="G740" s="1"/>
  <c r="G1426"/>
  <c r="G1425" s="1"/>
  <c r="G553"/>
  <c r="G552" s="1"/>
  <c r="G892"/>
  <c r="G891" s="1"/>
  <c r="G890" s="1"/>
  <c r="G22"/>
  <c r="G15" s="1"/>
  <c r="G14" s="1"/>
  <c r="G13" s="1"/>
  <c r="G12" s="1"/>
  <c r="G11" s="1"/>
  <c r="G10" s="1"/>
  <c r="G41"/>
  <c r="G40" s="1"/>
  <c r="G39" s="1"/>
  <c r="G427"/>
  <c r="G426" s="1"/>
  <c r="G544"/>
  <c r="G538" s="1"/>
  <c r="G537" s="1"/>
  <c r="G536" s="1"/>
  <c r="G535" s="1"/>
  <c r="G534" s="1"/>
  <c r="G620"/>
  <c r="G609" s="1"/>
  <c r="G608" s="1"/>
  <c r="G607" s="1"/>
  <c r="G606" s="1"/>
  <c r="G636"/>
  <c r="G630" s="1"/>
  <c r="G720"/>
  <c r="G782"/>
  <c r="G781" s="1"/>
  <c r="G780" s="1"/>
  <c r="G794"/>
  <c r="G788" s="1"/>
  <c r="G787" s="1"/>
  <c r="G818"/>
  <c r="G817" s="1"/>
  <c r="G1021"/>
  <c r="G1020" s="1"/>
  <c r="G1368"/>
  <c r="G1367" s="1"/>
  <c r="G1396"/>
  <c r="G1395" s="1"/>
  <c r="G1394" s="1"/>
  <c r="G1393" s="1"/>
  <c r="G1412"/>
  <c r="G1411" s="1"/>
  <c r="G1410" s="1"/>
  <c r="G1409" s="1"/>
  <c r="G1408" s="1"/>
  <c r="K1493"/>
  <c r="K1495"/>
  <c r="G1495" s="1"/>
  <c r="G1494" s="1"/>
  <c r="K1497"/>
  <c r="G1497" s="1"/>
  <c r="G1496" s="1"/>
  <c r="G1498"/>
  <c r="G1611"/>
  <c r="G1610" s="1"/>
  <c r="G1609" s="1"/>
  <c r="G1608" s="1"/>
  <c r="G1662"/>
  <c r="G1661" s="1"/>
  <c r="G1660" s="1"/>
  <c r="G1659" s="1"/>
  <c r="G1640" s="1"/>
  <c r="G1822"/>
  <c r="G1821" s="1"/>
  <c r="G1820" s="1"/>
  <c r="G1888"/>
  <c r="G1881" s="1"/>
  <c r="G1880" s="1"/>
  <c r="G585"/>
  <c r="G1009"/>
  <c r="G1388"/>
  <c r="G1514"/>
  <c r="G1513" s="1"/>
  <c r="G1512" s="1"/>
  <c r="G1511" s="1"/>
  <c r="G1510" s="1"/>
  <c r="G1694"/>
  <c r="G1693" s="1"/>
  <c r="G1686" s="1"/>
  <c r="G1685" s="1"/>
  <c r="G1773"/>
  <c r="G1933"/>
  <c r="G1932" s="1"/>
  <c r="G1931" s="1"/>
  <c r="G1930" s="1"/>
  <c r="G1959"/>
  <c r="G1958" s="1"/>
  <c r="G1957" s="1"/>
  <c r="G2002"/>
  <c r="G2001" s="1"/>
  <c r="G2000" s="1"/>
  <c r="G1999" s="1"/>
  <c r="G2061"/>
  <c r="G2060" s="1"/>
  <c r="G2059" s="1"/>
  <c r="G462"/>
  <c r="G461" s="1"/>
  <c r="G460" s="1"/>
  <c r="G459" s="1"/>
  <c r="G452" s="1"/>
  <c r="G451" s="1"/>
  <c r="G450" s="1"/>
  <c r="G72"/>
  <c r="G71" s="1"/>
  <c r="G66" s="1"/>
  <c r="G65" s="1"/>
  <c r="G64" s="1"/>
  <c r="G197"/>
  <c r="G196" s="1"/>
  <c r="G216"/>
  <c r="G215" s="1"/>
  <c r="G214" s="1"/>
  <c r="G213" s="1"/>
  <c r="G422"/>
  <c r="G416" s="1"/>
  <c r="G415" s="1"/>
  <c r="G414" s="1"/>
  <c r="G413" s="1"/>
  <c r="G412" s="1"/>
  <c r="G411" s="1"/>
  <c r="G501"/>
  <c r="G497" s="1"/>
  <c r="G496" s="1"/>
  <c r="G495" s="1"/>
  <c r="G494" s="1"/>
  <c r="G493" s="1"/>
  <c r="G725"/>
  <c r="G909"/>
  <c r="G898" s="1"/>
  <c r="G897" s="1"/>
  <c r="G941"/>
  <c r="G940" s="1"/>
  <c r="G1026"/>
  <c r="G1025" s="1"/>
  <c r="G1024" s="1"/>
  <c r="G1042"/>
  <c r="G1041" s="1"/>
  <c r="G1040" s="1"/>
  <c r="G1039" s="1"/>
  <c r="G1032" s="1"/>
  <c r="G1031" s="1"/>
  <c r="G1085"/>
  <c r="G1105"/>
  <c r="G1129"/>
  <c r="G1115" s="1"/>
  <c r="G1210"/>
  <c r="G1209" s="1"/>
  <c r="G1208" s="1"/>
  <c r="G1254"/>
  <c r="G1247" s="1"/>
  <c r="G1313"/>
  <c r="G1312" s="1"/>
  <c r="G1311" s="1"/>
  <c r="G1305" s="1"/>
  <c r="G1304" s="1"/>
  <c r="G1293" s="1"/>
  <c r="G1263" s="1"/>
  <c r="G1336"/>
  <c r="G1335" s="1"/>
  <c r="G1334" s="1"/>
  <c r="G1333" s="1"/>
  <c r="G1332" s="1"/>
  <c r="G1627"/>
  <c r="G1626" s="1"/>
  <c r="G1625" s="1"/>
  <c r="G1624" s="1"/>
  <c r="G1623" s="1"/>
  <c r="G1676"/>
  <c r="G1675" s="1"/>
  <c r="G1674" s="1"/>
  <c r="G1673" s="1"/>
  <c r="G1672" s="1"/>
  <c r="G1748"/>
  <c r="G1747" s="1"/>
  <c r="G1746" s="1"/>
  <c r="G1739" s="1"/>
  <c r="G1833"/>
  <c r="G1832" s="1"/>
  <c r="G1915"/>
  <c r="G504"/>
  <c r="G176"/>
  <c r="G175" s="1"/>
  <c r="G165" s="1"/>
  <c r="G159" s="1"/>
  <c r="G193"/>
  <c r="G192" s="1"/>
  <c r="G904"/>
  <c r="G1064"/>
  <c r="G1053" s="1"/>
  <c r="G1052" s="1"/>
  <c r="G1051" s="1"/>
  <c r="G1050" s="1"/>
  <c r="G1080"/>
  <c r="G1100"/>
  <c r="G1110"/>
  <c r="G1220"/>
  <c r="G1219" s="1"/>
  <c r="G1218" s="1"/>
  <c r="G1207" s="1"/>
  <c r="G1228"/>
  <c r="G1378"/>
  <c r="G1377" s="1"/>
  <c r="G1382"/>
  <c r="G1381" s="1"/>
  <c r="G1478"/>
  <c r="G1472" s="1"/>
  <c r="G1533"/>
  <c r="G1595"/>
  <c r="G1594" s="1"/>
  <c r="G1599"/>
  <c r="G1598" s="1"/>
  <c r="G1583" s="1"/>
  <c r="G1582" s="1"/>
  <c r="G1581" s="1"/>
  <c r="G1580" s="1"/>
  <c r="G1579" s="1"/>
  <c r="G1724"/>
  <c r="G1723" s="1"/>
  <c r="G1722" s="1"/>
  <c r="G1721" s="1"/>
  <c r="G1712" s="1"/>
  <c r="G1782"/>
  <c r="G1781" s="1"/>
  <c r="G1810"/>
  <c r="G1809" s="1"/>
  <c r="G1802" s="1"/>
  <c r="G1899"/>
  <c r="G1905"/>
  <c r="G2021"/>
  <c r="G2114"/>
  <c r="G2113" s="1"/>
  <c r="G2108" s="1"/>
  <c r="G74" i="3"/>
  <c r="H74"/>
  <c r="G78"/>
  <c r="H78"/>
  <c r="G86"/>
  <c r="H86"/>
  <c r="G90"/>
  <c r="G89" s="1"/>
  <c r="H90"/>
  <c r="G94"/>
  <c r="H94"/>
  <c r="G98"/>
  <c r="G97" s="1"/>
  <c r="G96" s="1"/>
  <c r="H98"/>
  <c r="G110"/>
  <c r="G109" s="1"/>
  <c r="G108" s="1"/>
  <c r="G107" s="1"/>
  <c r="G106" s="1"/>
  <c r="G105" s="1"/>
  <c r="H110"/>
  <c r="H109" s="1"/>
  <c r="H108" s="1"/>
  <c r="H107" s="1"/>
  <c r="H106" s="1"/>
  <c r="H105" s="1"/>
  <c r="H506"/>
  <c r="H505"/>
  <c r="H504" s="1"/>
  <c r="H503" s="1"/>
  <c r="G1974" i="1"/>
  <c r="G1968" s="1"/>
  <c r="G1967" s="1"/>
  <c r="G1966" s="1"/>
  <c r="G1950" s="1"/>
  <c r="G1949" s="1"/>
  <c r="G1948" s="1"/>
  <c r="G2121"/>
  <c r="G2145"/>
  <c r="G2139" s="1"/>
  <c r="G2138" s="1"/>
  <c r="G2137" s="1"/>
  <c r="G2174"/>
  <c r="G2173" s="1"/>
  <c r="G2162" s="1"/>
  <c r="G2161" s="1"/>
  <c r="G2183"/>
  <c r="G18" i="3"/>
  <c r="G24"/>
  <c r="G28"/>
  <c r="G32"/>
  <c r="G36"/>
  <c r="G42"/>
  <c r="G46"/>
  <c r="G52"/>
  <c r="G51" s="1"/>
  <c r="G50" s="1"/>
  <c r="G49" s="1"/>
  <c r="G48" s="1"/>
  <c r="G47" s="1"/>
  <c r="L17"/>
  <c r="G17"/>
  <c r="G85"/>
  <c r="G84" s="1"/>
  <c r="G83" s="1"/>
  <c r="H85"/>
  <c r="H84" s="1"/>
  <c r="G101"/>
  <c r="G100" s="1"/>
  <c r="H101"/>
  <c r="H100" s="1"/>
  <c r="G2133" i="1"/>
  <c r="G2132" s="1"/>
  <c r="G2131" s="1"/>
  <c r="H22" i="3"/>
  <c r="H26"/>
  <c r="H25" s="1"/>
  <c r="H40"/>
  <c r="H39" s="1"/>
  <c r="H44"/>
  <c r="H43" s="1"/>
  <c r="H38" s="1"/>
  <c r="H53"/>
  <c r="G127"/>
  <c r="H261"/>
  <c r="G88"/>
  <c r="G87" s="1"/>
  <c r="H88"/>
  <c r="H87" s="1"/>
  <c r="G104"/>
  <c r="G103" s="1"/>
  <c r="G102" s="1"/>
  <c r="H104"/>
  <c r="H103" s="1"/>
  <c r="H102" s="1"/>
  <c r="H17"/>
  <c r="H16" s="1"/>
  <c r="G19"/>
  <c r="G21"/>
  <c r="G20" s="1"/>
  <c r="G23"/>
  <c r="G27"/>
  <c r="G33"/>
  <c r="G37"/>
  <c r="G41"/>
  <c r="G45"/>
  <c r="G59"/>
  <c r="G58" s="1"/>
  <c r="G57" s="1"/>
  <c r="G56" s="1"/>
  <c r="G55" s="1"/>
  <c r="G54" s="1"/>
  <c r="G65"/>
  <c r="G64" s="1"/>
  <c r="G63" s="1"/>
  <c r="G62" s="1"/>
  <c r="G61" s="1"/>
  <c r="G60" s="1"/>
  <c r="G53" s="1"/>
  <c r="G75"/>
  <c r="H75"/>
  <c r="G79"/>
  <c r="H79"/>
  <c r="G91"/>
  <c r="H91"/>
  <c r="G95"/>
  <c r="H95"/>
  <c r="G99"/>
  <c r="H99"/>
  <c r="G1910" i="1"/>
  <c r="G1909" s="1"/>
  <c r="G1979"/>
  <c r="G1978" s="1"/>
  <c r="G2194"/>
  <c r="G2193" s="1"/>
  <c r="H29" i="3"/>
  <c r="H723"/>
  <c r="H722" s="1"/>
  <c r="G723"/>
  <c r="G722" s="1"/>
  <c r="G721" s="1"/>
  <c r="G720" s="1"/>
  <c r="G719" s="1"/>
  <c r="H725"/>
  <c r="H724" s="1"/>
  <c r="G725"/>
  <c r="G724" s="1"/>
  <c r="H750"/>
  <c r="H749" s="1"/>
  <c r="H748" s="1"/>
  <c r="H747" s="1"/>
  <c r="G750"/>
  <c r="G749" s="1"/>
  <c r="G748" s="1"/>
  <c r="G747" s="1"/>
  <c r="H771"/>
  <c r="H770" s="1"/>
  <c r="G771"/>
  <c r="G770" s="1"/>
  <c r="H789"/>
  <c r="G789"/>
  <c r="H895"/>
  <c r="G895"/>
  <c r="H903"/>
  <c r="H902" s="1"/>
  <c r="H901" s="1"/>
  <c r="H900" s="1"/>
  <c r="G903"/>
  <c r="G902" s="1"/>
  <c r="G901" s="1"/>
  <c r="G900" s="1"/>
  <c r="G959"/>
  <c r="G958" s="1"/>
  <c r="H959"/>
  <c r="H958" s="1"/>
  <c r="G972"/>
  <c r="G971" s="1"/>
  <c r="G970" s="1"/>
  <c r="H972"/>
  <c r="H971" s="1"/>
  <c r="G988"/>
  <c r="G987" s="1"/>
  <c r="G986" s="1"/>
  <c r="H988"/>
  <c r="H987" s="1"/>
  <c r="G1055"/>
  <c r="G1054" s="1"/>
  <c r="G1053" s="1"/>
  <c r="G1052" s="1"/>
  <c r="G1051" s="1"/>
  <c r="H1055"/>
  <c r="H1054" s="1"/>
  <c r="H1053" s="1"/>
  <c r="H1052" s="1"/>
  <c r="H1051" s="1"/>
  <c r="G234"/>
  <c r="G661"/>
  <c r="H955"/>
  <c r="G675"/>
  <c r="G673" s="1"/>
  <c r="G672" s="1"/>
  <c r="H675"/>
  <c r="H711"/>
  <c r="G711"/>
  <c r="H713"/>
  <c r="H712" s="1"/>
  <c r="G713"/>
  <c r="G712" s="1"/>
  <c r="H835"/>
  <c r="H834" s="1"/>
  <c r="H833" s="1"/>
  <c r="H832" s="1"/>
  <c r="G835"/>
  <c r="G834" s="1"/>
  <c r="G833" s="1"/>
  <c r="G832" s="1"/>
  <c r="H889"/>
  <c r="G889"/>
  <c r="G887" s="1"/>
  <c r="G947"/>
  <c r="G946" s="1"/>
  <c r="G945" s="1"/>
  <c r="H947"/>
  <c r="H946" s="1"/>
  <c r="H945" s="1"/>
  <c r="G1000"/>
  <c r="G999" s="1"/>
  <c r="H1000"/>
  <c r="H999" s="1"/>
  <c r="G1083"/>
  <c r="G1082" s="1"/>
  <c r="H1083"/>
  <c r="H1082" s="1"/>
  <c r="H117"/>
  <c r="H116" s="1"/>
  <c r="H115" s="1"/>
  <c r="H114" s="1"/>
  <c r="H113" s="1"/>
  <c r="H112" s="1"/>
  <c r="H120"/>
  <c r="H119" s="1"/>
  <c r="H118" s="1"/>
  <c r="H126"/>
  <c r="H125" s="1"/>
  <c r="H124" s="1"/>
  <c r="H123" s="1"/>
  <c r="H122" s="1"/>
  <c r="H121" s="1"/>
  <c r="H132"/>
  <c r="H131" s="1"/>
  <c r="H130" s="1"/>
  <c r="H129" s="1"/>
  <c r="H128" s="1"/>
  <c r="H136"/>
  <c r="H135" s="1"/>
  <c r="H134" s="1"/>
  <c r="H133" s="1"/>
  <c r="H141"/>
  <c r="H140" s="1"/>
  <c r="H139" s="1"/>
  <c r="H138" s="1"/>
  <c r="H145"/>
  <c r="H144" s="1"/>
  <c r="H143" s="1"/>
  <c r="H142" s="1"/>
  <c r="H149"/>
  <c r="H148" s="1"/>
  <c r="H147" s="1"/>
  <c r="H146" s="1"/>
  <c r="H153"/>
  <c r="H154"/>
  <c r="H155"/>
  <c r="H157"/>
  <c r="H156" s="1"/>
  <c r="H159"/>
  <c r="H160"/>
  <c r="H161"/>
  <c r="H177"/>
  <c r="H174" s="1"/>
  <c r="H173" s="1"/>
  <c r="H181"/>
  <c r="H180" s="1"/>
  <c r="H197"/>
  <c r="H196" s="1"/>
  <c r="H201"/>
  <c r="H200" s="1"/>
  <c r="G202"/>
  <c r="H205"/>
  <c r="H202" s="1"/>
  <c r="H213"/>
  <c r="H212" s="1"/>
  <c r="H211" s="1"/>
  <c r="H210" s="1"/>
  <c r="H209" s="1"/>
  <c r="G225"/>
  <c r="G224" s="1"/>
  <c r="G218" s="1"/>
  <c r="G217" s="1"/>
  <c r="G216" s="1"/>
  <c r="G215" s="1"/>
  <c r="H229"/>
  <c r="H228" s="1"/>
  <c r="H225" s="1"/>
  <c r="H224" s="1"/>
  <c r="H233"/>
  <c r="H232" s="1"/>
  <c r="H231" s="1"/>
  <c r="H230" s="1"/>
  <c r="G271"/>
  <c r="G270" s="1"/>
  <c r="G269" s="1"/>
  <c r="G261" s="1"/>
  <c r="H312"/>
  <c r="G321"/>
  <c r="G320" s="1"/>
  <c r="H328"/>
  <c r="H327" s="1"/>
  <c r="H326" s="1"/>
  <c r="H325" s="1"/>
  <c r="H324" s="1"/>
  <c r="H336"/>
  <c r="H335" s="1"/>
  <c r="H334" s="1"/>
  <c r="H333" s="1"/>
  <c r="H332" s="1"/>
  <c r="H331" s="1"/>
  <c r="H330" s="1"/>
  <c r="H329" s="1"/>
  <c r="H348"/>
  <c r="H347" s="1"/>
  <c r="H346" s="1"/>
  <c r="H345" s="1"/>
  <c r="H344" s="1"/>
  <c r="H343" s="1"/>
  <c r="H383"/>
  <c r="H381" s="1"/>
  <c r="H387"/>
  <c r="G407"/>
  <c r="G406" s="1"/>
  <c r="G399" s="1"/>
  <c r="H411"/>
  <c r="H410" s="1"/>
  <c r="H407" s="1"/>
  <c r="H406" s="1"/>
  <c r="H399" s="1"/>
  <c r="H415"/>
  <c r="H414" s="1"/>
  <c r="H438"/>
  <c r="H436" s="1"/>
  <c r="H435" s="1"/>
  <c r="H434" s="1"/>
  <c r="H433" s="1"/>
  <c r="H426" s="1"/>
  <c r="H425" s="1"/>
  <c r="H424" s="1"/>
  <c r="H442"/>
  <c r="H441" s="1"/>
  <c r="H477"/>
  <c r="H476" s="1"/>
  <c r="G514"/>
  <c r="G513" s="1"/>
  <c r="H521"/>
  <c r="H520" s="1"/>
  <c r="G635"/>
  <c r="G634" s="1"/>
  <c r="G633" s="1"/>
  <c r="G632" s="1"/>
  <c r="G631" s="1"/>
  <c r="G630" s="1"/>
  <c r="G637"/>
  <c r="G636" s="1"/>
  <c r="G639"/>
  <c r="G638" s="1"/>
  <c r="G643"/>
  <c r="G642" s="1"/>
  <c r="G641" s="1"/>
  <c r="G640" s="1"/>
  <c r="G649"/>
  <c r="G648" s="1"/>
  <c r="G647" s="1"/>
  <c r="G646" s="1"/>
  <c r="G645" s="1"/>
  <c r="G644" s="1"/>
  <c r="G655"/>
  <c r="G653" s="1"/>
  <c r="G652" s="1"/>
  <c r="G657"/>
  <c r="G656" s="1"/>
  <c r="G659"/>
  <c r="G658" s="1"/>
  <c r="H663"/>
  <c r="H662" s="1"/>
  <c r="H667"/>
  <c r="G927"/>
  <c r="H937"/>
  <c r="G506"/>
  <c r="G505"/>
  <c r="G504" s="1"/>
  <c r="G503" s="1"/>
  <c r="H710"/>
  <c r="H709" s="1"/>
  <c r="G710"/>
  <c r="G709" s="1"/>
  <c r="H715"/>
  <c r="H714" s="1"/>
  <c r="G715"/>
  <c r="G714" s="1"/>
  <c r="H758"/>
  <c r="H757" s="1"/>
  <c r="G758"/>
  <c r="G757" s="1"/>
  <c r="H790"/>
  <c r="G790"/>
  <c r="H829"/>
  <c r="H828" s="1"/>
  <c r="G829"/>
  <c r="G828" s="1"/>
  <c r="H891"/>
  <c r="H890" s="1"/>
  <c r="G891"/>
  <c r="G890" s="1"/>
  <c r="H899"/>
  <c r="G899"/>
  <c r="G952"/>
  <c r="G951" s="1"/>
  <c r="G950" s="1"/>
  <c r="H952"/>
  <c r="H951" s="1"/>
  <c r="G964"/>
  <c r="G963" s="1"/>
  <c r="H964"/>
  <c r="H963" s="1"/>
  <c r="G967"/>
  <c r="G966" s="1"/>
  <c r="G965" s="1"/>
  <c r="H967"/>
  <c r="H966" s="1"/>
  <c r="G983"/>
  <c r="G982" s="1"/>
  <c r="H983"/>
  <c r="H982" s="1"/>
  <c r="G1008"/>
  <c r="G1007" s="1"/>
  <c r="G1006" s="1"/>
  <c r="H1008"/>
  <c r="H1007" s="1"/>
  <c r="H1006" s="1"/>
  <c r="G1011"/>
  <c r="G1010" s="1"/>
  <c r="G1009" s="1"/>
  <c r="H1011"/>
  <c r="H1010" s="1"/>
  <c r="H1009" s="1"/>
  <c r="G1108"/>
  <c r="H1108"/>
  <c r="G1119"/>
  <c r="H1119"/>
  <c r="H1184"/>
  <c r="G1184"/>
  <c r="G174"/>
  <c r="G173" s="1"/>
  <c r="H182"/>
  <c r="H186"/>
  <c r="H185" s="1"/>
  <c r="H184" s="1"/>
  <c r="H183" s="1"/>
  <c r="H198"/>
  <c r="H214"/>
  <c r="H222"/>
  <c r="H221" s="1"/>
  <c r="H220" s="1"/>
  <c r="H219" s="1"/>
  <c r="H238"/>
  <c r="H237" s="1"/>
  <c r="H236" s="1"/>
  <c r="H235" s="1"/>
  <c r="H242"/>
  <c r="H241" s="1"/>
  <c r="H240" s="1"/>
  <c r="H239" s="1"/>
  <c r="H289"/>
  <c r="H288" s="1"/>
  <c r="H287" s="1"/>
  <c r="H297"/>
  <c r="H296" s="1"/>
  <c r="H295" s="1"/>
  <c r="H301"/>
  <c r="H300" s="1"/>
  <c r="H299" s="1"/>
  <c r="H298" s="1"/>
  <c r="H313"/>
  <c r="H317"/>
  <c r="H316" s="1"/>
  <c r="H365"/>
  <c r="H364" s="1"/>
  <c r="H363" s="1"/>
  <c r="H362" s="1"/>
  <c r="H361" s="1"/>
  <c r="H360" s="1"/>
  <c r="H352" s="1"/>
  <c r="H373"/>
  <c r="H372" s="1"/>
  <c r="H371" s="1"/>
  <c r="H370" s="1"/>
  <c r="H369" s="1"/>
  <c r="H368" s="1"/>
  <c r="H367" s="1"/>
  <c r="H366" s="1"/>
  <c r="G381"/>
  <c r="H388"/>
  <c r="H392"/>
  <c r="H391" s="1"/>
  <c r="H390" s="1"/>
  <c r="G436"/>
  <c r="G435" s="1"/>
  <c r="G434" s="1"/>
  <c r="G433" s="1"/>
  <c r="G426" s="1"/>
  <c r="G425" s="1"/>
  <c r="G424" s="1"/>
  <c r="H443"/>
  <c r="H447"/>
  <c r="H446" s="1"/>
  <c r="H445" s="1"/>
  <c r="H474"/>
  <c r="H473" s="1"/>
  <c r="H472" s="1"/>
  <c r="G478"/>
  <c r="G471" s="1"/>
  <c r="G470" s="1"/>
  <c r="G469" s="1"/>
  <c r="G468" s="1"/>
  <c r="H482"/>
  <c r="H481" s="1"/>
  <c r="H478" s="1"/>
  <c r="H494"/>
  <c r="H493" s="1"/>
  <c r="H492" s="1"/>
  <c r="H491" s="1"/>
  <c r="H490" s="1"/>
  <c r="H489" s="1"/>
  <c r="G498"/>
  <c r="G497" s="1"/>
  <c r="G496" s="1"/>
  <c r="G495" s="1"/>
  <c r="H502"/>
  <c r="H501" s="1"/>
  <c r="H498" s="1"/>
  <c r="H497" s="1"/>
  <c r="H496" s="1"/>
  <c r="H495" s="1"/>
  <c r="H518"/>
  <c r="H517" s="1"/>
  <c r="H513" s="1"/>
  <c r="G522"/>
  <c r="H526"/>
  <c r="H525" s="1"/>
  <c r="H522" s="1"/>
  <c r="G530"/>
  <c r="G529" s="1"/>
  <c r="H534"/>
  <c r="H533" s="1"/>
  <c r="H530" s="1"/>
  <c r="H529" s="1"/>
  <c r="H589"/>
  <c r="H576" s="1"/>
  <c r="G616"/>
  <c r="G615" s="1"/>
  <c r="G614" s="1"/>
  <c r="G613" s="1"/>
  <c r="H689"/>
  <c r="H682" s="1"/>
  <c r="H681" s="1"/>
  <c r="H680" s="1"/>
  <c r="H679" s="1"/>
  <c r="G671"/>
  <c r="G670" s="1"/>
  <c r="G666" s="1"/>
  <c r="H671"/>
  <c r="H670" s="1"/>
  <c r="G695"/>
  <c r="G694" s="1"/>
  <c r="G693" s="1"/>
  <c r="G689" s="1"/>
  <c r="G682" s="1"/>
  <c r="G681" s="1"/>
  <c r="G680" s="1"/>
  <c r="G679" s="1"/>
  <c r="H695"/>
  <c r="H694" s="1"/>
  <c r="H693" s="1"/>
  <c r="H730"/>
  <c r="H729" s="1"/>
  <c r="H728" s="1"/>
  <c r="H727" s="1"/>
  <c r="H726" s="1"/>
  <c r="G730"/>
  <c r="G729" s="1"/>
  <c r="G728" s="1"/>
  <c r="G727" s="1"/>
  <c r="H746"/>
  <c r="H745" s="1"/>
  <c r="G746"/>
  <c r="G745" s="1"/>
  <c r="G742" s="1"/>
  <c r="G741" s="1"/>
  <c r="H769"/>
  <c r="H768" s="1"/>
  <c r="H767" s="1"/>
  <c r="H766" s="1"/>
  <c r="H765" s="1"/>
  <c r="G769"/>
  <c r="G768" s="1"/>
  <c r="G767" s="1"/>
  <c r="G766" s="1"/>
  <c r="G765" s="1"/>
  <c r="H778"/>
  <c r="H777" s="1"/>
  <c r="H776" s="1"/>
  <c r="H775" s="1"/>
  <c r="H774" s="1"/>
  <c r="H773" s="1"/>
  <c r="G778"/>
  <c r="G777" s="1"/>
  <c r="G776" s="1"/>
  <c r="G775" s="1"/>
  <c r="G774" s="1"/>
  <c r="G773" s="1"/>
  <c r="H831"/>
  <c r="H830" s="1"/>
  <c r="G831"/>
  <c r="G830" s="1"/>
  <c r="H839"/>
  <c r="H838" s="1"/>
  <c r="H837" s="1"/>
  <c r="H836" s="1"/>
  <c r="G839"/>
  <c r="G838" s="1"/>
  <c r="G837" s="1"/>
  <c r="H893"/>
  <c r="H892" s="1"/>
  <c r="G893"/>
  <c r="G979"/>
  <c r="G978" s="1"/>
  <c r="H979"/>
  <c r="H978" s="1"/>
  <c r="G995"/>
  <c r="G994" s="1"/>
  <c r="G991" s="1"/>
  <c r="H995"/>
  <c r="H994" s="1"/>
  <c r="G1020"/>
  <c r="G1019" s="1"/>
  <c r="G1018" s="1"/>
  <c r="H1020"/>
  <c r="H1019" s="1"/>
  <c r="H1018" s="1"/>
  <c r="G1023"/>
  <c r="G1022" s="1"/>
  <c r="G1021" s="1"/>
  <c r="H1023"/>
  <c r="H1022" s="1"/>
  <c r="H1021" s="1"/>
  <c r="G1032"/>
  <c r="G1031" s="1"/>
  <c r="G1030" s="1"/>
  <c r="H1032"/>
  <c r="H1031" s="1"/>
  <c r="H1030" s="1"/>
  <c r="G1035"/>
  <c r="G1034" s="1"/>
  <c r="G1033" s="1"/>
  <c r="H1035"/>
  <c r="H1034" s="1"/>
  <c r="H1033" s="1"/>
  <c r="G1072"/>
  <c r="G1071" s="1"/>
  <c r="G1070" s="1"/>
  <c r="G1069" s="1"/>
  <c r="G1068" s="1"/>
  <c r="H1072"/>
  <c r="G1095"/>
  <c r="G1093" s="1"/>
  <c r="G1092" s="1"/>
  <c r="H1095"/>
  <c r="G1103"/>
  <c r="H1103"/>
  <c r="G179"/>
  <c r="G178" s="1"/>
  <c r="G196"/>
  <c r="G195" s="1"/>
  <c r="G194" s="1"/>
  <c r="G193" s="1"/>
  <c r="G212"/>
  <c r="G211" s="1"/>
  <c r="G210" s="1"/>
  <c r="G209" s="1"/>
  <c r="G311"/>
  <c r="G310" s="1"/>
  <c r="G386"/>
  <c r="G441"/>
  <c r="H673"/>
  <c r="H672" s="1"/>
  <c r="G754"/>
  <c r="G753" s="1"/>
  <c r="G752" s="1"/>
  <c r="G751" s="1"/>
  <c r="G786"/>
  <c r="G785" s="1"/>
  <c r="G780" s="1"/>
  <c r="G779" s="1"/>
  <c r="G772" s="1"/>
  <c r="G932"/>
  <c r="H1189"/>
  <c r="G1189"/>
  <c r="H1195"/>
  <c r="H1194" s="1"/>
  <c r="G1195"/>
  <c r="G1194" s="1"/>
  <c r="H954"/>
  <c r="H953" s="1"/>
  <c r="H962"/>
  <c r="H961" s="1"/>
  <c r="H960" s="1"/>
  <c r="H1026"/>
  <c r="H1025" s="1"/>
  <c r="H1024" s="1"/>
  <c r="G1187"/>
  <c r="G1186" s="1"/>
  <c r="G1120"/>
  <c r="H1120"/>
  <c r="H1166"/>
  <c r="H1165" s="1"/>
  <c r="H1164" s="1"/>
  <c r="H1163" s="1"/>
  <c r="G1166"/>
  <c r="G1165" s="1"/>
  <c r="G1164" s="1"/>
  <c r="G1163" s="1"/>
  <c r="H897"/>
  <c r="H896" s="1"/>
  <c r="G975"/>
  <c r="G981"/>
  <c r="G996"/>
  <c r="G1059"/>
  <c r="G1058" s="1"/>
  <c r="G1057" s="1"/>
  <c r="G1056" s="1"/>
  <c r="G1101"/>
  <c r="G1100" s="1"/>
  <c r="G1112"/>
  <c r="H1210"/>
  <c r="H1158"/>
  <c r="H1157" s="1"/>
  <c r="H1154" s="1"/>
  <c r="H1153" s="1"/>
  <c r="G1158"/>
  <c r="G1157" s="1"/>
  <c r="G1154" s="1"/>
  <c r="G1153" s="1"/>
  <c r="H1173"/>
  <c r="H1172" s="1"/>
  <c r="H1171" s="1"/>
  <c r="H1170" s="1"/>
  <c r="H1169" s="1"/>
  <c r="H1168" s="1"/>
  <c r="H1167" s="1"/>
  <c r="G1173"/>
  <c r="G1172" s="1"/>
  <c r="G1171" s="1"/>
  <c r="G1170" s="1"/>
  <c r="G1169" s="1"/>
  <c r="G1168" s="1"/>
  <c r="G1167" s="1"/>
  <c r="H1179"/>
  <c r="H1178" s="1"/>
  <c r="G1179"/>
  <c r="G1178" s="1"/>
  <c r="H1192"/>
  <c r="G1192"/>
  <c r="H936"/>
  <c r="H935" s="1"/>
  <c r="H932" s="1"/>
  <c r="H944"/>
  <c r="H943" s="1"/>
  <c r="H942" s="1"/>
  <c r="H974"/>
  <c r="H973" s="1"/>
  <c r="H990"/>
  <c r="H989" s="1"/>
  <c r="H998"/>
  <c r="H997" s="1"/>
  <c r="H996" s="1"/>
  <c r="H1014"/>
  <c r="H1013" s="1"/>
  <c r="H1012" s="1"/>
  <c r="H1038"/>
  <c r="H1037" s="1"/>
  <c r="H1036" s="1"/>
  <c r="H1002" s="1"/>
  <c r="H1001" s="1"/>
  <c r="H1046"/>
  <c r="H1045" s="1"/>
  <c r="H1044" s="1"/>
  <c r="H1043" s="1"/>
  <c r="H1062"/>
  <c r="H1061" s="1"/>
  <c r="H1060" s="1"/>
  <c r="H1078"/>
  <c r="H1077" s="1"/>
  <c r="H1076" s="1"/>
  <c r="H1075" s="1"/>
  <c r="H1074" s="1"/>
  <c r="H1086"/>
  <c r="H1084" s="1"/>
  <c r="H1094"/>
  <c r="H1093" s="1"/>
  <c r="H1099"/>
  <c r="H1098" s="1"/>
  <c r="H1102"/>
  <c r="H1101" s="1"/>
  <c r="H1100" s="1"/>
  <c r="H1107"/>
  <c r="H1105" s="1"/>
  <c r="H1104" s="1"/>
  <c r="H1110"/>
  <c r="H1109" s="1"/>
  <c r="H1115"/>
  <c r="G1202"/>
  <c r="G1244"/>
  <c r="G1243" s="1"/>
  <c r="G1242" s="1"/>
  <c r="G1241" s="1"/>
  <c r="G1240" s="1"/>
  <c r="H1182"/>
  <c r="H1181" s="1"/>
  <c r="G1182"/>
  <c r="G1181" s="1"/>
  <c r="H742"/>
  <c r="H741" s="1"/>
  <c r="H754"/>
  <c r="H753" s="1"/>
  <c r="H752" s="1"/>
  <c r="H751" s="1"/>
  <c r="H780"/>
  <c r="H779" s="1"/>
  <c r="H772" s="1"/>
  <c r="H786"/>
  <c r="H785" s="1"/>
  <c r="G814"/>
  <c r="G813" s="1"/>
  <c r="G812" s="1"/>
  <c r="G811" s="1"/>
  <c r="G810" s="1"/>
  <c r="G809" s="1"/>
  <c r="G822"/>
  <c r="G821" s="1"/>
  <c r="G820" s="1"/>
  <c r="G819" s="1"/>
  <c r="G818" s="1"/>
  <c r="G842"/>
  <c r="G841" s="1"/>
  <c r="G840" s="1"/>
  <c r="G846"/>
  <c r="G845" s="1"/>
  <c r="G844" s="1"/>
  <c r="G843" s="1"/>
  <c r="G870"/>
  <c r="G869" s="1"/>
  <c r="G868" s="1"/>
  <c r="G867" s="1"/>
  <c r="G866" s="1"/>
  <c r="G865" s="1"/>
  <c r="G882"/>
  <c r="G881" s="1"/>
  <c r="G880" s="1"/>
  <c r="G879" s="1"/>
  <c r="G878" s="1"/>
  <c r="G877" s="1"/>
  <c r="H887"/>
  <c r="H886" s="1"/>
  <c r="H885" s="1"/>
  <c r="H884" s="1"/>
  <c r="H883" s="1"/>
  <c r="G894"/>
  <c r="G898"/>
  <c r="G897" s="1"/>
  <c r="G896" s="1"/>
  <c r="G955"/>
  <c r="G960"/>
  <c r="H969"/>
  <c r="H968" s="1"/>
  <c r="H977"/>
  <c r="H976" s="1"/>
  <c r="H975" s="1"/>
  <c r="H985"/>
  <c r="H984" s="1"/>
  <c r="H981" s="1"/>
  <c r="H993"/>
  <c r="H992" s="1"/>
  <c r="G1002"/>
  <c r="G1001" s="1"/>
  <c r="H1017"/>
  <c r="H1016" s="1"/>
  <c r="H1015" s="1"/>
  <c r="H1065"/>
  <c r="H1064" s="1"/>
  <c r="H1063" s="1"/>
  <c r="H1059" s="1"/>
  <c r="H1058" s="1"/>
  <c r="H1057" s="1"/>
  <c r="H1056" s="1"/>
  <c r="H1073"/>
  <c r="G1084"/>
  <c r="H1089"/>
  <c r="H1088" s="1"/>
  <c r="H1087" s="1"/>
  <c r="H1097"/>
  <c r="H1096" s="1"/>
  <c r="G1105"/>
  <c r="G1104" s="1"/>
  <c r="H1112"/>
  <c r="H1208"/>
  <c r="H1202" s="1"/>
  <c r="H1201" s="1"/>
  <c r="H1200" s="1"/>
  <c r="H1199" s="1"/>
  <c r="H1198" s="1"/>
  <c r="H1197" s="1"/>
  <c r="H1297"/>
  <c r="G1297"/>
  <c r="H1354"/>
  <c r="H1353" s="1"/>
  <c r="H1352" s="1"/>
  <c r="G1354"/>
  <c r="G1353" s="1"/>
  <c r="G1352" s="1"/>
  <c r="H1362"/>
  <c r="H1361" s="1"/>
  <c r="H1360" s="1"/>
  <c r="H1359" s="1"/>
  <c r="H1358" s="1"/>
  <c r="G1362"/>
  <c r="G1361" s="1"/>
  <c r="G1360" s="1"/>
  <c r="G1359" s="1"/>
  <c r="G1358" s="1"/>
  <c r="H1185"/>
  <c r="G1185"/>
  <c r="H1193"/>
  <c r="G1193"/>
  <c r="H1300"/>
  <c r="H1299" s="1"/>
  <c r="G1300"/>
  <c r="G1299" s="1"/>
  <c r="H1312"/>
  <c r="G1312"/>
  <c r="H1187"/>
  <c r="H1186" s="1"/>
  <c r="H1212"/>
  <c r="H1211" s="1"/>
  <c r="H1231"/>
  <c r="H1230" s="1"/>
  <c r="H1229" s="1"/>
  <c r="H1228" s="1"/>
  <c r="H1227" s="1"/>
  <c r="H1226" s="1"/>
  <c r="H1225" s="1"/>
  <c r="H1239"/>
  <c r="H1238" s="1"/>
  <c r="H1237" s="1"/>
  <c r="H1236" s="1"/>
  <c r="H1235" s="1"/>
  <c r="H1247"/>
  <c r="H1246" s="1"/>
  <c r="H1245" s="1"/>
  <c r="H1303"/>
  <c r="G1303"/>
  <c r="H1307"/>
  <c r="G1307"/>
  <c r="H1311"/>
  <c r="G1311"/>
  <c r="H1219"/>
  <c r="G1224"/>
  <c r="G1223" s="1"/>
  <c r="G1222" s="1"/>
  <c r="H1224"/>
  <c r="H1223" s="1"/>
  <c r="H1222" s="1"/>
  <c r="H1298"/>
  <c r="G1298"/>
  <c r="H1302"/>
  <c r="H1301" s="1"/>
  <c r="G1302"/>
  <c r="H1306"/>
  <c r="H1305" s="1"/>
  <c r="H1304" s="1"/>
  <c r="G1306"/>
  <c r="G1305" s="1"/>
  <c r="G1304" s="1"/>
  <c r="H1310"/>
  <c r="G1310"/>
  <c r="H1314"/>
  <c r="H1313" s="1"/>
  <c r="G1314"/>
  <c r="G1313" s="1"/>
  <c r="H1370"/>
  <c r="H1369" s="1"/>
  <c r="H1368" s="1"/>
  <c r="H1367" s="1"/>
  <c r="H1366" s="1"/>
  <c r="H1365" s="1"/>
  <c r="H1364" s="1"/>
  <c r="H1363" s="1"/>
  <c r="G1370"/>
  <c r="G1369" s="1"/>
  <c r="G1368" s="1"/>
  <c r="H1216"/>
  <c r="H1215" s="1"/>
  <c r="H1244"/>
  <c r="H1243" s="1"/>
  <c r="H1242" s="1"/>
  <c r="H1241" s="1"/>
  <c r="H1240" s="1"/>
  <c r="H1343"/>
  <c r="H1342" s="1"/>
  <c r="G1343"/>
  <c r="G1342" s="1"/>
  <c r="H1391"/>
  <c r="H1390" s="1"/>
  <c r="H1389" s="1"/>
  <c r="G1391"/>
  <c r="H1395"/>
  <c r="G1395"/>
  <c r="H1397"/>
  <c r="G1397"/>
  <c r="H1399"/>
  <c r="H1398" s="1"/>
  <c r="G1399"/>
  <c r="G1398" s="1"/>
  <c r="H1409"/>
  <c r="H1408" s="1"/>
  <c r="H1407" s="1"/>
  <c r="G1409"/>
  <c r="G1408" s="1"/>
  <c r="G1407" s="1"/>
  <c r="H1417"/>
  <c r="H1416" s="1"/>
  <c r="H1415" s="1"/>
  <c r="G1417"/>
  <c r="G1416" s="1"/>
  <c r="G1415" s="1"/>
  <c r="H1431"/>
  <c r="H1430" s="1"/>
  <c r="H1429" s="1"/>
  <c r="G1431"/>
  <c r="G1430" s="1"/>
  <c r="G1429" s="1"/>
  <c r="H1439"/>
  <c r="G1439"/>
  <c r="H1447"/>
  <c r="H1446" s="1"/>
  <c r="H1445" s="1"/>
  <c r="G1447"/>
  <c r="G1446" s="1"/>
  <c r="G1445" s="1"/>
  <c r="H1455"/>
  <c r="H1454" s="1"/>
  <c r="H1453" s="1"/>
  <c r="H1452" s="1"/>
  <c r="H1451" s="1"/>
  <c r="G1455"/>
  <c r="G1454" s="1"/>
  <c r="G1453" s="1"/>
  <c r="G1452" s="1"/>
  <c r="G1451" s="1"/>
  <c r="H1463"/>
  <c r="H1462" s="1"/>
  <c r="H1461" s="1"/>
  <c r="H1460" s="1"/>
  <c r="H1459" s="1"/>
  <c r="H1458" s="1"/>
  <c r="H1457" s="1"/>
  <c r="H1456" s="1"/>
  <c r="G1463"/>
  <c r="G1462" s="1"/>
  <c r="G1461" s="1"/>
  <c r="G1490"/>
  <c r="H1490"/>
  <c r="G1381"/>
  <c r="G1470"/>
  <c r="G1469" s="1"/>
  <c r="H1567"/>
  <c r="H1566" s="1"/>
  <c r="H1565" s="1"/>
  <c r="H1385"/>
  <c r="H1384" s="1"/>
  <c r="G1385"/>
  <c r="G1384" s="1"/>
  <c r="G1357"/>
  <c r="G1356" s="1"/>
  <c r="G1355" s="1"/>
  <c r="G1373"/>
  <c r="G1372" s="1"/>
  <c r="G1371" s="1"/>
  <c r="H1386"/>
  <c r="H1476"/>
  <c r="H1475" s="1"/>
  <c r="H1474" s="1"/>
  <c r="H1473" s="1"/>
  <c r="H1472" s="1"/>
  <c r="H1471" s="1"/>
  <c r="G1671"/>
  <c r="G1670" s="1"/>
  <c r="G1669" s="1"/>
  <c r="G1668" s="1"/>
  <c r="G1667" s="1"/>
  <c r="H1335"/>
  <c r="H1334" s="1"/>
  <c r="H1333" s="1"/>
  <c r="H1329" s="1"/>
  <c r="H1328" s="1"/>
  <c r="H1327" s="1"/>
  <c r="H1326" s="1"/>
  <c r="H1325" s="1"/>
  <c r="G1335"/>
  <c r="G1334" s="1"/>
  <c r="G1333" s="1"/>
  <c r="G1329" s="1"/>
  <c r="G1328" s="1"/>
  <c r="G1327" s="1"/>
  <c r="G1326" s="1"/>
  <c r="G1325" s="1"/>
  <c r="H1351"/>
  <c r="H1350" s="1"/>
  <c r="H1349" s="1"/>
  <c r="H1348" s="1"/>
  <c r="H1347" s="1"/>
  <c r="H1346" s="1"/>
  <c r="H1345" s="1"/>
  <c r="G1351"/>
  <c r="G1350" s="1"/>
  <c r="G1349" s="1"/>
  <c r="G1348" s="1"/>
  <c r="G1347" s="1"/>
  <c r="G1346" s="1"/>
  <c r="G1345" s="1"/>
  <c r="H1392"/>
  <c r="G1392"/>
  <c r="H1396"/>
  <c r="G1396"/>
  <c r="H1402"/>
  <c r="H1401" s="1"/>
  <c r="H1400" s="1"/>
  <c r="G1402"/>
  <c r="G1401" s="1"/>
  <c r="G1400" s="1"/>
  <c r="H1412"/>
  <c r="H1411" s="1"/>
  <c r="H1410" s="1"/>
  <c r="G1412"/>
  <c r="G1411" s="1"/>
  <c r="G1410" s="1"/>
  <c r="H1420"/>
  <c r="H1419" s="1"/>
  <c r="H1418" s="1"/>
  <c r="G1420"/>
  <c r="G1419" s="1"/>
  <c r="G1418" s="1"/>
  <c r="H1428"/>
  <c r="H1427" s="1"/>
  <c r="H1426" s="1"/>
  <c r="G1428"/>
  <c r="G1427" s="1"/>
  <c r="G1426" s="1"/>
  <c r="H1440"/>
  <c r="G1440"/>
  <c r="H1450"/>
  <c r="H1449" s="1"/>
  <c r="H1448" s="1"/>
  <c r="G1450"/>
  <c r="G1449" s="1"/>
  <c r="G1448" s="1"/>
  <c r="H1466"/>
  <c r="H1465" s="1"/>
  <c r="H1464" s="1"/>
  <c r="G1466"/>
  <c r="G1465" s="1"/>
  <c r="G1464" s="1"/>
  <c r="G1530"/>
  <c r="G1529" s="1"/>
  <c r="G1528" s="1"/>
  <c r="G1518" s="1"/>
  <c r="G1517" s="1"/>
  <c r="G1516" s="1"/>
  <c r="G1509" s="1"/>
  <c r="H1530"/>
  <c r="H1529" s="1"/>
  <c r="H1528" s="1"/>
  <c r="H1636"/>
  <c r="G1636"/>
  <c r="H1640"/>
  <c r="G1640"/>
  <c r="H1644"/>
  <c r="H1643" s="1"/>
  <c r="H1642" s="1"/>
  <c r="G1644"/>
  <c r="H1542"/>
  <c r="H1541" s="1"/>
  <c r="H1540" s="1"/>
  <c r="H1546"/>
  <c r="H1545" s="1"/>
  <c r="H1544" s="1"/>
  <c r="H1550"/>
  <c r="H1549" s="1"/>
  <c r="H1548" s="1"/>
  <c r="H1543" s="1"/>
  <c r="H1582"/>
  <c r="H1581" s="1"/>
  <c r="H1580" s="1"/>
  <c r="H1579" s="1"/>
  <c r="G1586"/>
  <c r="G1585" s="1"/>
  <c r="G1584" s="1"/>
  <c r="G1583" s="1"/>
  <c r="G1590"/>
  <c r="G1589" s="1"/>
  <c r="G1588" s="1"/>
  <c r="G1596"/>
  <c r="G1595" s="1"/>
  <c r="G1594" s="1"/>
  <c r="G1598"/>
  <c r="G1597" s="1"/>
  <c r="G1600"/>
  <c r="G1599" s="1"/>
  <c r="G1606"/>
  <c r="G1605" s="1"/>
  <c r="G1604" s="1"/>
  <c r="H1593"/>
  <c r="H1592" s="1"/>
  <c r="H1591" s="1"/>
  <c r="G1593"/>
  <c r="G1592" s="1"/>
  <c r="G1591" s="1"/>
  <c r="H1603"/>
  <c r="H1602" s="1"/>
  <c r="H1601" s="1"/>
  <c r="G1603"/>
  <c r="G1602" s="1"/>
  <c r="G1601" s="1"/>
  <c r="H1609"/>
  <c r="H1608" s="1"/>
  <c r="H1607" s="1"/>
  <c r="G1609"/>
  <c r="G1608" s="1"/>
  <c r="G1607" s="1"/>
  <c r="H1615"/>
  <c r="H1614" s="1"/>
  <c r="H1613" s="1"/>
  <c r="H1612" s="1"/>
  <c r="H1611" s="1"/>
  <c r="H1610" s="1"/>
  <c r="G1615"/>
  <c r="G1614" s="1"/>
  <c r="G1613" s="1"/>
  <c r="G1612" s="1"/>
  <c r="G1611" s="1"/>
  <c r="G1610" s="1"/>
  <c r="H1621"/>
  <c r="H1620" s="1"/>
  <c r="H1619" s="1"/>
  <c r="H1618" s="1"/>
  <c r="G1621"/>
  <c r="G1620" s="1"/>
  <c r="G1619" s="1"/>
  <c r="G1618" s="1"/>
  <c r="H1625"/>
  <c r="H1624" s="1"/>
  <c r="H1623" s="1"/>
  <c r="H1622" s="1"/>
  <c r="G1625"/>
  <c r="G1624" s="1"/>
  <c r="G1623" s="1"/>
  <c r="G1622" s="1"/>
  <c r="H1629"/>
  <c r="H1628" s="1"/>
  <c r="H1627" s="1"/>
  <c r="H1626" s="1"/>
  <c r="G1629"/>
  <c r="G1628" s="1"/>
  <c r="G1627" s="1"/>
  <c r="G1626" s="1"/>
  <c r="H1635"/>
  <c r="G1635"/>
  <c r="G1634" s="1"/>
  <c r="G1488"/>
  <c r="G1487" s="1"/>
  <c r="G1486" s="1"/>
  <c r="G1485" s="1"/>
  <c r="G1484" s="1"/>
  <c r="G1483" s="1"/>
  <c r="H1638"/>
  <c r="H1637" s="1"/>
  <c r="G1638"/>
  <c r="G1637" s="1"/>
  <c r="G1543"/>
  <c r="H1587"/>
  <c r="H1641"/>
  <c r="G1641"/>
  <c r="H1645"/>
  <c r="G1645"/>
  <c r="H1653"/>
  <c r="H1652" s="1"/>
  <c r="H1651" s="1"/>
  <c r="H1650" s="1"/>
  <c r="H1649" s="1"/>
  <c r="H1648" s="1"/>
  <c r="H1647" s="1"/>
  <c r="H1646" s="1"/>
  <c r="G1653"/>
  <c r="G1652" s="1"/>
  <c r="G1651" s="1"/>
  <c r="G1650" s="1"/>
  <c r="G1649" s="1"/>
  <c r="G1648" s="1"/>
  <c r="G1647" s="1"/>
  <c r="G1646" s="1"/>
  <c r="H1661"/>
  <c r="H1660" s="1"/>
  <c r="H1659" s="1"/>
  <c r="H1658" s="1"/>
  <c r="G1661"/>
  <c r="G1660" s="1"/>
  <c r="G1659" s="1"/>
  <c r="G1658" s="1"/>
  <c r="H1665"/>
  <c r="H1664" s="1"/>
  <c r="H1663" s="1"/>
  <c r="H1662" s="1"/>
  <c r="G1665"/>
  <c r="G1664" s="1"/>
  <c r="G1663" s="1"/>
  <c r="G1662" s="1"/>
  <c r="H1481"/>
  <c r="H1480" s="1"/>
  <c r="H1479" s="1"/>
  <c r="H1478" s="1"/>
  <c r="H1477" s="1"/>
  <c r="H1470" s="1"/>
  <c r="H1469" s="1"/>
  <c r="H1489"/>
  <c r="H1488" s="1"/>
  <c r="H1487" s="1"/>
  <c r="H1486" s="1"/>
  <c r="H1485" s="1"/>
  <c r="H1484" s="1"/>
  <c r="H1483" s="1"/>
  <c r="H1497"/>
  <c r="H1496" s="1"/>
  <c r="H1495" s="1"/>
  <c r="H1494" s="1"/>
  <c r="H1493" s="1"/>
  <c r="H1492" s="1"/>
  <c r="H1491" s="1"/>
  <c r="H1521"/>
  <c r="H1520" s="1"/>
  <c r="H1519" s="1"/>
  <c r="H1533"/>
  <c r="H1532" s="1"/>
  <c r="H1531" s="1"/>
  <c r="G1834"/>
  <c r="H1834"/>
  <c r="G1838"/>
  <c r="H1838"/>
  <c r="H1673"/>
  <c r="H1672" s="1"/>
  <c r="H1671" s="1"/>
  <c r="H1670" s="1"/>
  <c r="H1669" s="1"/>
  <c r="H1668" s="1"/>
  <c r="H1667" s="1"/>
  <c r="G1763"/>
  <c r="G1765"/>
  <c r="G1764" s="1"/>
  <c r="G1767"/>
  <c r="G1769"/>
  <c r="G1773"/>
  <c r="G1772" s="1"/>
  <c r="G1771" s="1"/>
  <c r="G1770" s="1"/>
  <c r="G1785"/>
  <c r="G1791"/>
  <c r="G1809"/>
  <c r="G1815"/>
  <c r="G1829"/>
  <c r="H1829"/>
  <c r="G1833"/>
  <c r="G1832" s="1"/>
  <c r="H1833"/>
  <c r="H1760"/>
  <c r="H1759" s="1"/>
  <c r="H1754" s="1"/>
  <c r="H1753" s="1"/>
  <c r="H1746" s="1"/>
  <c r="H1745" s="1"/>
  <c r="H1744" s="1"/>
  <c r="G1828"/>
  <c r="G1827" s="1"/>
  <c r="H1828"/>
  <c r="H1827" s="1"/>
  <c r="G1752"/>
  <c r="G1751" s="1"/>
  <c r="G1750" s="1"/>
  <c r="G1749" s="1"/>
  <c r="G1748" s="1"/>
  <c r="G1747" s="1"/>
  <c r="G1758"/>
  <c r="G1757" s="1"/>
  <c r="G1756" s="1"/>
  <c r="G1755" s="1"/>
  <c r="G1762"/>
  <c r="G1761" s="1"/>
  <c r="G1768"/>
  <c r="G1778"/>
  <c r="G1777" s="1"/>
  <c r="G1780"/>
  <c r="G1779" s="1"/>
  <c r="G1786"/>
  <c r="G1788"/>
  <c r="G1787" s="1"/>
  <c r="G1790"/>
  <c r="G1792"/>
  <c r="G1796"/>
  <c r="G1795" s="1"/>
  <c r="G1794" s="1"/>
  <c r="G1793" s="1"/>
  <c r="G1800"/>
  <c r="G1799" s="1"/>
  <c r="G1798" s="1"/>
  <c r="G1797" s="1"/>
  <c r="G1804"/>
  <c r="G1803" s="1"/>
  <c r="G1802" s="1"/>
  <c r="G1801" s="1"/>
  <c r="G1810"/>
  <c r="G1812"/>
  <c r="G1811" s="1"/>
  <c r="G1814"/>
  <c r="G1813" s="1"/>
  <c r="G1831"/>
  <c r="G1830" s="1"/>
  <c r="H1831"/>
  <c r="H1830" s="1"/>
  <c r="G1835"/>
  <c r="H1835"/>
  <c r="G1839"/>
  <c r="H1839"/>
  <c r="H1766"/>
  <c r="H1784"/>
  <c r="H1783" s="1"/>
  <c r="H1782" s="1"/>
  <c r="H1781" s="1"/>
  <c r="H1808"/>
  <c r="H1807" s="1"/>
  <c r="H1806" s="1"/>
  <c r="H1805" s="1"/>
  <c r="H512" l="1"/>
  <c r="H511" s="1"/>
  <c r="H510" s="1"/>
  <c r="H509" s="1"/>
  <c r="G651"/>
  <c r="G650" s="1"/>
  <c r="G2107" i="1"/>
  <c r="G2100" s="1"/>
  <c r="G2099" s="1"/>
  <c r="G2090" s="1"/>
  <c r="G1808" i="3"/>
  <c r="G1807" s="1"/>
  <c r="G1806" s="1"/>
  <c r="G1805" s="1"/>
  <c r="G1826"/>
  <c r="H1832"/>
  <c r="G1482"/>
  <c r="H1617"/>
  <c r="H1616" s="1"/>
  <c r="G1643"/>
  <c r="G1642" s="1"/>
  <c r="G1460"/>
  <c r="G1459" s="1"/>
  <c r="G1458" s="1"/>
  <c r="G1457" s="1"/>
  <c r="G1456" s="1"/>
  <c r="G1444"/>
  <c r="G1443" s="1"/>
  <c r="G1442" s="1"/>
  <c r="G1441" s="1"/>
  <c r="G1425"/>
  <c r="G1424" s="1"/>
  <c r="G1423" s="1"/>
  <c r="G1422" s="1"/>
  <c r="G1421" s="1"/>
  <c r="G1406"/>
  <c r="G1405" s="1"/>
  <c r="G1404" s="1"/>
  <c r="G1390"/>
  <c r="G1389" s="1"/>
  <c r="G1296"/>
  <c r="H1092"/>
  <c r="G1191"/>
  <c r="G1190" s="1"/>
  <c r="G980"/>
  <c r="H991"/>
  <c r="G892"/>
  <c r="G886" s="1"/>
  <c r="G885" s="1"/>
  <c r="G884" s="1"/>
  <c r="G883" s="1"/>
  <c r="G726"/>
  <c r="G718" s="1"/>
  <c r="G717" s="1"/>
  <c r="G716" s="1"/>
  <c r="G380"/>
  <c r="G379" s="1"/>
  <c r="G378" s="1"/>
  <c r="G377" s="1"/>
  <c r="G376" s="1"/>
  <c r="G375" s="1"/>
  <c r="H234"/>
  <c r="G1183"/>
  <c r="H965"/>
  <c r="H950"/>
  <c r="H926" s="1"/>
  <c r="H925" s="1"/>
  <c r="H924" s="1"/>
  <c r="H923" s="1"/>
  <c r="H666"/>
  <c r="H651" s="1"/>
  <c r="H650" s="1"/>
  <c r="H629" s="1"/>
  <c r="H311"/>
  <c r="H310" s="1"/>
  <c r="H309" s="1"/>
  <c r="H308" s="1"/>
  <c r="H1081"/>
  <c r="H1080" s="1"/>
  <c r="H1079" s="1"/>
  <c r="H970"/>
  <c r="G77"/>
  <c r="G76" s="1"/>
  <c r="G1898" i="1"/>
  <c r="G1897" s="1"/>
  <c r="G1896" s="1"/>
  <c r="G1008"/>
  <c r="G1007" s="1"/>
  <c r="G1366"/>
  <c r="G1365" s="1"/>
  <c r="G1364" s="1"/>
  <c r="G1363" s="1"/>
  <c r="G1362" s="1"/>
  <c r="G779"/>
  <c r="G778" s="1"/>
  <c r="G777" s="1"/>
  <c r="G764" s="1"/>
  <c r="G889"/>
  <c r="G879" s="1"/>
  <c r="G878" s="1"/>
  <c r="G77"/>
  <c r="G76" s="1"/>
  <c r="G75" s="1"/>
  <c r="H1341" i="3"/>
  <c r="H1340" s="1"/>
  <c r="H1339"/>
  <c r="H1338" s="1"/>
  <c r="H1337" s="1"/>
  <c r="H1336" s="1"/>
  <c r="G1530" i="1"/>
  <c r="G1529" s="1"/>
  <c r="G1528" s="1"/>
  <c r="G1527" s="1"/>
  <c r="G1532"/>
  <c r="G1531" s="1"/>
  <c r="H1826" i="3"/>
  <c r="H1825" s="1"/>
  <c r="H1824" s="1"/>
  <c r="H1823" s="1"/>
  <c r="H1822" s="1"/>
  <c r="H1821" s="1"/>
  <c r="G1784"/>
  <c r="G1783" s="1"/>
  <c r="G1782" s="1"/>
  <c r="G1781" s="1"/>
  <c r="G1837"/>
  <c r="G1836" s="1"/>
  <c r="H1518"/>
  <c r="H1517" s="1"/>
  <c r="H1516" s="1"/>
  <c r="H1509" s="1"/>
  <c r="H1657"/>
  <c r="H1656" s="1"/>
  <c r="H1655" s="1"/>
  <c r="H1654" s="1"/>
  <c r="G1617"/>
  <c r="G1616" s="1"/>
  <c r="H1578"/>
  <c r="H1577" s="1"/>
  <c r="H1576" s="1"/>
  <c r="H1639"/>
  <c r="H1438"/>
  <c r="H1437" s="1"/>
  <c r="H1436" s="1"/>
  <c r="H1435" s="1"/>
  <c r="H1434" s="1"/>
  <c r="H1433" s="1"/>
  <c r="H1414"/>
  <c r="H1413" s="1"/>
  <c r="H1394"/>
  <c r="H1393" s="1"/>
  <c r="H1379" s="1"/>
  <c r="H1378" s="1"/>
  <c r="H1377" s="1"/>
  <c r="H1376" s="1"/>
  <c r="H1309"/>
  <c r="H1308" s="1"/>
  <c r="H1152"/>
  <c r="H1146" s="1"/>
  <c r="H1145" s="1"/>
  <c r="H286"/>
  <c r="H285" s="1"/>
  <c r="H284" s="1"/>
  <c r="H283" s="1"/>
  <c r="H282" s="1"/>
  <c r="H281" s="1"/>
  <c r="G168"/>
  <c r="G162" s="1"/>
  <c r="G111" s="1"/>
  <c r="G1118"/>
  <c r="H827"/>
  <c r="H826" s="1"/>
  <c r="H825" s="1"/>
  <c r="H817" s="1"/>
  <c r="H816" s="1"/>
  <c r="H815" s="1"/>
  <c r="H708"/>
  <c r="H707" s="1"/>
  <c r="H706" s="1"/>
  <c r="H705" s="1"/>
  <c r="H704" s="1"/>
  <c r="G926"/>
  <c r="G925" s="1"/>
  <c r="G924" s="1"/>
  <c r="G923" s="1"/>
  <c r="G512"/>
  <c r="G511" s="1"/>
  <c r="G510" s="1"/>
  <c r="G509" s="1"/>
  <c r="G467" s="1"/>
  <c r="G466" s="1"/>
  <c r="G309"/>
  <c r="G308" s="1"/>
  <c r="G283" s="1"/>
  <c r="G282" s="1"/>
  <c r="G281" s="1"/>
  <c r="H158"/>
  <c r="H152"/>
  <c r="H83"/>
  <c r="H97"/>
  <c r="H96" s="1"/>
  <c r="H89"/>
  <c r="H77"/>
  <c r="H76" s="1"/>
  <c r="G1227" i="1"/>
  <c r="G1226" s="1"/>
  <c r="G1206" s="1"/>
  <c r="G1049" s="1"/>
  <c r="G1030" s="1"/>
  <c r="G1831"/>
  <c r="G1801" s="1"/>
  <c r="G1684" s="1"/>
  <c r="G1493"/>
  <c r="G1471" s="1"/>
  <c r="G1470" s="1"/>
  <c r="G1469" s="1"/>
  <c r="G1468" s="1"/>
  <c r="G1467" s="1"/>
  <c r="G286"/>
  <c r="G285" s="1"/>
  <c r="G284" s="1"/>
  <c r="G1339" i="3"/>
  <c r="G1338" s="1"/>
  <c r="G1337" s="1"/>
  <c r="G1336" s="1"/>
  <c r="G1341"/>
  <c r="G1340" s="1"/>
  <c r="G1789"/>
  <c r="G1776"/>
  <c r="G1775" s="1"/>
  <c r="G1774" s="1"/>
  <c r="G1766"/>
  <c r="G1760" s="1"/>
  <c r="G1759" s="1"/>
  <c r="G1754" s="1"/>
  <c r="G1753" s="1"/>
  <c r="G1746" s="1"/>
  <c r="G1745" s="1"/>
  <c r="G1744" s="1"/>
  <c r="H1837"/>
  <c r="H1836" s="1"/>
  <c r="H1482"/>
  <c r="G1657"/>
  <c r="G1656" s="1"/>
  <c r="G1655" s="1"/>
  <c r="G1654" s="1"/>
  <c r="H1634"/>
  <c r="G1639"/>
  <c r="H1380"/>
  <c r="G1438"/>
  <c r="G1437" s="1"/>
  <c r="G1436" s="1"/>
  <c r="G1435" s="1"/>
  <c r="G1434" s="1"/>
  <c r="G1433" s="1"/>
  <c r="G1432" s="1"/>
  <c r="G1414"/>
  <c r="G1413" s="1"/>
  <c r="G1394"/>
  <c r="G1393" s="1"/>
  <c r="G1379" s="1"/>
  <c r="G1378" s="1"/>
  <c r="G1377" s="1"/>
  <c r="G1367"/>
  <c r="G1366" s="1"/>
  <c r="G1365" s="1"/>
  <c r="G1364" s="1"/>
  <c r="G1363" s="1"/>
  <c r="G1309"/>
  <c r="G1308" s="1"/>
  <c r="G1301"/>
  <c r="G1201"/>
  <c r="G1200" s="1"/>
  <c r="G1199" s="1"/>
  <c r="G1198" s="1"/>
  <c r="G1197" s="1"/>
  <c r="G1177"/>
  <c r="G1176" s="1"/>
  <c r="G1175" s="1"/>
  <c r="G1174" s="1"/>
  <c r="G1152"/>
  <c r="G1146" s="1"/>
  <c r="G1145" s="1"/>
  <c r="G1137" s="1"/>
  <c r="G1122" s="1"/>
  <c r="H1071"/>
  <c r="H1070" s="1"/>
  <c r="H1069" s="1"/>
  <c r="H1068" s="1"/>
  <c r="H1067" s="1"/>
  <c r="G836"/>
  <c r="H471"/>
  <c r="H470" s="1"/>
  <c r="H469" s="1"/>
  <c r="H468" s="1"/>
  <c r="H218"/>
  <c r="H217" s="1"/>
  <c r="H216" s="1"/>
  <c r="H215" s="1"/>
  <c r="H1118"/>
  <c r="H1111" s="1"/>
  <c r="G827"/>
  <c r="G826" s="1"/>
  <c r="G825" s="1"/>
  <c r="G817" s="1"/>
  <c r="G816" s="1"/>
  <c r="G815" s="1"/>
  <c r="G708"/>
  <c r="G707" s="1"/>
  <c r="G706" s="1"/>
  <c r="G705" s="1"/>
  <c r="G704" s="1"/>
  <c r="H386"/>
  <c r="H380" s="1"/>
  <c r="H379" s="1"/>
  <c r="H378" s="1"/>
  <c r="H377" s="1"/>
  <c r="H376" s="1"/>
  <c r="H375" s="1"/>
  <c r="H179"/>
  <c r="H178" s="1"/>
  <c r="H168" s="1"/>
  <c r="H162" s="1"/>
  <c r="H986"/>
  <c r="G40"/>
  <c r="G39" s="1"/>
  <c r="G22"/>
  <c r="G31"/>
  <c r="G30" s="1"/>
  <c r="G2182" i="1"/>
  <c r="G2181" s="1"/>
  <c r="G2180" s="1"/>
  <c r="G2179" s="1"/>
  <c r="G2178" s="1"/>
  <c r="G93" i="3"/>
  <c r="G92" s="1"/>
  <c r="G82" s="1"/>
  <c r="G81" s="1"/>
  <c r="G80" s="1"/>
  <c r="G68" s="1"/>
  <c r="G67" s="1"/>
  <c r="G73"/>
  <c r="G72" s="1"/>
  <c r="G71" s="1"/>
  <c r="G70" s="1"/>
  <c r="G69" s="1"/>
  <c r="G191" i="1"/>
  <c r="G190" s="1"/>
  <c r="G108" s="1"/>
  <c r="G1633" i="3"/>
  <c r="G1632" s="1"/>
  <c r="G1631" s="1"/>
  <c r="G1630" s="1"/>
  <c r="G1587"/>
  <c r="G1578" s="1"/>
  <c r="G1577" s="1"/>
  <c r="G1576" s="1"/>
  <c r="G1557" s="1"/>
  <c r="G1468" s="1"/>
  <c r="G1380"/>
  <c r="H1444"/>
  <c r="H1443" s="1"/>
  <c r="H1442" s="1"/>
  <c r="H1441" s="1"/>
  <c r="H1425"/>
  <c r="H1424" s="1"/>
  <c r="H1423" s="1"/>
  <c r="H1422" s="1"/>
  <c r="H1421" s="1"/>
  <c r="H1406"/>
  <c r="H1405" s="1"/>
  <c r="H1404" s="1"/>
  <c r="H1403" s="1"/>
  <c r="H1296"/>
  <c r="H1295" s="1"/>
  <c r="H1294" s="1"/>
  <c r="H1293" s="1"/>
  <c r="H1292" s="1"/>
  <c r="H1291" s="1"/>
  <c r="H1290" s="1"/>
  <c r="H980"/>
  <c r="H1191"/>
  <c r="H1190" s="1"/>
  <c r="G1111"/>
  <c r="G1091" s="1"/>
  <c r="G1090" s="1"/>
  <c r="H1183"/>
  <c r="H1177" s="1"/>
  <c r="H1176" s="1"/>
  <c r="H1175" s="1"/>
  <c r="H1174" s="1"/>
  <c r="G629"/>
  <c r="H195"/>
  <c r="H194" s="1"/>
  <c r="H193" s="1"/>
  <c r="G1081"/>
  <c r="G1080" s="1"/>
  <c r="G1079" s="1"/>
  <c r="G1067" s="1"/>
  <c r="H721"/>
  <c r="H720" s="1"/>
  <c r="H719" s="1"/>
  <c r="H718" s="1"/>
  <c r="H717" s="1"/>
  <c r="H716" s="1"/>
  <c r="G44"/>
  <c r="G43" s="1"/>
  <c r="G38" s="1"/>
  <c r="G26"/>
  <c r="G25" s="1"/>
  <c r="H15"/>
  <c r="H14" s="1"/>
  <c r="H13" s="1"/>
  <c r="H12" s="1"/>
  <c r="H11" s="1"/>
  <c r="H10" s="1"/>
  <c r="G16"/>
  <c r="G35"/>
  <c r="G34" s="1"/>
  <c r="H93"/>
  <c r="H92" s="1"/>
  <c r="H73"/>
  <c r="H72" s="1"/>
  <c r="H71" s="1"/>
  <c r="H70" s="1"/>
  <c r="H69" s="1"/>
  <c r="G719" i="1"/>
  <c r="G718" s="1"/>
  <c r="G717" s="1"/>
  <c r="G676" s="1"/>
  <c r="G492" s="1"/>
  <c r="G491" s="1"/>
  <c r="G1376" i="3" l="1"/>
  <c r="G1375" s="1"/>
  <c r="H82"/>
  <c r="H81" s="1"/>
  <c r="H80" s="1"/>
  <c r="H1137"/>
  <c r="H1122" s="1"/>
  <c r="G1403"/>
  <c r="G1066"/>
  <c r="H703"/>
  <c r="G15"/>
  <c r="G14" s="1"/>
  <c r="G703"/>
  <c r="H467"/>
  <c r="H466" s="1"/>
  <c r="H1633"/>
  <c r="H1632" s="1"/>
  <c r="H1631" s="1"/>
  <c r="H1630" s="1"/>
  <c r="H151"/>
  <c r="H150" s="1"/>
  <c r="H137" s="1"/>
  <c r="H127" s="1"/>
  <c r="H111" s="1"/>
  <c r="G922"/>
  <c r="G905" s="1"/>
  <c r="H1432"/>
  <c r="H1375" s="1"/>
  <c r="G1295"/>
  <c r="G1294" s="1"/>
  <c r="G1293" s="1"/>
  <c r="G1292" s="1"/>
  <c r="G1291" s="1"/>
  <c r="G1290" s="1"/>
  <c r="G29"/>
  <c r="H1557"/>
  <c r="H1468" s="1"/>
  <c r="G63" i="1"/>
  <c r="G62" s="1"/>
  <c r="G2199" s="1"/>
  <c r="G2212" s="1"/>
  <c r="H1091" i="3"/>
  <c r="H1090" s="1"/>
  <c r="H1066" s="1"/>
  <c r="H922" s="1"/>
  <c r="H905" s="1"/>
  <c r="G1825"/>
  <c r="G1824" s="1"/>
  <c r="G1823" s="1"/>
  <c r="G1822" s="1"/>
  <c r="G1821" s="1"/>
  <c r="H68" l="1"/>
  <c r="H67" s="1"/>
  <c r="H1841" s="1"/>
  <c r="H1858" s="1"/>
  <c r="G13"/>
  <c r="G12" s="1"/>
  <c r="G11" s="1"/>
  <c r="G10" s="1"/>
  <c r="G1841" s="1"/>
  <c r="G1858" s="1"/>
</calcChain>
</file>

<file path=xl/sharedStrings.xml><?xml version="1.0" encoding="utf-8"?>
<sst xmlns="http://schemas.openxmlformats.org/spreadsheetml/2006/main" count="24241" uniqueCount="1358">
  <si>
    <t>СВОДНАЯ БЮДЖЕТНАЯ РОСПИСЬ</t>
  </si>
  <si>
    <t xml:space="preserve">на 2017 год </t>
  </si>
  <si>
    <t>Раздел I. Бюджетные ассигнования</t>
  </si>
  <si>
    <t>по расходам бюджета города Ставрополя</t>
  </si>
  <si>
    <t>(в рублях)</t>
  </si>
  <si>
    <t xml:space="preserve">Наименование </t>
  </si>
  <si>
    <t>Коды по бюджетной классификации Российской Федерации</t>
  </si>
  <si>
    <t>Сумма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</si>
  <si>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</si>
  <si>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</si>
  <si>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</si>
  <si>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</si>
  <si>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</si>
  <si>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</si>
  <si>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</si>
  <si>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</si>
  <si>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</si>
  <si>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</si>
  <si>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</si>
  <si>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7</t>
  </si>
  <si>
    <t xml:space="preserve">Ставропольская городская Дума </t>
  </si>
  <si>
    <t>600</t>
  </si>
  <si>
    <t>00</t>
  </si>
  <si>
    <t>00 0 00 00000</t>
  </si>
  <si>
    <t>000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</si>
  <si>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</si>
  <si>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</si>
  <si>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</si>
  <si>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</si>
  <si>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Ставропольской городской Думы</t>
  </si>
  <si>
    <t>70 0 00 00000</t>
  </si>
  <si>
    <t>Непрограммные расходы в рамках обеспечения деятельности Ставропольской городской Думы</t>
  </si>
  <si>
    <t>70 1 00 00000</t>
  </si>
  <si>
    <t>Расходы на обеспечение функций органов местного самоуправления города Ставрополя</t>
  </si>
  <si>
    <t>70 1 00 10010</t>
  </si>
  <si>
    <t>Расходы на выплаты персоналу государственных (муниципальных) органов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</si>
  <si>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</si>
  <si>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</si>
  <si>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</si>
  <si>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</si>
  <si>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</si>
  <si>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</si>
  <si>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</si>
  <si>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</si>
  <si>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</si>
  <si>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</si>
  <si>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</si>
  <si>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</si>
  <si>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</si>
  <si>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</si>
  <si>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</si>
  <si>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</si>
  <si>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</si>
  <si>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</si>
  <si>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</si>
  <si>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выплаты по оплате труда работников органов местного самоуправления города Ставрополя</t>
  </si>
  <si>
    <t>70 1 00 10020</t>
  </si>
  <si>
    <t>Фонд оплаты труда государственных (муниципальных) органов</t>
  </si>
  <si>
    <t>121</t>
  </si>
  <si>
    <t>Председатель представительного органа муниципального образования</t>
  </si>
  <si>
    <t>70 2 00 00000</t>
  </si>
  <si>
    <t>70 2 00 10010</t>
  </si>
  <si>
    <t>70 2 00 10020</t>
  </si>
  <si>
    <t>Депутаты представительного органа муниципального образования</t>
  </si>
  <si>
    <t>70 3 00 00000</t>
  </si>
  <si>
    <t>70 3 00 10010</t>
  </si>
  <si>
    <t>70 3 00 10020</t>
  </si>
  <si>
    <t>Средства массовой информации</t>
  </si>
  <si>
    <t>12</t>
  </si>
  <si>
    <t>Телевидение и радиовещание</t>
  </si>
  <si>
    <t>Расходы, предусмотренные на иные цели</t>
  </si>
  <si>
    <t>70 4 00 00000</t>
  </si>
  <si>
    <t>Расходы на оказание информационных услуг средствами массовой информации</t>
  </si>
  <si>
    <t>70 4 00 98710</t>
  </si>
  <si>
    <t>Периодическая печать и издательства</t>
  </si>
  <si>
    <t>02</t>
  </si>
  <si>
    <t>Администрация города Ставрополя</t>
  </si>
  <si>
    <t>601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</si>
  <si>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</si>
  <si>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администрации города Ставрополя</t>
  </si>
  <si>
    <t>71 0 00 00000</t>
  </si>
  <si>
    <t>Глава муниципального образования</t>
  </si>
  <si>
    <t>71 2 00 00000</t>
  </si>
  <si>
    <t>71 2 00 10010</t>
  </si>
  <si>
    <t>71 2 00 10020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</si>
  <si>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</si>
  <si>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</si>
  <si>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в рамках обеспечения деятельности администрации города Ставрополя</t>
  </si>
  <si>
    <t>71 1 00 00000</t>
  </si>
  <si>
    <t>71 1 00 10010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</si>
  <si>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</si>
  <si>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</si>
  <si>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</si>
  <si>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</si>
  <si>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71 1 00 10020</t>
  </si>
  <si>
    <t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t>
  </si>
  <si>
    <t>71 1 00 76630</t>
  </si>
  <si>
    <t>Расходы на осуществление переданных государственных полномочий Ставропольского края по созданию административных комиссий</t>
  </si>
  <si>
    <t>71 1 00 76930</t>
  </si>
  <si>
    <t>Судебная система</t>
  </si>
  <si>
    <t>05</t>
  </si>
  <si>
    <t>Реализация иных функций Ставропольской городской Думы, администрации города Ставрополя, ее отраслевых (функциональных) и территориальных органов</t>
  </si>
  <si>
    <t>98 0 00 00000</t>
  </si>
  <si>
    <t>Иные непрограммные мероприятия</t>
  </si>
  <si>
    <t>98 1 00 00000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</si>
  <si>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</si>
  <si>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</si>
  <si>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Другие общегосударственные вопросы</t>
  </si>
  <si>
    <t>13</t>
  </si>
  <si>
    <t>Муниципальная программа «Экономическое развитие города Ставрополя»</t>
  </si>
  <si>
    <t>12 0 00 00000</t>
  </si>
  <si>
    <t>Подпрограмма «Создание благоприятных условий для экономического развития города Ставрополя»</t>
  </si>
  <si>
    <t>12 2 00 00000</t>
  </si>
  <si>
    <t>Расходы на повышение туристической привлекательности города Ставрополя, развитие внутреннего и въездного туризма в городе Ставрополе</t>
  </si>
  <si>
    <t>12 2 02 20640</t>
  </si>
  <si>
    <t>Специальные расходы</t>
  </si>
  <si>
    <t>880</t>
  </si>
  <si>
    <t>Основное мероприятие «Развитие международного, межрегионального и межмуниципального сотрудничества города Ставрополя»</t>
  </si>
  <si>
    <t>12 2 03 00000</t>
  </si>
  <si>
    <t>Обеспечение членства в международных, общероссийских и региональных объединениях муниципальных образований (оплата членских взносов)</t>
  </si>
  <si>
    <t>12 2 03 20040</t>
  </si>
  <si>
    <t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t>
  </si>
  <si>
    <t>12 2 03 20090</t>
  </si>
  <si>
    <t>Муниципальная программа «Развитие муниципальной службы и противодействие коррупции в городе Ставрополе»</t>
  </si>
  <si>
    <t>13 0 00 00000</t>
  </si>
  <si>
    <t>Подпрограмма «Противодействие коррупции в сфере деятельности администрации города Ставрополя и ее органах»</t>
  </si>
  <si>
    <t>13 2 00 00000</t>
  </si>
  <si>
    <t>Основное мероприятие «Профилактика коррупции, антикоррупционное просвещение и пропаганда»</t>
  </si>
  <si>
    <t>13 2 01 00000</t>
  </si>
  <si>
    <t>Расходы на реализацию мероприятий, направленных на противодействие коррупции в сфере деятельности администрации города Ставрополя и ее органов</t>
  </si>
  <si>
    <t>13 2 01 20620</t>
  </si>
  <si>
    <t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t>
  </si>
  <si>
    <t>14 0 00 00000</t>
  </si>
  <si>
    <t>Подпрограмма «Развитие информационного общества в городе Ставрополе»</t>
  </si>
  <si>
    <t>14 1 00 00000</t>
  </si>
  <si>
    <t>Основное мероприятие «Развитие и обеспечение функционирования инфраструктуры информационного общества в городе Ставрополе»</t>
  </si>
  <si>
    <t>14 1 01 00000</t>
  </si>
  <si>
    <t>Расходы на развитие и обеспечение функционирования информационного общества в городе Ставрополе</t>
  </si>
  <si>
    <t>14 1 01 20630</t>
  </si>
  <si>
    <t>Организация ведения централизованного бюджетного (бухгалтерского) учета и формирования бюджетной (бухгалтерской) отчетности</t>
  </si>
  <si>
    <t>14 1 01 21340</t>
  </si>
  <si>
    <t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t>
  </si>
  <si>
    <t>14 1 02 00000</t>
  </si>
  <si>
    <t>14 1 02 20630</t>
  </si>
  <si>
    <t>Подпрограмма «Оптимизация и повышение качества предоставления государственных и муниципальных услуг в городе Ставрополе»</t>
  </si>
  <si>
    <t>14 2 00 00000</t>
  </si>
  <si>
    <t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t>
  </si>
  <si>
    <t>14 2 02 00000</t>
  </si>
  <si>
    <t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t>
  </si>
  <si>
    <t>14 2 02 20710</t>
  </si>
  <si>
    <t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t>
  </si>
  <si>
    <t>14 2 04 00000</t>
  </si>
  <si>
    <t>Расходы на обеспечение деятельности (оказание услуг) муниципальных учреждений</t>
  </si>
  <si>
    <t>14 2 04 11010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</si>
  <si>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</si>
  <si>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</si>
  <si>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</si>
  <si>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</si>
  <si>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</si>
  <si>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</si>
  <si>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</si>
  <si>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</si>
  <si>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Муниципальная программа «Обеспечение безопасности, общественного порядка и профилактика правонарушений в городе Ставрополе»</t>
  </si>
  <si>
    <t>15 0 00 00000</t>
  </si>
  <si>
    <t>Подпрограмма «Безопасный Ставрополь»</t>
  </si>
  <si>
    <t>15 1 00 00000</t>
  </si>
  <si>
    <t>Основное мероприятие «Осуществление мер, направленных на профилактику терроризма и его идеологии, профилактику экстремизма, укрепление межнационального согласия, профилактику межнациональных (межэтнических) конфликтов»</t>
  </si>
  <si>
    <t>15 1 01 00000</t>
  </si>
  <si>
    <t>Расходы на реализацию мероприятий, направленных на повышение уровня безопасности жизнедеятельности города Ставрополя</t>
  </si>
  <si>
    <t>15 1 01 20350</t>
  </si>
  <si>
    <t xml:space="preserve">Подпрограмма «НЕзависимость» </t>
  </si>
  <si>
    <t>15 2 00 00000</t>
  </si>
  <si>
    <t>Основное мероприятие «Мониторинг наркоситуации в городе Ставрополе на основе социологических исследований и статистических данных»</t>
  </si>
  <si>
    <t>15 2 01 00000</t>
  </si>
  <si>
    <t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t>
  </si>
  <si>
    <t>15 2 01 20370</t>
  </si>
  <si>
    <t>Основное мероприятие «Профилактика зависимости от наркотических и других психоактивных веществ среди детей и молодежи»</t>
  </si>
  <si>
    <t>15 2 02 00000</t>
  </si>
  <si>
    <t>15 2 02 20370</t>
  </si>
  <si>
    <t>Премии и гранты</t>
  </si>
  <si>
    <t>350</t>
  </si>
  <si>
    <t>Основное мероприятие «Профилактика зависимого (аддиктивного) поведения и пропаганда здорового образа жизни»</t>
  </si>
  <si>
    <t>15 2 03 00000</t>
  </si>
  <si>
    <t xml:space="preserve">15 2 03 20370 </t>
  </si>
  <si>
    <t xml:space="preserve">Подпрограмма «Профилактика правонарушений в городе Ставрополе» </t>
  </si>
  <si>
    <t>15 3 00 00000</t>
  </si>
  <si>
    <t>Основное мероприятие «Организация материально-технического обеспечения деятельности народной дружины города Ставрополя»</t>
  </si>
  <si>
    <t>15 3 03 00000</t>
  </si>
  <si>
    <t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t>
  </si>
  <si>
    <t>15 3 03 20100</t>
  </si>
  <si>
    <t>Муниципальная программа «Развитие казачества в городе Ставрополе»</t>
  </si>
  <si>
    <t>18 0 00 00000</t>
  </si>
  <si>
    <t>Расходы в рамках реализации муниципальной программы «Развитие казачества в городе Ставрополе»</t>
  </si>
  <si>
    <t>18 Б 00 00000</t>
  </si>
  <si>
    <t>18Б0000000</t>
  </si>
  <si>
    <t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t>
  </si>
  <si>
    <t>18 Б 01 00000</t>
  </si>
  <si>
    <t>18Б0100000</t>
  </si>
  <si>
    <t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t>
  </si>
  <si>
    <t>18 Б 01 60080</t>
  </si>
  <si>
    <t>18Б0160080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</si>
  <si>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</si>
  <si>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</si>
  <si>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</si>
  <si>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</si>
  <si>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Поощрение муниципального служащего в связи с выходом на страховую пенсию по старости (инвалидности)</t>
  </si>
  <si>
    <t>71 1 00 10050</t>
  </si>
  <si>
    <t>71 1 00 11010</t>
  </si>
  <si>
    <t>Расходы на выплаты на основании исполнительных листов судебных органов</t>
  </si>
  <si>
    <t>71 1 00 20050</t>
  </si>
  <si>
    <t>71 4 00 00000</t>
  </si>
  <si>
    <t>Расходы на уплату административного штрафа</t>
  </si>
  <si>
    <t>71 4 00 21040</t>
  </si>
  <si>
    <t>Возмещение расходов, связанных с материальным обеспечением деятельности депутатов Думы Ставропольского края и их помощников в Ставропольском крае</t>
  </si>
  <si>
    <t>98 1 00 76610</t>
  </si>
  <si>
    <t>Национальная экономика</t>
  </si>
  <si>
    <t xml:space="preserve">Другие вопросы в области национальной экономики </t>
  </si>
  <si>
    <t>Подпрограмма «Развитие малого и среднего предпринимательства в городе Ставрополе»</t>
  </si>
  <si>
    <t>12 1 00 00000</t>
  </si>
  <si>
    <t>Основное мероприятие «Финансовая поддержка субъектов малого и среднего предпринимательства в городе Ставрополе»</t>
  </si>
  <si>
    <t>12 1 01 00000</t>
  </si>
  <si>
    <t>Предоставление субсидий субъектам малого и среднего предпринимательства, осуществляющим деятельность на территории города Ставрополя</t>
  </si>
  <si>
    <t>12 1 01 60130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</si>
  <si>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</si>
  <si>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</si>
  <si>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811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</si>
  <si>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 </t>
  </si>
  <si>
    <t>812</t>
  </si>
  <si>
    <t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t>
  </si>
  <si>
    <t>12 1 02 00000</t>
  </si>
  <si>
    <t>Расходы на реализацию мероприятий, направленных на развитие малого и среднего предпринимательства на территории города Ставрополя</t>
  </si>
  <si>
    <t>12 1 02 20480</t>
  </si>
  <si>
    <t>Основное мероприятие «Обеспечение благоприятных условий для развития малого и среднего предпринимательства на территории города Ставрополя»</t>
  </si>
  <si>
    <t>12 1 03 00000</t>
  </si>
  <si>
    <t>12 1 03 20480</t>
  </si>
  <si>
    <t>Основное мероприятие «Создание благоприятных условий для развития инвестиционной деятельности»</t>
  </si>
  <si>
    <t>12 2 01 00000</t>
  </si>
  <si>
    <t>Расходы на информирование об инвестиционных возможностях города Ставрополя</t>
  </si>
  <si>
    <t>12 2 01 20650</t>
  </si>
  <si>
    <t>Основное мероприятие «Создание условий для развития туризма на территории города Ставрополя»</t>
  </si>
  <si>
    <t>12 2 02 00000</t>
  </si>
  <si>
    <t>Образование</t>
  </si>
  <si>
    <t>07</t>
  </si>
  <si>
    <t>Профессиональная подготовка, переподготовка и повышение квалификации</t>
  </si>
  <si>
    <t xml:space="preserve">Подпрограмма «Развитие муниципальной службы в городе Ставрополе» </t>
  </si>
  <si>
    <t>13 1 00 00000</t>
  </si>
  <si>
    <t>Основное мероприятие «Создание условий для профессионального развития и подготовки кадров в органах местного самоуправления города Ставрополя»</t>
  </si>
  <si>
    <t>13 1 01 00000</t>
  </si>
  <si>
    <t>Расходы на реализацию мероприятий, направленных на повышение профессионального уровня муниципальных служащих</t>
  </si>
  <si>
    <t>13 1 01 20450</t>
  </si>
  <si>
    <t xml:space="preserve">Культура, кинематография </t>
  </si>
  <si>
    <t>08</t>
  </si>
  <si>
    <t>Культура</t>
  </si>
  <si>
    <t>Муниципальная программа «Культура города Ставрополя»</t>
  </si>
  <si>
    <t>07 0 00 00000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</si>
  <si>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t>
  </si>
  <si>
    <t>07 1 00 00000</t>
  </si>
  <si>
    <t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t>
  </si>
  <si>
    <t>07 1 01 00000</t>
  </si>
  <si>
    <t>Расходы на проведение культурно-массовых мероприятий в городе Ставрополе</t>
  </si>
  <si>
    <t>07 1 01 20060</t>
  </si>
  <si>
    <t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t>
  </si>
  <si>
    <t>14 1 03 00000</t>
  </si>
  <si>
    <t>14 1 03 98710</t>
  </si>
  <si>
    <t>Основное мероприятие «Официальное опубликование муниципальных правовых актов города Ставрополя в газете «Вечерний Ставрополь»</t>
  </si>
  <si>
    <t>14 1 04 00000</t>
  </si>
  <si>
    <t>Расходы на официальное опубликование муниципальных правовых актов города Ставрополя в газете «Вечерний Ставрополь»</t>
  </si>
  <si>
    <t>14 1 04 98720</t>
  </si>
  <si>
    <t>Комитет по управлению муниципальным имуществом города Ставрополя</t>
  </si>
  <si>
    <t>602</t>
  </si>
  <si>
    <t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t>
  </si>
  <si>
    <t>11 0 00 00000</t>
  </si>
  <si>
    <t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t>
  </si>
  <si>
    <t>11 Б 00 00000</t>
  </si>
  <si>
    <t>11Б0000000</t>
  </si>
  <si>
    <t>Основное мероприятие «Управление и распоряжение объектами недвижимого имущества, находящимися в муниципальной собственности города Ставрополя»</t>
  </si>
  <si>
    <t>11 Б 01 00000</t>
  </si>
  <si>
    <t>11Б0100000</t>
  </si>
  <si>
    <t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t>
  </si>
  <si>
    <t>11 Б 01 20030</t>
  </si>
  <si>
    <t>11Б0120030</t>
  </si>
  <si>
    <t xml:space="preserve">Расходы на содержание объектов муниципальной казны города Ставрополя в части нежилых помещений </t>
  </si>
  <si>
    <t>11 Б 01 20070</t>
  </si>
  <si>
    <t>11Б0120070</t>
  </si>
  <si>
    <t>Расходы на уплату взносов на капитальный ремонт общего имущества в многоквартирных домах</t>
  </si>
  <si>
    <t>11 Б 01 21120</t>
  </si>
  <si>
    <t>11Б0121120</t>
  </si>
  <si>
    <t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t>
  </si>
  <si>
    <t>11 Б 03 00000</t>
  </si>
  <si>
    <t>11Б0300000</t>
  </si>
  <si>
    <t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t>
  </si>
  <si>
    <t>11 Б 03 20340</t>
  </si>
  <si>
    <t>11Б0320340</t>
  </si>
  <si>
    <t>Основное мероприятие «Создание условий для обеспечения безопасности граждан в местах массового пребывания людей на территории города Ставрополя»</t>
  </si>
  <si>
    <t>15 1 02 00000</t>
  </si>
  <si>
    <t>15 1 02 20350</t>
  </si>
  <si>
    <t>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</t>
  </si>
  <si>
    <t>15 1 02 77310</t>
  </si>
  <si>
    <t>Cоздание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</t>
  </si>
  <si>
    <t>15 1 02 S7310</t>
  </si>
  <si>
    <t>15102S7310</t>
  </si>
  <si>
    <t>Обеспечения деятельности комитета по управлению муниципальным имуществом города Ставрополя</t>
  </si>
  <si>
    <t>72 0 00 00000</t>
  </si>
  <si>
    <t>Непрограммные расходы в рамках обеспечения деятельности комитета по управлению муниципальным имуществом города Ставрополя</t>
  </si>
  <si>
    <t>72 1 00 00000</t>
  </si>
  <si>
    <t>72 1 00 10010</t>
  </si>
  <si>
    <t>72 1 00 10020</t>
  </si>
  <si>
    <t>72 1 00 10050</t>
  </si>
  <si>
    <t>72 1 00 20050</t>
  </si>
  <si>
    <t>72 2 00 00000</t>
  </si>
  <si>
    <t>Расходы на уплату налога на добавленную стоимость в связи с реализацией муниципального имущества физическим лицам</t>
  </si>
  <si>
    <t>72 2 00 20970</t>
  </si>
  <si>
    <t>Иные вопросы, связанные с общегосударственным управлением</t>
  </si>
  <si>
    <t>98 1 00 21350</t>
  </si>
  <si>
    <t>Другие вопросы в области национальной экономики</t>
  </si>
  <si>
    <t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t>
  </si>
  <si>
    <t>02 0 00 00000</t>
  </si>
  <si>
    <t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t>
  </si>
  <si>
    <t>02 Б 00 00000</t>
  </si>
  <si>
    <t>02Б0000000</t>
  </si>
  <si>
    <t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t>
  </si>
  <si>
    <t>02 Б 02 00000</t>
  </si>
  <si>
    <t>02Б0200000</t>
  </si>
  <si>
    <t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t>
  </si>
  <si>
    <t>02 Б 02 20160</t>
  </si>
  <si>
    <t>02Б0220160</t>
  </si>
  <si>
    <t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t>
  </si>
  <si>
    <t>04 0 00 00000</t>
  </si>
  <si>
    <t xml:space="preserve"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 </t>
  </si>
  <si>
    <t>04 2 00 00000</t>
  </si>
  <si>
    <t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t>
  </si>
  <si>
    <t>04 2 02 00000</t>
  </si>
  <si>
    <t>Расходы на приобретение техники для уборки дорог и тротуаров (на условиях финансовой аренды (лизинга)</t>
  </si>
  <si>
    <t>04 2 02 21010</t>
  </si>
  <si>
    <t>Основное мероприятие «Управление и распоряжение земельными участками, расположенными на территории города Ставрополя»</t>
  </si>
  <si>
    <t>11 Б 02 00000</t>
  </si>
  <si>
    <t>11Б0200000</t>
  </si>
  <si>
    <t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t>
  </si>
  <si>
    <t>11 Б 02 20180</t>
  </si>
  <si>
    <t>11Б0220180</t>
  </si>
  <si>
    <t>Жилищно-коммунальное хозяйство</t>
  </si>
  <si>
    <t>Жилищное хозяйство</t>
  </si>
  <si>
    <t>Расходы на исполнение обязательств в рамках реализации муниципальных программ города Ставрополя, действовавших до 01.01.2017, за счет остатков на 01.01.2017</t>
  </si>
  <si>
    <t>98 2 00 00000</t>
  </si>
  <si>
    <t>Обеспечение мероприятий, реализуемых без участия средств государственной корпорации - Фонда содействия реформированию жилищно-коммунального хозяйства, по переселению граждан из аварийного жилищного фонда</t>
  </si>
  <si>
    <t>98 2 00 76910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</si>
  <si>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</si>
  <si>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</si>
  <si>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</si>
  <si>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</si>
  <si>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 в городе Ставрополе</t>
  </si>
  <si>
    <t>98 2 00 S6910</t>
  </si>
  <si>
    <t>98200S6910</t>
  </si>
  <si>
    <t>Другие вопросы в области жилищно-коммунального хозяйства</t>
  </si>
  <si>
    <t>Муниципальная программа «Переселение граждан из аварийного жилищного фонда в городе Ставрополе»</t>
  </si>
  <si>
    <t>19 0 00 00000</t>
  </si>
  <si>
    <t>Расходы в рамках реализации муниципальной программы «Переселение граждан из аварийного жилищного фонда в городе Ставрополе»</t>
  </si>
  <si>
    <t>19 Б 00 00000</t>
  </si>
  <si>
    <t>19Б0000000</t>
  </si>
  <si>
    <t>Основное мероприятие «Снос многоквартирных домов, признанных до 01 января 2012 года аварийными и подлежащими сносу в связи с физическим износом в процессе их эксплуатации в городе Ставрополе»</t>
  </si>
  <si>
    <t>19 Б 01 00000</t>
  </si>
  <si>
    <t>19Б0100000</t>
  </si>
  <si>
    <t>19 Б 01 09602</t>
  </si>
  <si>
    <t>19Б0109602</t>
  </si>
  <si>
    <t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 (в том числе проектно-сметная документация)</t>
  </si>
  <si>
    <t>72 2 00 20950</t>
  </si>
  <si>
    <t>Социальная политика</t>
  </si>
  <si>
    <t>10</t>
  </si>
  <si>
    <t>Социальное обеспечение населения</t>
  </si>
  <si>
    <t>Муниципальная программа «Обеспечение жильем молодых семей в городе Ставрополе»</t>
  </si>
  <si>
    <t>06 0 00 00000</t>
  </si>
  <si>
    <t xml:space="preserve">Расходы в рамках реализации муниципальной программы «Обеспечение жильем молодых семей в городе Ставрополе»  </t>
  </si>
  <si>
    <t>06 Б 00 00000</t>
  </si>
  <si>
    <t>06Б0000000</t>
  </si>
  <si>
    <t>Основное мероприятие «Предоставление молодым семьям социальных выплат»</t>
  </si>
  <si>
    <t>06 Б 01 00000</t>
  </si>
  <si>
    <t>06Б0100000</t>
  </si>
  <si>
    <t>Предоставление молодым семьям, являющимися по состоянию на 01 января 2017 года  участниками подпрограммы «Обеспечение жильем молодых семей» федеральной целевой программы «Жилище» на 2015 - 2020 годы, нуждающимся в улучшении жилищных условий, имеющим трех и более детей, в которых один из супругов или родитель в неполной семье достигает в 2017 году возраста 36 лет, социальных выплат на приобретение (строительство) жилья в 2017 году, за счет средств местного бюджета</t>
  </si>
  <si>
    <t>06 Б 01 S7360</t>
  </si>
  <si>
    <t>06Б01S7360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</si>
  <si>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</si>
  <si>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</si>
  <si>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</si>
  <si>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</si>
  <si>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Предоставление молодым семьям, являющимися по состоянию на 01 января 2017 года  участниками подпрограммы «Обеспечение жильем молодых семей» федеральной целевой программы «Жилище» на 2015-2020 годы, нуждающимся в улучшении жилищных условий, имеющим трех и более детей, в которых один из супругов или родитель в неполной семье достигает в 2017 году возраста 36 лет, социальных выплат на приобретение (строительство) жилья в 2017 году, за счет средств краевого бюджета</t>
  </si>
  <si>
    <t>06 Б 01 77360</t>
  </si>
  <si>
    <t>06Б0177360</t>
  </si>
  <si>
    <t>Комитет финансов и бюджета администрации города Ставрополя</t>
  </si>
  <si>
    <t>604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</si>
  <si>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</si>
  <si>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</si>
  <si>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комитета финансов и бюджета администрации города Ставрополя</t>
  </si>
  <si>
    <t>73 0 00 00000</t>
  </si>
  <si>
    <t>Непрограммные расходы в рамках обеспечения деятельности комитета финансов и бюджета администрации города Ставрополя</t>
  </si>
  <si>
    <t>73 1 00 00000</t>
  </si>
  <si>
    <t>73 1 00 10010</t>
  </si>
  <si>
    <t>73 1 00 10020</t>
  </si>
  <si>
    <t>Резервный фонд</t>
  </si>
  <si>
    <t>11</t>
  </si>
  <si>
    <t xml:space="preserve">000 </t>
  </si>
  <si>
    <t>Резервный фонд администрации города Ставрополя</t>
  </si>
  <si>
    <t>98 1 00 20020</t>
  </si>
  <si>
    <t>Резервные средства</t>
  </si>
  <si>
    <t>870</t>
  </si>
  <si>
    <t>Муниципальная программа «Управление муниципальными финансами и муниципальным долгом города Ставрополя»</t>
  </si>
  <si>
    <t>10 0 00 00000</t>
  </si>
  <si>
    <t>Расходы в рамках реализации муниципальной программы «Управление муниципальными финансами и муниципальным долгом города Ставрополя»</t>
  </si>
  <si>
    <t>10 Б 00 00000</t>
  </si>
  <si>
    <t>10Б0000000</t>
  </si>
  <si>
    <t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t>
  </si>
  <si>
    <t>10 Б 02 00000</t>
  </si>
  <si>
    <t>10Б0200000</t>
  </si>
  <si>
    <t>10 Б 02 20050</t>
  </si>
  <si>
    <t>10Б0220050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</si>
  <si>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</si>
  <si>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</si>
  <si>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t>
  </si>
  <si>
    <t>10 Б 03 00000</t>
  </si>
  <si>
    <t>10Б0300000</t>
  </si>
  <si>
    <t>Обслуживание муниципального долга города Ставрополя</t>
  </si>
  <si>
    <t>10 Б 03 20010</t>
  </si>
  <si>
    <t>10Б0320010</t>
  </si>
  <si>
    <t>Обслуживание муниципального долга</t>
  </si>
  <si>
    <t>730</t>
  </si>
  <si>
    <t>Комитет муниципального заказа и торговли администрации города Ставрополя</t>
  </si>
  <si>
    <t>605</t>
  </si>
  <si>
    <t>Подпрограмма «Профилактика правонарушений в городе Ставрополе»</t>
  </si>
  <si>
    <t>Основное мероприятие «Профилактика правонарушений несовершеннолетних»</t>
  </si>
  <si>
    <t>15 3 01 00000</t>
  </si>
  <si>
    <t>Расходы на реализацию мероприятий, направленных на профилактику правонарушений в городе Ставрополе</t>
  </si>
  <si>
    <t>15 3 01 20660</t>
  </si>
  <si>
    <t>Обеспечение деятельности комитета муниципального заказа и торговли администрации города Ставрополя</t>
  </si>
  <si>
    <t>74 0 00 00000</t>
  </si>
  <si>
    <t>Непрограммные расходы в рамках обеспечения деятельности комитета муниципального заказа и торговли администрации города Ставрополя</t>
  </si>
  <si>
    <t>74 1 00 00000</t>
  </si>
  <si>
    <t>74 1 00 10010</t>
  </si>
  <si>
    <t>74 1 00 10020</t>
  </si>
  <si>
    <t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</t>
  </si>
  <si>
    <t xml:space="preserve">07 1 01 00000 </t>
  </si>
  <si>
    <t>Муниципальная программа «Социальная поддержка населения города Ставрополя»</t>
  </si>
  <si>
    <t>03 0 00 00000</t>
  </si>
  <si>
    <t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t>
  </si>
  <si>
    <t>03 2 00 00000</t>
  </si>
  <si>
    <t>Основное мероприятие «Предоставление льгот на бытовые услуги по помывке в общем отделении бань отдельным категориям граждан»</t>
  </si>
  <si>
    <t>03 2 02 00000</t>
  </si>
  <si>
    <t>Предоставление льгот на бытовые услуги по помывке в общем отделении бань отдельным категориям граждан</t>
  </si>
  <si>
    <t>03 2 02 80240</t>
  </si>
  <si>
    <t>Комитет образования администрации города Ставрополя</t>
  </si>
  <si>
    <t>606</t>
  </si>
  <si>
    <t>Дошкольное образование</t>
  </si>
  <si>
    <t>Муниципальная программа «Развитие образования в городе Ставрополе»</t>
  </si>
  <si>
    <t>01 0 00 00000</t>
  </si>
  <si>
    <t>Подпрограмма «Организация дошкольного, общего и дополнительного образования»</t>
  </si>
  <si>
    <t>01 1 00 00000</t>
  </si>
  <si>
    <t>Основное мероприятие «Организация предоставления общедоступного и бесплатного дошкольного образования»</t>
  </si>
  <si>
    <t>01 1 01 00000</t>
  </si>
  <si>
    <t>01 1 01 11010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</si>
  <si>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</si>
  <si>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</si>
  <si>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</si>
  <si>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</si>
  <si>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</si>
  <si>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</si>
  <si>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</si>
  <si>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</si>
  <si>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</si>
  <si>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</si>
  <si>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</si>
  <si>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</si>
  <si>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</si>
  <si>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01 1 01 77170</t>
  </si>
  <si>
    <t>632</t>
  </si>
  <si>
    <t>Расходы на обеспечение выплаты работникам муниципальных учреждений минимального размера оплаты труда</t>
  </si>
  <si>
    <t>01 1 01 77250</t>
  </si>
  <si>
    <t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t>
  </si>
  <si>
    <t>01 1 06 00000</t>
  </si>
  <si>
    <t>01 1 06 11010</t>
  </si>
  <si>
    <t>Проведение работ по замене оконных блоков в муниципальных образовательных организациях Ставропольского края за счет краевого бюджета</t>
  </si>
  <si>
    <t>01 1 06 76690</t>
  </si>
  <si>
    <t>Проведение работ по замене оконных блоков в муниципальных образовательных организациях Ставропольского края за счет местного бюджета</t>
  </si>
  <si>
    <t>01 1 06 S6690</t>
  </si>
  <si>
    <t>01106S6690</t>
  </si>
  <si>
    <t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t>
  </si>
  <si>
    <t>16 0 00 00000</t>
  </si>
  <si>
    <t>Подпрограмма «Обеспечение пожарной безопасности в границах города Ставрополя»</t>
  </si>
  <si>
    <t>16 2 00 00000</t>
  </si>
  <si>
    <t>Основное мероприятие «Выполнение противопожарных мероприятий в муниципальных учреждениях города Ставрополя»</t>
  </si>
  <si>
    <t>16 2 02 00000</t>
  </si>
  <si>
    <t>Обеспечение пожарной безопасности в муниципальных учреждениях образования, культуры, физической культуры и спорта города Ставрополя</t>
  </si>
  <si>
    <t>16 2 02 20550</t>
  </si>
  <si>
    <t>Общее образование</t>
  </si>
  <si>
    <t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t>
  </si>
  <si>
    <t>01 1 02 00000</t>
  </si>
  <si>
    <t>01 1 02 11010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</si>
  <si>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</si>
  <si>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01 1 02 77160</t>
  </si>
  <si>
    <t>01 1 02 77250</t>
  </si>
  <si>
    <t>Проведение работ по капитальному ремонту кровель в муниципальных общеобразовательных организациях за счет средств краевого бюджета</t>
  </si>
  <si>
    <t>01 1 06 77300</t>
  </si>
  <si>
    <t>Проведение работ по капитальному ремонту кровель в муниципальных общеобразовательных организациях за счет средств местного бюджета</t>
  </si>
  <si>
    <t>01 1 06 S7300</t>
  </si>
  <si>
    <t>01106S7300</t>
  </si>
  <si>
    <t>Дополнительное образование детей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</si>
  <si>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</si>
  <si>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01 1 03 00000</t>
  </si>
  <si>
    <t>01 1 03 11010</t>
  </si>
  <si>
    <t>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t>
  </si>
  <si>
    <t>01 1 03 77080</t>
  </si>
  <si>
    <t>01 1 03 77250</t>
  </si>
  <si>
    <t>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</t>
  </si>
  <si>
    <t>01 1 03 S7080</t>
  </si>
  <si>
    <t>01103S7080</t>
  </si>
  <si>
    <t>Молодежная политика</t>
  </si>
  <si>
    <t>Основное мероприятие «Организация отдыха детей в каникулярное время»</t>
  </si>
  <si>
    <t>01 1 04 00000</t>
  </si>
  <si>
    <t>01 1 04 11010</t>
  </si>
  <si>
    <t>Расходы на проведение мероприятий по оздоровлению детей</t>
  </si>
  <si>
    <t>01 1 04 20330</t>
  </si>
  <si>
    <t>01 1 04 77250</t>
  </si>
  <si>
    <t>Другие вопросы в области образования</t>
  </si>
  <si>
    <t>09</t>
  </si>
  <si>
    <t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t>
  </si>
  <si>
    <t>01 1 05 00000</t>
  </si>
  <si>
    <t>Расходы на проведение мероприятий для детей и молодежи</t>
  </si>
  <si>
    <t>01 1 05 20240</t>
  </si>
  <si>
    <t>Основное мероприятие «Обеспечение образовательной деятельности, оценки качества образования»</t>
  </si>
  <si>
    <t>01 1 08 00000</t>
  </si>
  <si>
    <t>01 1 08 11010</t>
  </si>
  <si>
    <t>01 1 08 77250</t>
  </si>
  <si>
    <t>Обеспечение деятельности комитета образования администрации города Ставрополя</t>
  </si>
  <si>
    <t>75 0 00 00000</t>
  </si>
  <si>
    <t>Непрограммные расходы в рамках обеспечения деятельности комитета образования администрации города Ставрополя</t>
  </si>
  <si>
    <t>75 1 00 00000</t>
  </si>
  <si>
    <t>75 1 00 10010</t>
  </si>
  <si>
    <t>Расходы на выплаты персоналу  государственных (муниципальных) органов</t>
  </si>
  <si>
    <t>75 1 00 10020</t>
  </si>
  <si>
    <t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t>
  </si>
  <si>
    <t>75 1 00 76200</t>
  </si>
  <si>
    <t>Охрана семьи и детства</t>
  </si>
  <si>
    <t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</si>
  <si>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01 1 01 76140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</si>
  <si>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</si>
  <si>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</si>
  <si>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</si>
  <si>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</si>
  <si>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Основное мероприятие «Защита прав и законных интересов детей-сирот и детей, оставшихся без попечения родителей»</t>
  </si>
  <si>
    <t>01 1 07 00000</t>
  </si>
  <si>
    <t>Расходы на выплату денежных средств на содержание ребенка опекуну (попечителю)</t>
  </si>
  <si>
    <t>01 1 07 78110</t>
  </si>
  <si>
    <t>Приобретение товаров, работ, услуг в пользу граждан в целях их социального обеспечения</t>
  </si>
  <si>
    <t>323</t>
  </si>
  <si>
    <t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t>
  </si>
  <si>
    <t>01 1 07 78120</t>
  </si>
  <si>
    <t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</si>
  <si>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01 1 07 78130</t>
  </si>
  <si>
    <t>Расходы на выплату единовременного пособия усыновителям</t>
  </si>
  <si>
    <t>01 1 07 78140</t>
  </si>
  <si>
    <t>Комитет культуры и молодежной политики администрации города Ставрополя</t>
  </si>
  <si>
    <t>607</t>
  </si>
  <si>
    <t>Расходы на реализацию проекта «Здоровые города» в городе Ставрополе</t>
  </si>
  <si>
    <t>98 1 00 20110</t>
  </si>
  <si>
    <t>Иные выплаты населению</t>
  </si>
  <si>
    <t>360</t>
  </si>
  <si>
    <t>Предоставление платежей, взносов, безвозмездных
перечислений субъектам международного права</t>
  </si>
  <si>
    <t>860</t>
  </si>
  <si>
    <t>Взносы в международные организации</t>
  </si>
  <si>
    <t>862</t>
  </si>
  <si>
    <t>Подпрограмма «Развитие культуры города Ставрополя»</t>
  </si>
  <si>
    <t>07 2 00 00000</t>
  </si>
  <si>
    <t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t>
  </si>
  <si>
    <t>07 2 01 00000</t>
  </si>
  <si>
    <t>07 2 01 11010</t>
  </si>
  <si>
    <t>07 2 01 77080</t>
  </si>
  <si>
    <t>07 2 01 77250</t>
  </si>
  <si>
    <t>07 2 01 S7080</t>
  </si>
  <si>
    <t>07201S7080</t>
  </si>
  <si>
    <t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t>
  </si>
  <si>
    <t>07 2 06 00000</t>
  </si>
  <si>
    <t>Расходы на реализацию мероприятий, направленных на сохранение историко-культурного наследия города Ставрополя</t>
  </si>
  <si>
    <t>07 2 06 20400</t>
  </si>
  <si>
    <t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t>
  </si>
  <si>
    <t>07 2 08 00000</t>
  </si>
  <si>
    <t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t>
  </si>
  <si>
    <t>07 2 08 21230</t>
  </si>
  <si>
    <t>Основное мероприятие «Модернизация материально-технической базы муниципальных учреждений отрасли «Культура» города Ставрополя»</t>
  </si>
  <si>
    <t>07 2 09 00000</t>
  </si>
  <si>
    <t>Расходы на модернизацию материально-технической базы муниципальных учреждений отрасли «Культура» города Ставрополя</t>
  </si>
  <si>
    <t>07 2 09 21280</t>
  </si>
  <si>
    <t>07 2 12 00000</t>
  </si>
  <si>
    <t>Расходы на проведение ремонтных работ внутренних помещений здания муниципального автономного учреждения дополнительного образования «Детская школа искусств № 5» города Ставрополя по адресу: город Ставрополь, улица Доваторцев, 44/1 (в том числе изготовление проектно-сметной документации, технический надзор)</t>
  </si>
  <si>
    <t>07 2 12 21260</t>
  </si>
  <si>
    <t>Муниципальная программа «Энергосбережение и повышение энергетической эффективности в городе Ставрополе»</t>
  </si>
  <si>
    <t>17 0 00 00000</t>
  </si>
  <si>
    <t>Расходы в рамках реализации муниципальной программы «Энергосбережение и повышение энергетической эффективности в городе Ставрополе»</t>
  </si>
  <si>
    <t>17 Б 00 00000</t>
  </si>
  <si>
    <t>17Б0000000</t>
  </si>
  <si>
    <t>Основное мероприятие «Энергосбережение и энергоэффективность в бюджетном секторе»</t>
  </si>
  <si>
    <t>17 Б 01 00000</t>
  </si>
  <si>
    <t>17Б0100000</t>
  </si>
  <si>
    <t>Расходы на проведение мероприятий по энергосбережению и повышению энергоэффективности</t>
  </si>
  <si>
    <t>17 Б 01 20490</t>
  </si>
  <si>
    <t>17Б0120490</t>
  </si>
  <si>
    <t>04 3 00 00000</t>
  </si>
  <si>
    <t>Основное мероприятие «Благоустройство территории города Ставрополя»</t>
  </si>
  <si>
    <t>04 3 04 00000</t>
  </si>
  <si>
    <t>Расходы на прочие мероприятия по благоустройству территории города Ставрополя</t>
  </si>
  <si>
    <t>04 3 04 20300</t>
  </si>
  <si>
    <t>Муниципальная программа «Молодежь города Ставрополя»</t>
  </si>
  <si>
    <t>09 0 00 00000</t>
  </si>
  <si>
    <t>Расходы в рамках реализации муниципальной программы «Молодежь города Ставрополя»</t>
  </si>
  <si>
    <t>09 Б 00 00000</t>
  </si>
  <si>
    <t>09Б0000000</t>
  </si>
  <si>
    <t>Основное мероприятие «Проведение мероприятий по гражданскому и патриотическому воспитанию молодежи»</t>
  </si>
  <si>
    <t>09 Б 01 00000</t>
  </si>
  <si>
    <t>09Б0100000</t>
  </si>
  <si>
    <t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t>
  </si>
  <si>
    <t>09 Б 01 20460</t>
  </si>
  <si>
    <t>09Б0120460</t>
  </si>
  <si>
    <t>Основное мероприятие «Создание системы поддержки  и поощрения талантливой и успешной молодежи города Ставрополя»</t>
  </si>
  <si>
    <t>09 Б 02 00000</t>
  </si>
  <si>
    <t>09Б0200000</t>
  </si>
  <si>
    <t>09 Б 02 20460</t>
  </si>
  <si>
    <t>09Б0220460</t>
  </si>
  <si>
    <t>Стипендии</t>
  </si>
  <si>
    <t>340</t>
  </si>
  <si>
    <t>Основное мероприятие «Поддержка интеллектуальной и инновационной деятельности молодежи»</t>
  </si>
  <si>
    <t>09 Б 03 00000</t>
  </si>
  <si>
    <t>09Б0300000</t>
  </si>
  <si>
    <t>09 Б 03 20460</t>
  </si>
  <si>
    <t>09Б0320460</t>
  </si>
  <si>
    <t>Основное мероприятие «Формирование условий для реализации молодежных инициатив и развития деятельности молодежных объединений»</t>
  </si>
  <si>
    <t>09 Б 04 00000</t>
  </si>
  <si>
    <t>09Б0400000</t>
  </si>
  <si>
    <t>09 Б 04 20460</t>
  </si>
  <si>
    <t>09Б0420460</t>
  </si>
  <si>
    <t>Основное мероприятие «Методическое и информационное сопровождение реализации молодежной политики в городе Ставрополе»</t>
  </si>
  <si>
    <t>09 Б 05 00000</t>
  </si>
  <si>
    <t>09Б0500000</t>
  </si>
  <si>
    <t>09 Б 05 20460</t>
  </si>
  <si>
    <t>09Б0520460</t>
  </si>
  <si>
    <t>Основное мероприятие «Обеспечение деятельности муниципальных бюджетных учреждений города Ставрополя»</t>
  </si>
  <si>
    <t>09 Б 06 00000</t>
  </si>
  <si>
    <t>09Б0600000</t>
  </si>
  <si>
    <t>09 Б 06 11010</t>
  </si>
  <si>
    <t>09Б0611010</t>
  </si>
  <si>
    <t>Культура, кинематография</t>
  </si>
  <si>
    <t>Подпрограмма «Доступная среда»</t>
  </si>
  <si>
    <t>03 3 00 00000</t>
  </si>
  <si>
    <t xml:space="preserve">Основное мероприятие «Создание условий для беспрепятственного доступа маломобильных групп населения к объектам городской инфраструктуры» </t>
  </si>
  <si>
    <t>03 3 01 00000</t>
  </si>
  <si>
    <t>Реализация мероприятий государственной программы Российской Федерации «Доступная среда» на 2011 - 2020 годы за счет средств местного бюджета</t>
  </si>
  <si>
    <t>03 3 01 L0270</t>
  </si>
  <si>
    <t>03301L0270</t>
  </si>
  <si>
    <t>Реализация мероприятий государственной программы Российской Федерации «Доступная среда» на 2011 - 2020 годы</t>
  </si>
  <si>
    <t>03 3 01 R0270</t>
  </si>
  <si>
    <t>03301R0270</t>
  </si>
  <si>
    <t>Основное мероприятие «Обеспечение деятельности муниципальных учреждений  культурно-досугового типа»</t>
  </si>
  <si>
    <t>07 2 02 00000</t>
  </si>
  <si>
    <t>07 2 02 11010</t>
  </si>
  <si>
    <t>Повышение заработной платы работников муниципальных учреждений культуры за счет средств краевого бюджета</t>
  </si>
  <si>
    <t>07 2 02 77090</t>
  </si>
  <si>
    <t>07 2 02 S7090</t>
  </si>
  <si>
    <t>07202S7090</t>
  </si>
  <si>
    <t>Основное мероприятие «Обеспечение деятельности муниципальных учреждений, осуществляющих музейное дело»</t>
  </si>
  <si>
    <t>07 2 03 00000</t>
  </si>
  <si>
    <t>07 2 03 11010</t>
  </si>
  <si>
    <t>07 2 03 77090</t>
  </si>
  <si>
    <t>Повышение заработной платы работников муниципальных учреждений культуры за счет средств местного бюджета</t>
  </si>
  <si>
    <t>07 2 03 S7090</t>
  </si>
  <si>
    <t>07203S7090</t>
  </si>
  <si>
    <t>Основное мероприятие «Обеспечение деятельности муниципальных учреждений, осуществляющих библиотечное обслуживание»</t>
  </si>
  <si>
    <t>07 2 04 00000</t>
  </si>
  <si>
    <t>07 2 04 11010</t>
  </si>
  <si>
    <t>07 2 04 77090</t>
  </si>
  <si>
    <t>Расходы на комплектование книжных фондов библиотек муниципальных образований за счет средств местного бюджета</t>
  </si>
  <si>
    <t>07 2 04 L5194</t>
  </si>
  <si>
    <t>07204L5194</t>
  </si>
  <si>
    <t>Поддержка отрасли культуры (комплектование книжных фондов библиотек муниципальных образований)</t>
  </si>
  <si>
    <t>07 2 04 R5194</t>
  </si>
  <si>
    <t>07204R5194</t>
  </si>
  <si>
    <t>07 2 04 S7090</t>
  </si>
  <si>
    <t>07204S7090</t>
  </si>
  <si>
    <t>Основное мероприятие «Обеспечение деятельности муниципальных учреждений, осуществляющих театрально-концертную деятельность»</t>
  </si>
  <si>
    <t>07 2 05 00000</t>
  </si>
  <si>
    <t>07 2 05 11010</t>
  </si>
  <si>
    <t>07 2 05 77090</t>
  </si>
  <si>
    <t>07 2 05 S7090</t>
  </si>
  <si>
    <t>07205S7090</t>
  </si>
  <si>
    <t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t>
  </si>
  <si>
    <t>07 2 11 00000</t>
  </si>
  <si>
    <t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t>
  </si>
  <si>
    <t>07 2 11 60160</t>
  </si>
  <si>
    <t>Основное мероприятие «Проведение работ по капитальному ремонту зданий и сооружений, благоустройству территорий в муниципальных бюджетных (автономных) учреждениях отрасли «Культура» города Ставрополя»</t>
  </si>
  <si>
    <t>Благоустройство территорий муниципальных бюджетных (автономных) учреждений в сфере культуры</t>
  </si>
  <si>
    <t>07 2 12 21370</t>
  </si>
  <si>
    <t>Расходы на проведение капитального ремонта кровель муниципальных бюджетных (автономных) учреждений в сфере культуры</t>
  </si>
  <si>
    <t>07 2 12 21420</t>
  </si>
  <si>
    <t>Расходы на проведение капитального ремонта зданий и сооружений муниципальных бюджетных (автономных) учреждений в сфере культуры</t>
  </si>
  <si>
    <t>07 2 12 21430</t>
  </si>
  <si>
    <t>Проведение капитального ремонта зданий и сооружений муниципальных учреждений культуры за счет средств краевого бюджета</t>
  </si>
  <si>
    <t>07 2 12 76660</t>
  </si>
  <si>
    <t>Проведение капитального ремонта зданий и сооружений муниципальных учреждений культуры за счет средств местного бюджета</t>
  </si>
  <si>
    <t>07 2 12 S6660</t>
  </si>
  <si>
    <t>07212S6660</t>
  </si>
  <si>
    <t>Субсидия МАУК «Ставропольский Дворец культуры и спорта» на осуществление расходов на применение мер принудительного исполнения требования исполнительного документа о демонтаже самовольно возведенных помещений в порядке, установленном п. 9 ст. 107 Федерального закона от 02.10.2007 г. № 229-ФЗ «Об исполнительном производстве»</t>
  </si>
  <si>
    <t>98 1 00 20910</t>
  </si>
  <si>
    <t>Другие вопросы в области культуры, кинематографии</t>
  </si>
  <si>
    <t>Обеспечение деятельности комитета культуры и молодежной политики администрации города Ставрополя</t>
  </si>
  <si>
    <t>76 0 00 00000</t>
  </si>
  <si>
    <t>Непрограммные расходы в рамках обеспечения деятельности комитета культуры и молодежной политики администрации города Ставрополя</t>
  </si>
  <si>
    <t>76 1 00 00000</t>
  </si>
  <si>
    <t>76 1 00 10010</t>
  </si>
  <si>
    <t>76 1 00 10020</t>
  </si>
  <si>
    <t>76 2 00 00000</t>
  </si>
  <si>
    <t>Расходы на выполнение мероприятий в сфере культуры и кинематографии комитета культуры и молодежной политики администрации города Ставрополя</t>
  </si>
  <si>
    <t>76 2 00 20250</t>
  </si>
  <si>
    <t>Комитет труда и социальной защиты населения администрации города Ставрополя</t>
  </si>
  <si>
    <t>609</t>
  </si>
  <si>
    <t>Обеспечение деятельности комитета труда и социальной защиты населения администрации города Ставрополя</t>
  </si>
  <si>
    <t>77 0 00 00000</t>
  </si>
  <si>
    <t>Непрограммные расходы в рамках обеспечения деятельности комитета труда и социальной защиты населения администрации города Ставрополя</t>
  </si>
  <si>
    <t>77 1 00 00000</t>
  </si>
  <si>
    <t>77 1 00 10050</t>
  </si>
  <si>
    <t>Выплата денежного вознаграждения за присвоение звания Почетного гражданина города Ставрополя</t>
  </si>
  <si>
    <t>98 1 00 21360</t>
  </si>
  <si>
    <t>Подпрограмма «Осуществление отдельных государственных полномочий в области социальной поддержки отдельных категорий граждан»</t>
  </si>
  <si>
    <t xml:space="preserve">03 1 00 00000 </t>
  </si>
  <si>
    <t>Основное мероприятие «Предоставление мер социальной поддержки отдельным категориям граждан»</t>
  </si>
  <si>
    <t xml:space="preserve">03 1 01 00000 </t>
  </si>
  <si>
    <t>Ежегодная денежная выплата лицам, награжденным нагрудным знаком «Почетный донор России»</t>
  </si>
  <si>
    <t>03 1 01 52200</t>
  </si>
  <si>
    <t xml:space="preserve">Выплата компенсации расходов по оплате жилого помещения и коммунальных услуг отдельным категориям граждан </t>
  </si>
  <si>
    <t>03 1 01 52500</t>
  </si>
  <si>
    <t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t>
  </si>
  <si>
    <t>03 1 01 52800</t>
  </si>
  <si>
    <t>Оказание государственной социальной помощи малоимущим семьям и малоимущим одиноко проживающим гражданам</t>
  </si>
  <si>
    <t>03 1 01 76240</t>
  </si>
  <si>
    <t>Выплата социального пособия на погребение</t>
  </si>
  <si>
    <t xml:space="preserve">03 1 01 76250 </t>
  </si>
  <si>
    <t>Компенсация отдельным категориям граждан оплаты взноса на капитальный ремонт общего имущества в многоквартирном доме, за счет средств краевого бюджета</t>
  </si>
  <si>
    <t xml:space="preserve">03 1 01 77220 </t>
  </si>
  <si>
    <t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t>
  </si>
  <si>
    <t>03 1 01 78210</t>
  </si>
  <si>
    <t>Предоставление мер социальной поддержки ветеранам труда Ставропольского края и лицам, награжденным медалью «Герой труда Ставрополья»</t>
  </si>
  <si>
    <t>03 1 01 78220</t>
  </si>
  <si>
    <t>Предоставление мер социальной поддержки  реабилитированным лицам и лицам, признанным пострадавшими от политических репрессий</t>
  </si>
  <si>
    <t>03 1 01 78230</t>
  </si>
  <si>
    <t xml:space="preserve">Ежемесячная доплата к пенсии гражданам, ставшим инвалидами при исполнении служебных обязанностей в районах боевых действий </t>
  </si>
  <si>
    <t>03 1 01 78240</t>
  </si>
  <si>
    <t>Ежемесячные денежные выплаты семьям погибших ветеранов боевых действий</t>
  </si>
  <si>
    <t>03 1 01 78250</t>
  </si>
  <si>
    <t>Предоставление гражданам субсидии на оплату жилого помещения и коммунальных услуг</t>
  </si>
  <si>
    <t>03 1 01 78260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</si>
  <si>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</t>
  </si>
  <si>
    <t>03 1 01 R4620</t>
  </si>
  <si>
    <t>03101R4620</t>
  </si>
  <si>
    <t>Основное мероприятие «Предоставление мер социальной поддержки семьям и детям»</t>
  </si>
  <si>
    <t>03 1 02 00000</t>
  </si>
  <si>
    <t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</si>
  <si>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03 1 02 53800</t>
  </si>
  <si>
    <t>Выплата ежегодного социального пособия на проезд студентам</t>
  </si>
  <si>
    <t>03 1 02 76260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</si>
  <si>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</si>
  <si>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03 1 02 77190</t>
  </si>
  <si>
    <t xml:space="preserve">Выплата ежемесячной денежной компенсации на каждого ребенка в возрасте до 18 лет многодетным семьям </t>
  </si>
  <si>
    <t>03 1 02 78280</t>
  </si>
  <si>
    <t xml:space="preserve">03 2 00 00000 </t>
  </si>
  <si>
    <t>Основное мероприятие «Предоставление дополнительных мер социальной поддержки отдельным категориям граждан»</t>
  </si>
  <si>
    <t>03 2 01 00000</t>
  </si>
  <si>
    <t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t>
  </si>
  <si>
    <t>03 2 01 80030</t>
  </si>
  <si>
    <t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t>
  </si>
  <si>
    <t>03 2 01 80070</t>
  </si>
  <si>
    <t>Предоставление мер социальной поддержки Почетным гражданам города Ставрополя</t>
  </si>
  <si>
    <t>03 2 01 80080</t>
  </si>
  <si>
    <t>Осуществление ежемесячной дополнительной выплаты семьям, воспитывающим детей-инвалидов</t>
  </si>
  <si>
    <t>03 2 01 80100</t>
  </si>
  <si>
    <t>Выплата ежемесячного социального пособия на проезд в пассажирском транспорте общего пользования детям-инвалидам</t>
  </si>
  <si>
    <t>03 2 01 80110</t>
  </si>
  <si>
    <t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t>
  </si>
  <si>
    <t>03 2 01 80120</t>
  </si>
  <si>
    <t>Выплата ежемесячного пособия семьям, воспитывающим детей в возрасте до 18 лет, больных целиакией или сахарным диабетом</t>
  </si>
  <si>
    <t>03 2 01 80140</t>
  </si>
  <si>
    <t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t>
  </si>
  <si>
    <t>03 2 01 80150</t>
  </si>
  <si>
    <t>Выплата единовременного пособия гражданам, оказавшимся в трудной жизненной ситуации</t>
  </si>
  <si>
    <t>03 2 01 80160</t>
  </si>
  <si>
    <t>Выплата семьям, воспитывающим детей-инвалидов в возрасте до 18 лет</t>
  </si>
  <si>
    <t>03 2 01 80180</t>
  </si>
  <si>
    <t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</t>
  </si>
  <si>
    <t>03 2 01 80210</t>
  </si>
  <si>
    <t>Основное мероприятие «Совершенствование социальной поддержки семьи и детей»</t>
  </si>
  <si>
    <t>03 2 05 00000</t>
  </si>
  <si>
    <t>Расходы на реализацию мероприятий, направленных на социальную поддержку семьи и детей</t>
  </si>
  <si>
    <t>03 2 05 20500</t>
  </si>
  <si>
    <t>Основное мероприятие «Поддержка людей с ограниченными возможностями и пожилых людей»</t>
  </si>
  <si>
    <t>03 2 06 00000</t>
  </si>
  <si>
    <t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t>
  </si>
  <si>
    <t>03 2 06 20520</t>
  </si>
  <si>
    <t>Основное мероприятие «Проведение мероприятий для отдельных категорий граждан»</t>
  </si>
  <si>
    <t>03 2 08 00000</t>
  </si>
  <si>
    <t>Расходы на повышение социальной активности жителей города Ставрополя</t>
  </si>
  <si>
    <t>03 2 08 20510</t>
  </si>
  <si>
    <t>Основное мероприятие «Создание условий для беспрепятственного доступа маломобильных групп населения к объектам городской инфраструктуры»</t>
  </si>
  <si>
    <t>Расходы на создание условий для беспрепятственного доступа маломобильных групп населения к объектам городской инфраструктуры</t>
  </si>
  <si>
    <t>03 3 01 20530</t>
  </si>
  <si>
    <t>98 2 00 80080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</si>
  <si>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</si>
  <si>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03 1 02 52700</t>
  </si>
  <si>
    <t>Выплата ежемесячного пособия на ребенка</t>
  </si>
  <si>
    <t>03 1 02 76270</t>
  </si>
  <si>
    <t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t>
  </si>
  <si>
    <t>03 1 02 R0840</t>
  </si>
  <si>
    <t>03102R0840</t>
  </si>
  <si>
    <t>Другие вопросы в области социальной политики</t>
  </si>
  <si>
    <t>03 1 00 00000</t>
  </si>
  <si>
    <t>Основное мероприятие «Поддержка социально ориентированных некоммерческих организаций»</t>
  </si>
  <si>
    <t>03 2 07 00000</t>
  </si>
  <si>
    <t>Субсидии на поддержку социально ориентированных некоммерческих организаций</t>
  </si>
  <si>
    <t>03 2 07 60040</t>
  </si>
  <si>
    <t xml:space="preserve">77 0 00 00000 </t>
  </si>
  <si>
    <t>77 1 00 10010</t>
  </si>
  <si>
    <t>77 1 00 10020</t>
  </si>
  <si>
    <t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t>
  </si>
  <si>
    <t>77 1 00 76100</t>
  </si>
  <si>
    <t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t>
  </si>
  <si>
    <t>77 1 00 76210</t>
  </si>
  <si>
    <t>98 2 00 20530</t>
  </si>
  <si>
    <t>Комитет физической культуры и спорта администрации города Ставрополя</t>
  </si>
  <si>
    <t>Муниципальная программа «Развитие физической культуры и спорта в городе Ставрополе»</t>
  </si>
  <si>
    <t>08 0 00 00000</t>
  </si>
  <si>
    <t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t>
  </si>
  <si>
    <t>08 1 00 00000</t>
  </si>
  <si>
    <t>Основное мероприятие «Обеспечение деятельности муниципальных учреждений дополнительного образования детей физкультурно-спортивной направленности города Ставрополя»</t>
  </si>
  <si>
    <t>08 1 01 00000</t>
  </si>
  <si>
    <t>08 1 01 11010</t>
  </si>
  <si>
    <t>08 1 01 77250</t>
  </si>
  <si>
    <t>08 1 01 77080</t>
  </si>
  <si>
    <t>08 1 01 S7080</t>
  </si>
  <si>
    <t>08101S7080</t>
  </si>
  <si>
    <t>Физическая культура и спорт</t>
  </si>
  <si>
    <t xml:space="preserve">Физическая культура </t>
  </si>
  <si>
    <t>Основное мероприятие «Обеспечение деятельности центров спортивной подготовки»</t>
  </si>
  <si>
    <t>08 1 02 00000</t>
  </si>
  <si>
    <t>08 1 02 11010</t>
  </si>
  <si>
    <t>08 1 02 77250</t>
  </si>
  <si>
    <t>Массовый спорт</t>
  </si>
  <si>
    <t>Основное мероприятие «Обеспечение организации, проведения и участия в официальных физкультурных (физкультурно-оздоровительных) мероприятиях муниципальных учреждений дополнительного образования детей физкультурно-спортивной направленности города Ставрополя»</t>
  </si>
  <si>
    <t>08 1 03 00000</t>
  </si>
  <si>
    <t>08 1 03 11010</t>
  </si>
  <si>
    <t>Подпрограмма «Организация и проведение физкультурных мероприятий и спортивных мероприятий»</t>
  </si>
  <si>
    <t>08 2 00 00000</t>
  </si>
  <si>
    <t>Основное мероприятие «Реализация мероприятий, направленных на развитие физической культуры и массового спорта»</t>
  </si>
  <si>
    <t>08 2 01 00000</t>
  </si>
  <si>
    <t>Расходы на реализацию мероприятий, направленных на развитие физической культуры и массового спорта</t>
  </si>
  <si>
    <t>08 2 01 20420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</si>
  <si>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</si>
  <si>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</si>
  <si>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Основное мероприятие «Изготовление и размещение пропагандирующей социальной рекламы о здоровом и активном образе жизни»</t>
  </si>
  <si>
    <t>08 2 02 00000</t>
  </si>
  <si>
    <t xml:space="preserve">Расходы на пропаганду здорового образа жизни </t>
  </si>
  <si>
    <t>08 2 02 20440</t>
  </si>
  <si>
    <t>Спорт высших достижений</t>
  </si>
  <si>
    <t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t>
  </si>
  <si>
    <t>08 2 04 00000</t>
  </si>
  <si>
    <t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t>
  </si>
  <si>
    <t>08 2 04 60120</t>
  </si>
  <si>
    <t xml:space="preserve"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  </t>
  </si>
  <si>
    <t>08 2 04 60150</t>
  </si>
  <si>
    <t>Другие вопросы в области физической культуры и спорта</t>
  </si>
  <si>
    <t>Обеспечение деятельности комитета физической культуры и спорта администрации города Ставрополя</t>
  </si>
  <si>
    <t>78 0 00 00000</t>
  </si>
  <si>
    <t>Непрограммные расходы в рамках обеспечения деятельности комитета физической культуры и спорта администрации города Ставрополя</t>
  </si>
  <si>
    <t>78 1 00 00000</t>
  </si>
  <si>
    <t>78 1 00 10010</t>
  </si>
  <si>
    <t>78 1 00 10020</t>
  </si>
  <si>
    <t>78 1 00 11010</t>
  </si>
  <si>
    <t>78 2 00 00000</t>
  </si>
  <si>
    <t>78 2 00 21340</t>
  </si>
  <si>
    <t>Администрация Ленинского района города Ставрополя</t>
  </si>
  <si>
    <t>617</t>
  </si>
  <si>
    <t>Обеспечение деятельности администрации Ленинского района города Ставрополя</t>
  </si>
  <si>
    <t>80 0 00 00000</t>
  </si>
  <si>
    <t>Непрограммные расходы в рамках обеспечения деятельности администрации Ленинского района города Ставрополя</t>
  </si>
  <si>
    <t>80 1 00 00000</t>
  </si>
  <si>
    <t>80 1 00 10010</t>
  </si>
  <si>
    <t>80 1 00 10020</t>
  </si>
  <si>
    <t>80 1 00 76200</t>
  </si>
  <si>
    <t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t>
  </si>
  <si>
    <t>80 1 00 76360</t>
  </si>
  <si>
    <t>Расходы на содержание объектов муниципальной казны города Ставрополя в части жилых помещений</t>
  </si>
  <si>
    <t>11 Б 01 20840</t>
  </si>
  <si>
    <t>11Б0120840</t>
  </si>
  <si>
    <t>80 1 00 20050</t>
  </si>
  <si>
    <t>Дорожное хозяйство (дорожные фонды)</t>
  </si>
  <si>
    <t>Расходы на ремонт и содержание внутриквартальных автомобильных дорог общего пользования местного значения</t>
  </si>
  <si>
    <t>04 2 02 20820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</si>
  <si>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t>
  </si>
  <si>
    <t>04 2 02 21030</t>
  </si>
  <si>
    <t>Расходы на содержание автомобильных дорог общего пользования местного значения</t>
  </si>
  <si>
    <t>04 2 02 21090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</si>
  <si>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</t>
  </si>
  <si>
    <t>04 2 02 21410</t>
  </si>
  <si>
    <t>Подпрограмма «Развитие жилищно-коммунального хозяйства на территории города Ставрополя»</t>
  </si>
  <si>
    <t>04 1 00 00000</t>
  </si>
  <si>
    <t>Основное мероприятие  «Повышение уровня технического состояния многоквартирных домов и продление сроков их эксплуатации»</t>
  </si>
  <si>
    <t>04 1 01 00000</t>
  </si>
  <si>
    <t>Расходы на проведение капитального ремонта муниципального жилищного фонда</t>
  </si>
  <si>
    <t>04 1 01 20190</t>
  </si>
  <si>
    <t>Закупка товаров, работ, услуг в целях капитального ремонта государственного (муниципального) имущества</t>
  </si>
  <si>
    <t>243</t>
  </si>
  <si>
    <t>98 2 00 20190</t>
  </si>
  <si>
    <t>Благоустройство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</si>
  <si>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t>
  </si>
  <si>
    <t>04 3 04 20790</t>
  </si>
  <si>
    <t>Расходы на проведение работ по уходу за зелеными насаждениями</t>
  </si>
  <si>
    <t>04 3 04 21070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</si>
  <si>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t>
  </si>
  <si>
    <t>04 3 04 21080</t>
  </si>
  <si>
    <t>Расходы на размещение информационных баннеров на лайтбоксах на остановочных пунктах в городе Ставрополе</t>
  </si>
  <si>
    <t>07 1 01 21130</t>
  </si>
  <si>
    <t>Администрация Октябрьского района города Ставрополя</t>
  </si>
  <si>
    <t>618</t>
  </si>
  <si>
    <t>Обеспечение деятельности администрации Октябрьского района города Ставрополя</t>
  </si>
  <si>
    <t>81 0 00 00000</t>
  </si>
  <si>
    <t>Непрограммные расходы в рамках обеспечения деятельности администрации Октябрьского района города Ставрополя</t>
  </si>
  <si>
    <t>81 1 00 00000</t>
  </si>
  <si>
    <t>81 1 00 10010</t>
  </si>
  <si>
    <t>Расходы на выплаты по оплате труда работников  органов местного самоуправления города Ставрополя</t>
  </si>
  <si>
    <t>81 1 00 10020</t>
  </si>
  <si>
    <t>81 1 00 76200</t>
  </si>
  <si>
    <t>81 1 00 76360</t>
  </si>
  <si>
    <t>81 1 00 20050</t>
  </si>
  <si>
    <t>Основное мероприятие «Повышение уровня технического состояния многоквартирных домов и продление сроков их эксплуатации»</t>
  </si>
  <si>
    <t xml:space="preserve">10 </t>
  </si>
  <si>
    <t xml:space="preserve">Предоставление субсидии на частичное возмещение затрат, связанных с временным размещением граждан, пострадавших в результате пожара в жилом доме по адресу: ул. Ясеновская, 56 в городе Ставрополе, в гостинице «Эльбрус»  </t>
  </si>
  <si>
    <t>98 1 00 21150</t>
  </si>
  <si>
    <t>Предоставление субсидии на частичное возмещение затрат, связанных с временным размещением граждан, пострадавших в результате оползня на территории дачного некоммерческого товарищества «Ягодка» города Ставрополя, произошедшего по причине продолжительных дождей, в гостинице «Эльбрус»</t>
  </si>
  <si>
    <t>98 1 00 21560</t>
  </si>
  <si>
    <t>Администрация Промышленного района города Ставрополя</t>
  </si>
  <si>
    <t>619</t>
  </si>
  <si>
    <t>Обеспечение деятельности администрации Промышленного района города Ставрополя</t>
  </si>
  <si>
    <t>82 0 00 00000</t>
  </si>
  <si>
    <t>Непрограммные расходы в рамках обеспечения деятельности администрации Промышленного района города Ставрополя</t>
  </si>
  <si>
    <t>82 1 00 00000</t>
  </si>
  <si>
    <t>82 1 00 10010</t>
  </si>
  <si>
    <t>82 1 00 10020</t>
  </si>
  <si>
    <t>82 1 00 76200</t>
  </si>
  <si>
    <t>82 1 00 76360</t>
  </si>
  <si>
    <t>82 1 00 20050</t>
  </si>
  <si>
    <t>83 1 00 20050</t>
  </si>
  <si>
    <t>82 2 00 00000</t>
  </si>
  <si>
    <t>Расходы на мероприятия в области жилищного хозяйства</t>
  </si>
  <si>
    <t>82 2 00 20200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</si>
  <si>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t>
  </si>
  <si>
    <t>Комитет городского хозяйства администрации города Ставрополя</t>
  </si>
  <si>
    <t>Обеспечение деятельности комитета городского хозяйства администрации города Ставрополя</t>
  </si>
  <si>
    <t>83 0 00 00000</t>
  </si>
  <si>
    <t>Непрограммные расходы в рамках обеспечения деятельности комитета городского хозяйства администрации города Ставрополя</t>
  </si>
  <si>
    <t>83 1 00 00000</t>
  </si>
  <si>
    <t>83 1 00 10010</t>
  </si>
  <si>
    <t>83 1 00 10050</t>
  </si>
  <si>
    <t>83 1 00 21040</t>
  </si>
  <si>
    <t>Лесное хозяйство</t>
  </si>
  <si>
    <t>Основное мероприятие «Осуществление деятельности по использованию, охране, защите и воспроизводству городских лесов»</t>
  </si>
  <si>
    <t>04 3 01 00000</t>
  </si>
  <si>
    <t>04 3 01 11010</t>
  </si>
  <si>
    <t>Транспорт</t>
  </si>
  <si>
    <t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t>
  </si>
  <si>
    <t>04 2 01 00000</t>
  </si>
  <si>
    <t>04 2 01 11010</t>
  </si>
  <si>
    <t>Расходы на проведение отдельных мероприятий по электрическому транспорту</t>
  </si>
  <si>
    <t>04 2 01 60020</t>
  </si>
  <si>
    <t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t>
  </si>
  <si>
    <t>04 2 01 60070</t>
  </si>
  <si>
    <t>Проведение отдельных мероприятий в области автомобильного транспорта</t>
  </si>
  <si>
    <t>98 1 00 21170</t>
  </si>
  <si>
    <t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t>
  </si>
  <si>
    <t>02 Б 01 00000</t>
  </si>
  <si>
    <t>02Б0100000</t>
  </si>
  <si>
    <t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t>
  </si>
  <si>
    <t>02 Б 01 20560</t>
  </si>
  <si>
    <t>02Б0120560</t>
  </si>
  <si>
    <t>Расходы на ремонт автомобильных дорог общего пользования местного значения</t>
  </si>
  <si>
    <t>04 2 02 20130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</si>
  <si>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t>
  </si>
  <si>
    <t>04 2 02 20810</t>
  </si>
  <si>
    <t>Расходы на прочие мероприятия  в области дорожного хозяйства</t>
  </si>
  <si>
    <t>04 2 02 20830</t>
  </si>
  <si>
    <t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t>
  </si>
  <si>
    <t>04 2 02 60090</t>
  </si>
  <si>
    <t>Капитальный ремонт и ремонт автомобильных дорог общего пользования населенных пунктов за счет средств краевого бюджета</t>
  </si>
  <si>
    <t>04 2 02 76460</t>
  </si>
  <si>
    <t>Капитальный ремонт и ремонт автомобильных дорог общего пользования местного значения в границах города Ставрополя за счет средств местного бюджета</t>
  </si>
  <si>
    <t>04 2 02 S6460</t>
  </si>
  <si>
    <t>04202S6460</t>
  </si>
  <si>
    <t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t>
  </si>
  <si>
    <t>04 2 02 S6470</t>
  </si>
  <si>
    <t>04202S6470</t>
  </si>
  <si>
    <t>Основное мероприятие «Повышение безопасности дорожного движения на территории города Ставрополя»</t>
  </si>
  <si>
    <t>04 2 03 00000</t>
  </si>
  <si>
    <t>04 2 03 11010</t>
  </si>
  <si>
    <t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</si>
  <si>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04 2 03 20570</t>
  </si>
  <si>
    <t>98 2 00 20130</t>
  </si>
  <si>
    <t>98 2 00 20560</t>
  </si>
  <si>
    <t>98 2 00 20570</t>
  </si>
  <si>
    <t>98 2 00 60090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</si>
  <si>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краевого бюджета</t>
  </si>
  <si>
    <t>98 2 00 76470</t>
  </si>
  <si>
    <t>9820076470</t>
  </si>
  <si>
    <t>98 2 00 S6470</t>
  </si>
  <si>
    <t>98200S6470</t>
  </si>
  <si>
    <t>04 1 01 20200</t>
  </si>
  <si>
    <t>83 2 00 00000</t>
  </si>
  <si>
    <t>83 2 00 20200</t>
  </si>
  <si>
    <t>Перечисление средств, связанных с реализацией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хозяйства, в соответствии с изменениями, внесенными постановлением Правительства Ставропольского края от 24 марта 2017 г. № 96-п  «О внесении изменений в краевую адресную программу «Переселение граждан из аварийного жилищного фонда в Ставропольском крае в 2013 - 2017 годах», утвержденную постановлением Правительства Ставропольского края от 17 июня 2013 г. № 237-п»</t>
  </si>
  <si>
    <t>83 2 00 21310</t>
  </si>
  <si>
    <t>Перечисление средств, связанных с реализацией мероприятий по переселению граждан из аварийного жилищного фонда за счет средств бюджета Ставропольского края, в соответствии с изменениями, внесенными постановлением Правительства Ставропольского края от 24 марта 2017 г. № 96-п  «О внесении изменений в краевую адресную программу «Переселение граждан из аварийного жилищного фонда в Ставропольском крае в 2013 - 2017 годах», утвержденную постановлением Правительства Ставропольского края от 17 июня 2013 г. № 237-п»</t>
  </si>
  <si>
    <t>83 2 00 21320</t>
  </si>
  <si>
    <t>Коммунальное хозяйство</t>
  </si>
  <si>
    <t>Основное мероприятие «Проектирование, строительство и содержание инженерных сетей, находящихся в муниципальной собственности города Ставрополя»</t>
  </si>
  <si>
    <t>04 1 02 00000</t>
  </si>
  <si>
    <t>Расходы на мероприятия в области коммунального хозяйства</t>
  </si>
  <si>
    <t>04 1 02 20220</t>
  </si>
  <si>
    <t>Основное мероприятие «Организация электроснабжения населения на территории 32 микрорайона Ленинского района города Ставрополя (поселок Демино)»</t>
  </si>
  <si>
    <t>04 1 03 00000</t>
  </si>
  <si>
    <t>04 1 03 20220</t>
  </si>
  <si>
    <t>Основное мероприятие «Создание и обеспечение надлежащего состояния мест захоронения на территории города Ставрополя»</t>
  </si>
  <si>
    <t>04 3 02 00000</t>
  </si>
  <si>
    <t>04 3 02 20290</t>
  </si>
  <si>
    <t>Основное мероприятие «Организация отлова и содержания безнадзорных животных, сбор трупов и их захоронение в установленном порядке»</t>
  </si>
  <si>
    <t>04 3 03 00000</t>
  </si>
  <si>
    <t>Организация проведения на территории города Ставрополя мероприятий по отлову и содержанию безнадзорных животных</t>
  </si>
  <si>
    <t>04 3 03 77150</t>
  </si>
  <si>
    <t>04 3 04 11010</t>
  </si>
  <si>
    <t>Расходы на обеспечение уличного освещения территории города Ставрополя</t>
  </si>
  <si>
    <t>04 3 04 20280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</si>
  <si>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</si>
  <si>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</si>
  <si>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на проведение мероприятий по озеленению территории города Ставрополя</t>
  </si>
  <si>
    <t>04 3 04 20780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</si>
  <si>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 благоустройство центральной части города Ставрополя</t>
  </si>
  <si>
    <t>04 3 04 21390</t>
  </si>
  <si>
    <t>Расходы на формирование современной городской среды за счет средств местного бюджета</t>
  </si>
  <si>
    <t>04 3 04 L5550</t>
  </si>
  <si>
    <t>04304L5550</t>
  </si>
  <si>
    <t>Поддержка муниципальных программ формирования современной городской среды</t>
  </si>
  <si>
    <t>04 3 04 R5550</t>
  </si>
  <si>
    <t>04304R5550</t>
  </si>
  <si>
    <t>Основное мероприятие «Энергосбережение и энергоэффективность систем коммунальной инфраструктуры»</t>
  </si>
  <si>
    <t>17 Б 02 00000</t>
  </si>
  <si>
    <t>17Б0200000</t>
  </si>
  <si>
    <t>17 Б 02 20490</t>
  </si>
  <si>
    <t>17Б0220490</t>
  </si>
  <si>
    <t>83 2 00 20780</t>
  </si>
  <si>
    <t>98 2 00 20280</t>
  </si>
  <si>
    <t xml:space="preserve">Бюджетные инвестиции </t>
  </si>
  <si>
    <t>98 2 00 20290</t>
  </si>
  <si>
    <t>98 2 00 20300</t>
  </si>
  <si>
    <t>98 2 00 20780</t>
  </si>
  <si>
    <t>83 1 00 10020</t>
  </si>
  <si>
    <t>Пособия, компенсации и иные социальные выплаты гражданам, кроме публичных нормативных обязательств</t>
  </si>
  <si>
    <t>321</t>
  </si>
  <si>
    <t>83 2 00 20950</t>
  </si>
  <si>
    <t>83 2 00 21120</t>
  </si>
  <si>
    <t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t>
  </si>
  <si>
    <t>03 2 03 00000</t>
  </si>
  <si>
    <t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t>
  </si>
  <si>
    <t>03 2 03 80020</t>
  </si>
  <si>
    <t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t>
  </si>
  <si>
    <t>03 2 04 00000</t>
  </si>
  <si>
    <t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t>
  </si>
  <si>
    <t>03 2 04 80220</t>
  </si>
  <si>
    <t>98 2 00 80020</t>
  </si>
  <si>
    <t>Комитет градостроительства администрации города Ставрополя</t>
  </si>
  <si>
    <t>Основное мероприятие  «Развитие и обеспечение функционирования межведомственного электронного взаимодействия и муниципальных информационных систем»</t>
  </si>
  <si>
    <t>Обеспечение деятельности комитета градостроительства администрации города Ставрополя</t>
  </si>
  <si>
    <t>84 0 00 00000</t>
  </si>
  <si>
    <t>Непрограммные расходы в рамках обеспечения деятельности комитета градостроительства администрации города Ставрополя</t>
  </si>
  <si>
    <t>84 1 00 00000</t>
  </si>
  <si>
    <t>84 1 00 10010</t>
  </si>
  <si>
    <t>84 1 00 10020</t>
  </si>
  <si>
    <t>84 1 00 20050</t>
  </si>
  <si>
    <t>84 2 00 00000</t>
  </si>
  <si>
    <t>Расходы на судебные издержки комитета градостроительства администрации города Ставрополя по искам о сносе самовольных построек</t>
  </si>
  <si>
    <t>84 2 00 20740</t>
  </si>
  <si>
    <t xml:space="preserve">Расходы на демонтаж, хранение или уничтожение рекламных конструкций за счет средств местного бюджета </t>
  </si>
  <si>
    <t>84 2 00 21100</t>
  </si>
  <si>
    <t>Cудебные расходы по вопросам, связанным с реализацией полномочий администрации города Ставрополя при принятии решения о признании помещения жилым помещением, жилого помещения пригодным (непригодным) для проживания, а также многоквартирного дома аварийным и подлежащим сносу или реконструкции</t>
  </si>
  <si>
    <t>84 2 00 21330</t>
  </si>
  <si>
    <t>Муниципальная программа «Развитие градостроительства на территории города Ставрополя»</t>
  </si>
  <si>
    <t>05 0 00 00000</t>
  </si>
  <si>
    <t>Расходы в рамках реализации муниципальной программы «Развитие градостроительства на территории города Ставрополя»</t>
  </si>
  <si>
    <t>05 Б 00 00000</t>
  </si>
  <si>
    <t>05Б0000000</t>
  </si>
  <si>
    <t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t>
  </si>
  <si>
    <t>05 Б 01 00000</t>
  </si>
  <si>
    <t>05Б0100000</t>
  </si>
  <si>
    <t>Расходы на подготовку документов территориального планирования города Ставрополя</t>
  </si>
  <si>
    <t>05 Б 01 20390</t>
  </si>
  <si>
    <t>05Б0120390</t>
  </si>
  <si>
    <t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t>
  </si>
  <si>
    <t>05 Б 02 00000</t>
  </si>
  <si>
    <t>05Б0200000</t>
  </si>
  <si>
    <t>Расходы на разработку градостроительной документации</t>
  </si>
  <si>
    <t>05 Б 02 21190</t>
  </si>
  <si>
    <t>05Б0221190</t>
  </si>
  <si>
    <t>Снос самовольных построек, хранение имущества, находившегося в самовольных постройках</t>
  </si>
  <si>
    <t>84 2 00 21210</t>
  </si>
  <si>
    <t>98 2 00 20390</t>
  </si>
  <si>
    <t>84 2 00 20200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</si>
  <si>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t>
  </si>
  <si>
    <t>04 3 04 20800</t>
  </si>
  <si>
    <t>98 2 00 20800</t>
  </si>
  <si>
    <t>Подпрограмма «Расширение и усовершенствование сети муниципальных дошкольных и общеобразовательных учреждений»</t>
  </si>
  <si>
    <t>01 2 00 00000</t>
  </si>
  <si>
    <t>Основное мероприятие «Строительство и реконструкция зданий муниципальных  дошкольных и общеобразовательных учреждений на территории города Ставрополя»</t>
  </si>
  <si>
    <t>01 2 01 00000</t>
  </si>
  <si>
    <t>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</t>
  </si>
  <si>
    <t>01 2 01 L5201</t>
  </si>
  <si>
    <t>01201L5201</t>
  </si>
  <si>
    <t xml:space="preserve">Расходы на реализацию мероприятий по содействию создания в субъектах Российской Федерации новых мест в общеобразовательных организациях </t>
  </si>
  <si>
    <t>01 2 01 R5200</t>
  </si>
  <si>
    <t>01201R5200</t>
  </si>
  <si>
    <t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t>
  </si>
  <si>
    <t>98 2 00 L1122</t>
  </si>
  <si>
    <t>98200L1122</t>
  </si>
  <si>
    <t>07 2 13 00000</t>
  </si>
  <si>
    <t>07 2 13 40020</t>
  </si>
  <si>
    <t xml:space="preserve">Основное мероприятие «Строительство памятников на территории города Ставрополя» </t>
  </si>
  <si>
    <t>07 2 14 00000</t>
  </si>
  <si>
    <t>Строительство (реконструкция, техническое перевооружение) объектов капитального строительства муниципальной собственности города Ставрополя</t>
  </si>
  <si>
    <t>07 2 14 40010</t>
  </si>
  <si>
    <t>98 2 00 40010</t>
  </si>
  <si>
    <t>Основное мероприятие «Строительство, реконструкция и обустройство спортивных сооружений»</t>
  </si>
  <si>
    <t>08 1 04 00000</t>
  </si>
  <si>
    <t>Подготовка основания, приобретение, доставка, укладка, обустройство и сертификация футбольного поля с искусственным покрытием на территории города Ставрополя по адресу: проспект Юности, 5</t>
  </si>
  <si>
    <t>08 1 04 21380</t>
  </si>
  <si>
    <t>Комитет по делам гражданской обороны и чрезвычайным ситуациям администрации города Ставрополя</t>
  </si>
  <si>
    <t>624</t>
  </si>
  <si>
    <t>Обеспечение деятельности комитета по делам гражданской обороны и чрезвычайным ситуациям администрации города Ставрополя</t>
  </si>
  <si>
    <t>85 0 00 00000</t>
  </si>
  <si>
    <t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t>
  </si>
  <si>
    <t>85 1 00 00000</t>
  </si>
  <si>
    <t>85 1 00 10050</t>
  </si>
  <si>
    <t>Национальная безопасность и правоохранительная деятельность</t>
  </si>
  <si>
    <t>Предупреждение  и ликвидация  последствий чрезвычайных ситуаций природного и техногенного характера, гражданская оборона</t>
  </si>
  <si>
    <t>Основное мероприятие «Обеспечение безопасности людей на водных объектах города Ставрополя»</t>
  </si>
  <si>
    <t>15 3 02 00000</t>
  </si>
  <si>
    <t>Расходы на реализацию мероприятий, направленных на обеспечение безопасности на водных объектах города Ставрополя</t>
  </si>
  <si>
    <t>15 3 02 21290</t>
  </si>
  <si>
    <t>Подпрограмма «Осуществление мероприятий по гражданской обороне, защите населения и территорий от чрезвычайных ситуаций»</t>
  </si>
  <si>
    <t>16 1 00 00000</t>
  </si>
  <si>
    <t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t>
  </si>
  <si>
    <t>16 1 01 00000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</si>
  <si>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t>
  </si>
  <si>
    <t>16 1 01 20120</t>
  </si>
  <si>
    <t>Основное мероприятие «Проведение аварийно-спасательных работ и организация обучения населения города Ставрополя»</t>
  </si>
  <si>
    <t>16 1 02 00000</t>
  </si>
  <si>
    <t>16 1 02 11010</t>
  </si>
  <si>
    <t>16 1 03 00000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</si>
  <si>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t>
  </si>
  <si>
    <t>16 1 03 20120</t>
  </si>
  <si>
    <t>Основное мероприятие «Обеспечение первичных мер пожарной безопасности»</t>
  </si>
  <si>
    <t>16 2 01 00000</t>
  </si>
  <si>
    <t>Обеспечение первичных мер пожарной безопасности в границах города Ставрополя</t>
  </si>
  <si>
    <t>16 2 01 20540</t>
  </si>
  <si>
    <t>Подпрограмма «Построение и развитие аппаратно-программного комплекса «Безопасный город» на территории города Ставрополя»</t>
  </si>
  <si>
    <t>16 3 00 00000</t>
  </si>
  <si>
    <t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t>
  </si>
  <si>
    <t>16 3 01 00000</t>
  </si>
  <si>
    <t>16 3 01 11010</t>
  </si>
  <si>
    <t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t>
  </si>
  <si>
    <t>16 3 02 00000</t>
  </si>
  <si>
    <t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t>
  </si>
  <si>
    <t>16 3 02 20690</t>
  </si>
  <si>
    <t>16 3 03 00000</t>
  </si>
  <si>
    <t>16 3 03 20350</t>
  </si>
  <si>
    <t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t>
  </si>
  <si>
    <t>16 3 04 00000</t>
  </si>
  <si>
    <t>16 3 04 20350</t>
  </si>
  <si>
    <t>85 1 00 10010</t>
  </si>
  <si>
    <t>85 1 00 10020</t>
  </si>
  <si>
    <t>Контрольно-счетная палата города Ставрополя</t>
  </si>
  <si>
    <t>643</t>
  </si>
  <si>
    <t>Обеспечение деятельности контрольно-счетной
палаты города Ставрополя</t>
  </si>
  <si>
    <t>86 0 00 00000</t>
  </si>
  <si>
    <t>Непрограммные расходы в рамках обеспечения деятельности контрольно-счетной палаты города Ставрополя</t>
  </si>
  <si>
    <t>86 1 00 00000</t>
  </si>
  <si>
    <t>86 1 00 10010</t>
  </si>
  <si>
    <t>86 1 00 10020</t>
  </si>
  <si>
    <t>ИТОГО:</t>
  </si>
  <si>
    <t xml:space="preserve">Заместитель главы администрации </t>
  </si>
  <si>
    <t>города Ставрополя, руководитель</t>
  </si>
  <si>
    <t>комитета финансов и бюджета</t>
  </si>
  <si>
    <t>администрации города Ставрополя</t>
  </si>
  <si>
    <t>Н.И. Меценатова</t>
  </si>
  <si>
    <t>Раздел II. Бюджетные ассигнования</t>
  </si>
  <si>
    <t>по источникам финансирования дефицита бюджета города Ставрополя</t>
  </si>
  <si>
    <t>Код главного администратора источников финансирования дефицита бюджета города Ставрополя</t>
  </si>
  <si>
    <t>Код источника  финансирования дефицита бюджета города Ставрополя по бюджетной классификации</t>
  </si>
  <si>
    <t>Всего доходов бюджета города</t>
  </si>
  <si>
    <t>Всего расходов бюджета города</t>
  </si>
  <si>
    <t>Дефицит (-)/ профицит (+) бюджета горда</t>
  </si>
  <si>
    <t>Всего источников финансирования дефицита бюджета города</t>
  </si>
  <si>
    <t xml:space="preserve">Кредиты кредитных организаций в валюте Российской Федерации </t>
  </si>
  <si>
    <t>01 02 0000 00 0000 000</t>
  </si>
  <si>
    <t>Получение кредитов от кредитных организаций бюджетом городского округа в валюте Российской Федерации</t>
  </si>
  <si>
    <t>0102 0000 04 0000 710</t>
  </si>
  <si>
    <t>Получение бюджетных кредитов от других бюджетов бюджетной системы Российской Федерации бюджетом городского округа в валюте Российской Федерации</t>
  </si>
  <si>
    <t>0103 0100 04 0000 710</t>
  </si>
  <si>
    <t>Погашение городским округом кредитов от кредитных организаций в валюте Российской Федерации</t>
  </si>
  <si>
    <t>0102 0000 04 0000 810</t>
  </si>
  <si>
    <t>Погашение бюджетных кредитов, полученных  от других бюджетов бюджетной системы Российской Федерации  в валюте Российской Федерации</t>
  </si>
  <si>
    <t>0103 0100 04 0000 810</t>
  </si>
  <si>
    <t>Средства от продажи акций  и иных форм участия в капитале, находящихся в собственности городских округов</t>
  </si>
  <si>
    <t>0106 0100 04 0000 630</t>
  </si>
  <si>
    <t>Изменение остатков средств на счетах по учету средств бюджетов</t>
  </si>
  <si>
    <t>0105 0000 00 0000 000</t>
  </si>
  <si>
    <t>Увеличение прочих остатков денежных средств бюджета городского округа</t>
  </si>
  <si>
    <t>0105 0201 04 0000 510</t>
  </si>
  <si>
    <t>Уменьшение прочих остатков денежных средств бюджета городского округа</t>
  </si>
  <si>
    <t>0105 0201 04 0000 610</t>
  </si>
  <si>
    <t xml:space="preserve">Итого </t>
  </si>
  <si>
    <t>на плановый период 2018 и 2019 годов</t>
  </si>
  <si>
    <t>(врублях)</t>
  </si>
  <si>
    <t>Коды по бюджетной классификации                     Российской Федерации</t>
  </si>
  <si>
    <t>2018 год</t>
  </si>
  <si>
    <t>2019 год</t>
  </si>
  <si>
    <t>8</t>
  </si>
  <si>
    <t>Прочая закупка товаров, работ и услуг</t>
  </si>
  <si>
    <t>70 4 00 20090</t>
  </si>
  <si>
    <t>Основное мероприятие «Организация и предоставление муниципальных услуг в городе Ставрополе в электронном виде»</t>
  </si>
  <si>
    <t>14 2 01 00000</t>
  </si>
  <si>
    <t>14 2 01 20710</t>
  </si>
  <si>
    <t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t>
  </si>
  <si>
    <t>14 2 03 00000</t>
  </si>
  <si>
    <t>14 2 03 20710</t>
  </si>
  <si>
    <t>Расходы на реализацию мероприятий по профилактике незаконного потребления наркотических средств и психотропных веществ, наркомании и снижение их потребления среди подростков и молодежи города Ставрополя</t>
  </si>
  <si>
    <t>15 2 03 20370</t>
  </si>
  <si>
    <t>Субсидии на возмещение недополученных доходов
и (или) возмещение фактически понесенных затрат
в связи с производством (реализацией) товаров,
выполнением работ, оказанием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</si>
  <si>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</si>
  <si>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</si>
  <si>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Иные субсидии некоммерческим организациям
(за исключением государственных (муниципальных) учреждений)</t>
  </si>
  <si>
    <t>634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</si>
  <si>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</si>
  <si>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</si>
  <si>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02 Б 01 20160</t>
  </si>
  <si>
    <t>02Б0120160</t>
  </si>
  <si>
    <t>Расходы на приобретение коммунальной техники</t>
  </si>
  <si>
    <t>04 2 02 21470</t>
  </si>
  <si>
    <t>Проведение мероприятий по внесению сведений о границах муниципального образования города Ставрополя Ставропольского края в Единый государственный реестр недвижимости (в том числе проведение кадастровых работ, подготовка карты-плана территории)</t>
  </si>
  <si>
    <t>11 Б 02 21550</t>
  </si>
  <si>
    <t>11Б0221550</t>
  </si>
  <si>
    <t>Подпрограмма «Формирование современной городской среды на территории города Ставрополя»</t>
  </si>
  <si>
    <t>Расходы на приобретение коммунальной техники, райдеров и прицепов тракторных</t>
  </si>
  <si>
    <t>04 3 04 21510</t>
  </si>
  <si>
    <t>Снос многоквартирных домов в городе Ставрополе, признанных аварийными и подлежащими сносу (в том числе проектно-сметная документация)</t>
  </si>
  <si>
    <t>98 1 00 20950</t>
  </si>
  <si>
    <t>Предоставление молодым семьям социальных выплат на приобретение (строительство) жилья</t>
  </si>
  <si>
    <t>06 Б 01 L0200</t>
  </si>
  <si>
    <t>06Б01L0200</t>
  </si>
  <si>
    <t>10 Б 01 00000</t>
  </si>
  <si>
    <t>10Б0100000</t>
  </si>
  <si>
    <t>10 Б 01 20050</t>
  </si>
  <si>
    <t>10Б0120050</t>
  </si>
  <si>
    <t>98 1 00 10050</t>
  </si>
  <si>
    <t>Расходы на обеспечение выплаты работникам организаций минимального размера оплаты труда, установленного законодательством Российской Федерации</t>
  </si>
  <si>
    <t>98 1 00 21440</t>
  </si>
  <si>
    <t>Расходы на повышение заработной платы работников муниципальных учреждений культуры города Ставрополя, педагогических работников муниципальных учреждений дополнительного образования детей города Ставрополя</t>
  </si>
  <si>
    <t>98 1 00 21520</t>
  </si>
  <si>
    <t>Реализация проектов развития территорий муниципальных образований, основанных на местных инициативах, за счет средств местного бюджета</t>
  </si>
  <si>
    <t>98 1 00 S6420</t>
  </si>
  <si>
    <t>98100S6420</t>
  </si>
  <si>
    <t>10 Б 02 20010</t>
  </si>
  <si>
    <t>10Б0220010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</si>
  <si>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</si>
  <si>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Расходы на проведение мероприятий по энергосбережению и повышению энергетической эффективности</t>
  </si>
  <si>
    <t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t>
  </si>
  <si>
    <t>01 2 01 40010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</si>
  <si>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
капитального строительства государственной
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</si>
  <si>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</si>
  <si>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</si>
  <si>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</si>
  <si>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t>
  </si>
  <si>
    <t>18 Б 02 00000</t>
  </si>
  <si>
    <t>18Б0200000</t>
  </si>
  <si>
    <t xml:space="preserve">Расходы на реализацию мероприятий, направленных на создание условий для развития казачества на территории города Ставрополя </t>
  </si>
  <si>
    <t>18 Б 02 20360</t>
  </si>
  <si>
    <t>18Б0220360</t>
  </si>
  <si>
    <t>75 1 00 11010</t>
  </si>
  <si>
    <t>Предоставление платежей, взносов, безвозмездных перечислений субъектам международного права</t>
  </si>
  <si>
    <t>Расходы на перерасчет заработной платы педагогическим работникам учреждений дополнительного образования  детей в сфере культуры в соответствии с приказом Министерства образования и науки Российской Федерации от 22 декабря 2014 г. № 1601 «О продолжительности рабочего времени (нормах часов педагогической работы за ставку заработной платы) педагогических работников и о Порядке определения учебной нагрузки педагогических работников, оговариваемой в трудовом договоре»</t>
  </si>
  <si>
    <t>98 1 00 21530</t>
  </si>
  <si>
    <t xml:space="preserve">Выплата компенсации расходов на оплату жилых помещений и коммунальных услуг отдельным категориям граждан </t>
  </si>
  <si>
    <t>Компенсация отдельным категориям граждан оплаты взноса на капитальный ремонт общего имущества в многоквартирном доме за счет средств краевого бюджета</t>
  </si>
  <si>
    <t>Предоставление субсидий на оплату жилого помещения и коммунальных услуг гражданам</t>
  </si>
  <si>
    <t>Выплата единовременного пособия инвалидам по зрению, имеющим I группу инвалидности</t>
  </si>
  <si>
    <t>03 2 01 80190</t>
  </si>
  <si>
    <t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
им. М.А. Лиходея</t>
  </si>
  <si>
    <t>03 3 01 S0270</t>
  </si>
  <si>
    <t>03301S0270</t>
  </si>
  <si>
    <t>Основное мероприятие «Обеспечение организации, проведения и участия в официальных физкультурных мероприятиях и спортивных мероприятиях муниципальных учреждений дополнительного образования детей физкультурно-спортивной направленности города Ставрополя»</t>
  </si>
  <si>
    <t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t>
  </si>
  <si>
    <t>08 2 03 00000</t>
  </si>
  <si>
    <t>Расходы на повышение квалификации работников отрасли  «Физическая культура и спорт»</t>
  </si>
  <si>
    <t>08 2 03 21060</t>
  </si>
  <si>
    <t>Иные субсидии некоммерческим организациям (за исключением государственных (муниципальных) учреждений)</t>
  </si>
  <si>
    <t>Расходы на проведение ремонтных работ в помещениях для размещения участковых избирательных комиссий и для голосования, находящихся в муниципальной собственности города Ставрополя</t>
  </si>
  <si>
    <t>98 1 00 21020</t>
  </si>
  <si>
    <t>Расходы за счет средств субсидии, выделяемой из бюджета Ставропольского края бюджету города Ставрополя  на осуществление функций административного центра Ставропольского края, на содержание центральной части города Ставрополя</t>
  </si>
  <si>
    <t>Благоустройство территорий в районах города Ставрополя</t>
  </si>
  <si>
    <t>98 1 00 21450</t>
  </si>
  <si>
    <t>02 Б 02 20560</t>
  </si>
  <si>
    <t>02Б0220560</t>
  </si>
  <si>
    <t>Расходы за счет средств субсидии, выделяемой из бюджета Ставропольского края бюджету города Ставрополя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пассажиров по муниципальным маршрутам  регулярных  перевозок</t>
  </si>
  <si>
    <t>Проектирование, строительство и реконструкция автомобильных дорог общего пользования местного значения</t>
  </si>
  <si>
    <t>04 2 02 21180</t>
  </si>
  <si>
    <t>Расходы за счет средств субсидии, выделяемой из бюджета Ставропольского края бюджету города Ставрополя  на осуществление функций административного центра Ставропольского края, на благоустройство территории, прилегающей к физкультурно-оздоровительному комплексу с крытым катком, расположенному по адресу: город Ставрополь, квартал 525, улица Тухачевского, 6/1 (ремонт автомобильной дороги общего пользования местного значения по улице Тухачевского на участке от многоквартирного дома № 7/2 до улицы 50 лет ВЛКСМ, с установкой остановочного пункта, созданием парковочных мест, велодорожки, ремонтом сети дождевой канализации, переносом опор троллейбусно-контактной сети)</t>
  </si>
  <si>
    <t>04 2 02 21460</t>
  </si>
  <si>
    <t>Расходы за счет средств субсидии, выделяемой из бюджета Ставропольского края бюджету города Ставрополя на осуществление функций административного центра Ставропольского края, на ремонт тротуаров на территории города Ставрополя</t>
  </si>
  <si>
    <t>04 2 02 21490</t>
  </si>
  <si>
    <t>Разработка Программы комплексного развития транспортной инфраструктуры города Ставрополя</t>
  </si>
  <si>
    <t>98 1 00 21540</t>
  </si>
  <si>
    <t>Расходы на проектирование, устройство, благоустройство и содержание муниципальных общественных кладбищ города Ставрополя</t>
  </si>
  <si>
    <t>Расходы за счет средств субсидии, выделяемой из бюджета Ставропольского края бюджету города Ставрополя  на осуществление функций административного центра Ставропольского края, на проведение мероприятий по озеленению территории города Ставрополя</t>
  </si>
  <si>
    <t>Расходы за счет средств субсидии, выделяемой из бюджета Ставропольского края бюджету города Ставрополя  на осуществление функций административного центра Ставропольского края, на благоустройство территории, прилегающей к физкультурно-оздоровительному комплексу с крытым катком, расположенному по адресу: город Ставрополь, квартал 525, улица Тухачевского, 6/1 (озеленение, уличное освещение, ремонт инженерных  сетей)</t>
  </si>
  <si>
    <t>04 3 04 21480</t>
  </si>
  <si>
    <t>Муниципальная программа «Формирование современной городской среды на территории города Ставрополя»</t>
  </si>
  <si>
    <t>20 0 00 00000</t>
  </si>
  <si>
    <t>Расходы в рамках реализации муниципальной программы «Формирование современной городской среды на территории города Ставрополя»</t>
  </si>
  <si>
    <t>20 Б 00 00000</t>
  </si>
  <si>
    <t>20Б0000000</t>
  </si>
  <si>
    <t>Основное мероприятие «Благоустройство дворовых территорий в городе Ставрополе»</t>
  </si>
  <si>
    <t>20 Б 01 00000</t>
  </si>
  <si>
    <t>20Б0100000</t>
  </si>
  <si>
    <t>20 Б 01 L5550</t>
  </si>
  <si>
    <t>20Б01L5550</t>
  </si>
  <si>
    <t>Основное мероприятие «Благоустройство общественных территорий в городе Ставрополе»</t>
  </si>
  <si>
    <t>20 Б 02 00000</t>
  </si>
  <si>
    <t>20Б0200000</t>
  </si>
  <si>
    <t>20 Б 02 L5550</t>
  </si>
  <si>
    <t>20Б02L5550</t>
  </si>
  <si>
    <t xml:space="preserve">Основное мероприятие «Разработка дизайн-проектов благоустройства дворовых территорий в городе Ставрополе» </t>
  </si>
  <si>
    <t>20 Б 03 00000</t>
  </si>
  <si>
    <t>20Б0300000</t>
  </si>
  <si>
    <t>20 Б 03 20300</t>
  </si>
  <si>
    <t>20Б0320300</t>
  </si>
  <si>
    <t>Основное мероприятие «Проектирование аппаратно-программного комплекса «Безопасный город» на территории города Ставрополя и построение сегмента обеспечения правопорядка и профилактики правонарушений, включая системы видеонаблюдения на территории города Ставрополя»</t>
  </si>
  <si>
    <t>605 0102 0000 00 0000 000</t>
  </si>
  <si>
    <t>604 0102 0000 04 0000 710</t>
  </si>
  <si>
    <t>604 0103 0100 04 0000 710</t>
  </si>
  <si>
    <t>604 0102 0000 04 0000 810</t>
  </si>
  <si>
    <t>604 0103 0100 04 0000 810</t>
  </si>
  <si>
    <t>604 0105 0000 00 0000 000</t>
  </si>
  <si>
    <t>604 0105 0201 04 0000 510</t>
  </si>
  <si>
    <t>604 0105 0201 04 0000 610</t>
  </si>
</sst>
</file>

<file path=xl/styles.xml><?xml version="1.0" encoding="utf-8"?>
<styleSheet xmlns="http://schemas.openxmlformats.org/spreadsheetml/2006/main">
  <numFmts count="6">
    <numFmt numFmtId="164" formatCode="00"/>
    <numFmt numFmtId="165" formatCode="0000000"/>
    <numFmt numFmtId="166" formatCode="000000"/>
    <numFmt numFmtId="167" formatCode="#,##0.00_ ;[Red]\-#,##0.00\ "/>
    <numFmt numFmtId="168" formatCode="_-* #,##0.00_р_._-;\-* #,##0.00_р_._-;_-* &quot;-&quot;??_р_._-;_-@_-"/>
    <numFmt numFmtId="169" formatCode="#,##0.0"/>
  </numFmts>
  <fonts count="21">
    <font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6">
    <xf numFmtId="0" fontId="0" fillId="0" borderId="0"/>
    <xf numFmtId="168" fontId="14" fillId="0" borderId="0" applyFont="0" applyFill="0" applyBorder="0" applyAlignment="0" applyProtection="0"/>
    <xf numFmtId="0" fontId="3" fillId="0" borderId="0"/>
    <xf numFmtId="0" fontId="8" fillId="0" borderId="0"/>
    <xf numFmtId="0" fontId="1" fillId="0" borderId="0"/>
    <xf numFmtId="0" fontId="8" fillId="0" borderId="0"/>
    <xf numFmtId="168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6">
    <xf numFmtId="0" fontId="0" fillId="0" borderId="0" xfId="0"/>
    <xf numFmtId="0" fontId="4" fillId="0" borderId="0" xfId="2" applyNumberFormat="1" applyFont="1" applyFill="1" applyBorder="1" applyAlignment="1" applyProtection="1">
      <alignment horizontal="center" wrapText="1"/>
      <protection hidden="1"/>
    </xf>
    <xf numFmtId="49" fontId="4" fillId="0" borderId="0" xfId="2" applyNumberFormat="1" applyFont="1" applyFill="1" applyBorder="1" applyAlignment="1" applyProtection="1">
      <alignment wrapText="1"/>
      <protection hidden="1"/>
    </xf>
    <xf numFmtId="49" fontId="4" fillId="0" borderId="0" xfId="2" applyNumberFormat="1" applyFont="1" applyFill="1" applyBorder="1" applyAlignment="1" applyProtection="1">
      <alignment horizontal="left" wrapText="1"/>
      <protection hidden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/>
    <xf numFmtId="0" fontId="6" fillId="0" borderId="0" xfId="2" applyNumberFormat="1" applyFont="1" applyFill="1" applyBorder="1" applyAlignment="1" applyProtection="1">
      <alignment horizontal="center" wrapText="1"/>
      <protection hidden="1"/>
    </xf>
    <xf numFmtId="49" fontId="6" fillId="0" borderId="0" xfId="2" applyNumberFormat="1" applyFont="1" applyFill="1" applyBorder="1" applyAlignment="1" applyProtection="1">
      <alignment wrapText="1"/>
      <protection hidden="1"/>
    </xf>
    <xf numFmtId="49" fontId="6" fillId="0" borderId="0" xfId="2" applyNumberFormat="1" applyFont="1" applyFill="1" applyBorder="1" applyAlignment="1" applyProtection="1">
      <alignment horizontal="left" wrapText="1"/>
      <protection hidden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right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 wrapText="1"/>
    </xf>
    <xf numFmtId="0" fontId="7" fillId="0" borderId="1" xfId="2" applyNumberFormat="1" applyFont="1" applyFill="1" applyBorder="1" applyAlignment="1" applyProtection="1">
      <alignment horizontal="center" vertical="top" wrapText="1"/>
      <protection hidden="1"/>
    </xf>
    <xf numFmtId="0" fontId="7" fillId="0" borderId="1" xfId="3" applyNumberFormat="1" applyFont="1" applyFill="1" applyBorder="1" applyAlignment="1" applyProtection="1">
      <alignment horizontal="center" vertical="top" wrapText="1"/>
      <protection hidden="1"/>
    </xf>
    <xf numFmtId="164" fontId="7" fillId="0" borderId="1" xfId="3" applyNumberFormat="1" applyFont="1" applyFill="1" applyBorder="1" applyAlignment="1" applyProtection="1">
      <alignment horizontal="center" vertical="top" wrapText="1"/>
      <protection hidden="1"/>
    </xf>
    <xf numFmtId="0" fontId="7" fillId="0" borderId="2" xfId="0" applyFont="1" applyFill="1" applyBorder="1" applyAlignment="1">
      <alignment horizontal="center" vertical="top"/>
    </xf>
    <xf numFmtId="49" fontId="4" fillId="0" borderId="0" xfId="3" applyNumberFormat="1" applyFont="1" applyFill="1" applyBorder="1" applyAlignment="1" applyProtection="1">
      <alignment horizontal="center" vertical="top" wrapText="1"/>
      <protection hidden="1"/>
    </xf>
    <xf numFmtId="49" fontId="4" fillId="0" borderId="0" xfId="3" applyNumberFormat="1" applyFont="1" applyFill="1" applyBorder="1" applyAlignment="1" applyProtection="1">
      <alignment horizontal="left" vertical="top" wrapText="1"/>
      <protection hidden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49" fontId="7" fillId="0" borderId="1" xfId="3" applyNumberFormat="1" applyFont="1" applyFill="1" applyBorder="1" applyAlignment="1" applyProtection="1">
      <alignment horizontal="center" vertical="top" wrapText="1"/>
      <protection hidden="1"/>
    </xf>
    <xf numFmtId="49" fontId="7" fillId="0" borderId="1" xfId="3" applyNumberFormat="1" applyFont="1" applyFill="1" applyBorder="1" applyAlignment="1" applyProtection="1">
      <alignment horizontal="center" vertical="top"/>
      <protection hidden="1"/>
    </xf>
    <xf numFmtId="164" fontId="7" fillId="0" borderId="1" xfId="3" applyNumberFormat="1" applyFont="1" applyFill="1" applyBorder="1" applyAlignment="1" applyProtection="1">
      <alignment horizontal="center" vertical="top"/>
      <protection hidden="1"/>
    </xf>
    <xf numFmtId="165" fontId="7" fillId="0" borderId="1" xfId="3" applyNumberFormat="1" applyFont="1" applyFill="1" applyBorder="1" applyAlignment="1" applyProtection="1">
      <alignment horizontal="center" vertical="top"/>
      <protection hidden="1"/>
    </xf>
    <xf numFmtId="49" fontId="4" fillId="0" borderId="0" xfId="3" applyNumberFormat="1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49" fontId="7" fillId="2" borderId="0" xfId="0" applyNumberFormat="1" applyFont="1" applyFill="1" applyBorder="1" applyAlignment="1">
      <alignment horizontal="center" vertical="top"/>
    </xf>
    <xf numFmtId="4" fontId="7" fillId="2" borderId="0" xfId="0" applyNumberFormat="1" applyFont="1" applyFill="1" applyBorder="1" applyAlignment="1">
      <alignment horizontal="right" vertical="top"/>
    </xf>
    <xf numFmtId="49" fontId="7" fillId="2" borderId="0" xfId="0" applyNumberFormat="1" applyFont="1" applyFill="1" applyBorder="1" applyAlignment="1">
      <alignment horizontal="right" vertical="top"/>
    </xf>
    <xf numFmtId="2" fontId="7" fillId="0" borderId="0" xfId="0" applyNumberFormat="1" applyFont="1" applyFill="1" applyBorder="1" applyAlignment="1">
      <alignment horizontal="right" vertical="top"/>
    </xf>
    <xf numFmtId="2" fontId="7" fillId="0" borderId="0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vertical="top" wrapText="1"/>
    </xf>
    <xf numFmtId="49" fontId="7" fillId="3" borderId="0" xfId="0" applyNumberFormat="1" applyFont="1" applyFill="1" applyBorder="1" applyAlignment="1">
      <alignment horizontal="center" vertical="top" wrapText="1"/>
    </xf>
    <xf numFmtId="49" fontId="7" fillId="3" borderId="0" xfId="0" applyNumberFormat="1" applyFont="1" applyFill="1" applyBorder="1" applyAlignment="1">
      <alignment horizontal="center" vertical="top"/>
    </xf>
    <xf numFmtId="4" fontId="7" fillId="3" borderId="0" xfId="0" applyNumberFormat="1" applyFont="1" applyFill="1" applyBorder="1" applyAlignment="1">
      <alignment horizontal="right" vertical="top"/>
    </xf>
    <xf numFmtId="49" fontId="7" fillId="3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 vertical="top"/>
    </xf>
    <xf numFmtId="0" fontId="4" fillId="4" borderId="0" xfId="0" applyFont="1" applyFill="1" applyBorder="1"/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/>
    <xf numFmtId="0" fontId="7" fillId="5" borderId="0" xfId="0" applyFont="1" applyFill="1" applyBorder="1" applyAlignment="1">
      <alignment horizontal="left" vertical="top" wrapText="1"/>
    </xf>
    <xf numFmtId="49" fontId="7" fillId="5" borderId="0" xfId="0" applyNumberFormat="1" applyFont="1" applyFill="1" applyBorder="1" applyAlignment="1">
      <alignment horizontal="center" vertical="top" wrapText="1"/>
    </xf>
    <xf numFmtId="49" fontId="7" fillId="5" borderId="0" xfId="0" applyNumberFormat="1" applyFont="1" applyFill="1" applyBorder="1" applyAlignment="1">
      <alignment horizontal="center" vertical="top"/>
    </xf>
    <xf numFmtId="4" fontId="7" fillId="5" borderId="0" xfId="0" applyNumberFormat="1" applyFont="1" applyFill="1" applyBorder="1" applyAlignment="1">
      <alignment horizontal="right" vertical="top"/>
    </xf>
    <xf numFmtId="49" fontId="7" fillId="5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 wrapText="1"/>
    </xf>
    <xf numFmtId="0" fontId="7" fillId="5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" fontId="7" fillId="5" borderId="0" xfId="0" applyNumberFormat="1" applyFont="1" applyFill="1" applyBorder="1" applyAlignment="1">
      <alignment horizontal="right" vertical="top" wrapText="1"/>
    </xf>
    <xf numFmtId="49" fontId="7" fillId="5" borderId="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top" wrapText="1"/>
    </xf>
    <xf numFmtId="0" fontId="11" fillId="4" borderId="0" xfId="0" applyFont="1" applyFill="1" applyBorder="1" applyAlignment="1">
      <alignment horizontal="center" vertical="top"/>
    </xf>
    <xf numFmtId="0" fontId="11" fillId="4" borderId="0" xfId="0" applyFont="1" applyFill="1" applyBorder="1"/>
    <xf numFmtId="0" fontId="10" fillId="5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center" vertical="top"/>
    </xf>
    <xf numFmtId="0" fontId="7" fillId="4" borderId="0" xfId="0" applyFont="1" applyFill="1" applyBorder="1"/>
    <xf numFmtId="0" fontId="7" fillId="0" borderId="0" xfId="4" applyFont="1" applyFill="1" applyBorder="1" applyAlignment="1">
      <alignment vertical="top" wrapText="1"/>
    </xf>
    <xf numFmtId="166" fontId="7" fillId="0" borderId="0" xfId="0" applyNumberFormat="1" applyFont="1" applyFill="1" applyBorder="1" applyAlignment="1">
      <alignment vertical="top" wrapText="1" shrinkToFit="1"/>
    </xf>
    <xf numFmtId="0" fontId="10" fillId="4" borderId="0" xfId="0" applyFont="1" applyFill="1" applyBorder="1" applyAlignment="1">
      <alignment horizontal="center" vertical="top"/>
    </xf>
    <xf numFmtId="0" fontId="10" fillId="4" borderId="0" xfId="0" applyFont="1" applyFill="1" applyBorder="1"/>
    <xf numFmtId="0" fontId="7" fillId="3" borderId="0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vertical="top" wrapText="1"/>
    </xf>
    <xf numFmtId="0" fontId="10" fillId="0" borderId="0" xfId="0" applyFont="1" applyFill="1" applyBorder="1"/>
    <xf numFmtId="4" fontId="7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right" vertical="top" wrapText="1"/>
    </xf>
    <xf numFmtId="165" fontId="7" fillId="5" borderId="0" xfId="0" applyNumberFormat="1" applyFont="1" applyFill="1" applyBorder="1" applyAlignment="1">
      <alignment horizontal="left" vertical="top" wrapText="1"/>
    </xf>
    <xf numFmtId="0" fontId="7" fillId="5" borderId="0" xfId="5" applyNumberFormat="1" applyFont="1" applyFill="1" applyBorder="1" applyAlignment="1" applyProtection="1">
      <alignment vertical="top" wrapText="1"/>
      <protection hidden="1"/>
    </xf>
    <xf numFmtId="0" fontId="7" fillId="0" borderId="0" xfId="5" applyNumberFormat="1" applyFont="1" applyFill="1" applyBorder="1" applyAlignment="1" applyProtection="1">
      <alignment vertical="top" wrapText="1"/>
      <protection hidden="1"/>
    </xf>
    <xf numFmtId="0" fontId="10" fillId="0" borderId="0" xfId="0" applyFont="1" applyBorder="1" applyAlignment="1">
      <alignment horizontal="left" vertical="top" wrapText="1"/>
    </xf>
    <xf numFmtId="0" fontId="4" fillId="6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 wrapText="1"/>
    </xf>
    <xf numFmtId="0" fontId="7" fillId="0" borderId="0" xfId="4" applyFont="1" applyBorder="1" applyAlignment="1">
      <alignment vertical="top" wrapText="1"/>
    </xf>
    <xf numFmtId="167" fontId="9" fillId="5" borderId="0" xfId="0" applyNumberFormat="1" applyFont="1" applyFill="1" applyBorder="1" applyAlignment="1">
      <alignment horizontal="right" vertical="top"/>
    </xf>
    <xf numFmtId="49" fontId="9" fillId="5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vertical="top"/>
    </xf>
    <xf numFmtId="0" fontId="7" fillId="5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7" fillId="0" borderId="0" xfId="5" applyNumberFormat="1" applyFont="1" applyFill="1" applyBorder="1" applyAlignment="1" applyProtection="1">
      <alignment horizontal="left" vertical="top" wrapText="1"/>
      <protection hidden="1"/>
    </xf>
    <xf numFmtId="49" fontId="7" fillId="0" borderId="0" xfId="5" applyNumberFormat="1" applyFont="1" applyFill="1" applyBorder="1" applyAlignment="1" applyProtection="1">
      <alignment horizontal="center" vertical="top" wrapText="1"/>
      <protection hidden="1"/>
    </xf>
    <xf numFmtId="49" fontId="10" fillId="0" borderId="0" xfId="5" applyNumberFormat="1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>
      <alignment vertical="top"/>
    </xf>
    <xf numFmtId="0" fontId="4" fillId="7" borderId="0" xfId="0" applyFont="1" applyFill="1" applyBorder="1"/>
    <xf numFmtId="0" fontId="4" fillId="7" borderId="0" xfId="0" applyFont="1" applyFill="1" applyBorder="1" applyAlignment="1">
      <alignment horizontal="center" vertical="top"/>
    </xf>
    <xf numFmtId="0" fontId="4" fillId="2" borderId="0" xfId="0" applyFont="1" applyFill="1" applyBorder="1"/>
    <xf numFmtId="49" fontId="7" fillId="0" borderId="0" xfId="4" applyNumberFormat="1" applyFont="1" applyFill="1" applyBorder="1" applyAlignment="1">
      <alignment horizontal="center" vertical="top"/>
    </xf>
    <xf numFmtId="49" fontId="10" fillId="5" borderId="0" xfId="0" applyNumberFormat="1" applyFont="1" applyFill="1" applyBorder="1" applyAlignment="1">
      <alignment horizontal="center" vertical="top" wrapText="1"/>
    </xf>
    <xf numFmtId="49" fontId="10" fillId="5" borderId="0" xfId="0" applyNumberFormat="1" applyFont="1" applyFill="1" applyBorder="1" applyAlignment="1">
      <alignment horizontal="center" vertical="top"/>
    </xf>
    <xf numFmtId="166" fontId="7" fillId="5" borderId="0" xfId="0" applyNumberFormat="1" applyFont="1" applyFill="1" applyBorder="1" applyAlignment="1">
      <alignment vertical="top" wrapText="1" shrinkToFit="1"/>
    </xf>
    <xf numFmtId="0" fontId="9" fillId="0" borderId="0" xfId="0" applyFont="1" applyFill="1" applyBorder="1" applyAlignment="1">
      <alignment horizontal="left" wrapText="1"/>
    </xf>
    <xf numFmtId="49" fontId="9" fillId="5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wrapText="1"/>
    </xf>
    <xf numFmtId="0" fontId="4" fillId="8" borderId="0" xfId="0" applyFont="1" applyFill="1" applyBorder="1" applyAlignment="1">
      <alignment horizontal="center" vertical="top"/>
    </xf>
    <xf numFmtId="0" fontId="4" fillId="8" borderId="0" xfId="0" applyFont="1" applyFill="1" applyBorder="1"/>
    <xf numFmtId="0" fontId="7" fillId="3" borderId="0" xfId="0" applyFont="1" applyFill="1" applyBorder="1" applyAlignment="1">
      <alignment horizontal="left" vertical="top" wrapText="1"/>
    </xf>
    <xf numFmtId="4" fontId="7" fillId="5" borderId="0" xfId="1" applyNumberFormat="1" applyFont="1" applyFill="1" applyBorder="1" applyAlignment="1">
      <alignment horizontal="right" vertical="top"/>
    </xf>
    <xf numFmtId="49" fontId="7" fillId="5" borderId="0" xfId="1" applyNumberFormat="1" applyFont="1" applyFill="1" applyBorder="1" applyAlignment="1">
      <alignment horizontal="right" vertical="top"/>
    </xf>
    <xf numFmtId="49" fontId="7" fillId="5" borderId="0" xfId="0" applyNumberFormat="1" applyFont="1" applyFill="1" applyBorder="1" applyAlignment="1">
      <alignment vertical="top" wrapText="1"/>
    </xf>
    <xf numFmtId="49" fontId="7" fillId="5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vertical="top"/>
    </xf>
    <xf numFmtId="4" fontId="9" fillId="5" borderId="0" xfId="0" applyNumberFormat="1" applyFont="1" applyFill="1" applyBorder="1" applyAlignment="1">
      <alignment horizontal="right" vertical="top"/>
    </xf>
    <xf numFmtId="166" fontId="7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4" fontId="7" fillId="0" borderId="0" xfId="1" applyNumberFormat="1" applyFont="1" applyFill="1" applyBorder="1" applyAlignment="1">
      <alignment horizontal="right" vertical="top"/>
    </xf>
    <xf numFmtId="49" fontId="7" fillId="0" borderId="0" xfId="1" applyNumberFormat="1" applyFont="1" applyFill="1" applyBorder="1" applyAlignment="1">
      <alignment horizontal="right" vertical="top"/>
    </xf>
    <xf numFmtId="4" fontId="7" fillId="0" borderId="0" xfId="6" applyNumberFormat="1" applyFont="1" applyFill="1" applyBorder="1" applyAlignment="1">
      <alignment horizontal="right" vertical="top"/>
    </xf>
    <xf numFmtId="49" fontId="7" fillId="0" borderId="0" xfId="6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15" fillId="0" borderId="0" xfId="0" applyFont="1" applyFill="1" applyBorder="1"/>
    <xf numFmtId="0" fontId="7" fillId="5" borderId="0" xfId="0" applyFont="1" applyFill="1" applyBorder="1" applyAlignment="1">
      <alignment horizontal="left" wrapText="1"/>
    </xf>
    <xf numFmtId="0" fontId="6" fillId="0" borderId="0" xfId="5" applyFont="1" applyFill="1" applyAlignment="1" applyProtection="1">
      <alignment horizontal="left" vertical="top"/>
      <protection hidden="1"/>
    </xf>
    <xf numFmtId="0" fontId="16" fillId="0" borderId="0" xfId="0" applyFont="1" applyFill="1" applyBorder="1" applyAlignment="1">
      <alignment vertical="top"/>
    </xf>
    <xf numFmtId="4" fontId="6" fillId="5" borderId="0" xfId="0" applyNumberFormat="1" applyFont="1" applyFill="1" applyBorder="1" applyAlignment="1">
      <alignment horizontal="right" vertical="top"/>
    </xf>
    <xf numFmtId="4" fontId="17" fillId="0" borderId="0" xfId="5" applyNumberFormat="1" applyFont="1" applyFill="1" applyBorder="1" applyAlignment="1" applyProtection="1">
      <alignment horizontal="right" vertical="top"/>
      <protection hidden="1"/>
    </xf>
    <xf numFmtId="4" fontId="17" fillId="0" borderId="0" xfId="0" applyNumberFormat="1" applyFont="1" applyFill="1" applyBorder="1" applyAlignment="1">
      <alignment horizontal="right"/>
    </xf>
    <xf numFmtId="0" fontId="6" fillId="4" borderId="0" xfId="0" applyFont="1" applyFill="1"/>
    <xf numFmtId="0" fontId="6" fillId="0" borderId="0" xfId="0" applyFont="1" applyFill="1"/>
    <xf numFmtId="4" fontId="6" fillId="0" borderId="0" xfId="0" applyNumberFormat="1" applyFont="1" applyAlignment="1">
      <alignment horizontal="right" vertical="top"/>
    </xf>
    <xf numFmtId="4" fontId="6" fillId="0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left" vertical="top"/>
    </xf>
    <xf numFmtId="49" fontId="4" fillId="4" borderId="0" xfId="0" applyNumberFormat="1" applyFont="1" applyFill="1" applyAlignment="1">
      <alignment horizontal="right" vertical="top"/>
    </xf>
    <xf numFmtId="49" fontId="4" fillId="4" borderId="0" xfId="0" applyNumberFormat="1" applyFont="1" applyFill="1" applyAlignment="1">
      <alignment horizontal="center" vertical="top"/>
    </xf>
    <xf numFmtId="49" fontId="4" fillId="4" borderId="0" xfId="0" applyNumberFormat="1" applyFont="1" applyFill="1" applyBorder="1" applyAlignment="1">
      <alignment horizontal="center" vertical="top"/>
    </xf>
    <xf numFmtId="49" fontId="4" fillId="4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4" fillId="4" borderId="0" xfId="0" applyFont="1" applyFill="1"/>
    <xf numFmtId="0" fontId="4" fillId="4" borderId="0" xfId="0" applyFont="1" applyFill="1" applyAlignment="1">
      <alignment horizontal="center" vertical="top"/>
    </xf>
    <xf numFmtId="0" fontId="4" fillId="4" borderId="0" xfId="0" applyFont="1" applyFill="1" applyAlignment="1">
      <alignment horizontal="left"/>
    </xf>
    <xf numFmtId="49" fontId="4" fillId="4" borderId="1" xfId="0" applyNumberFormat="1" applyFont="1" applyFill="1" applyBorder="1" applyAlignment="1">
      <alignment horizontal="center" vertical="top"/>
    </xf>
    <xf numFmtId="4" fontId="4" fillId="0" borderId="1" xfId="5" applyNumberFormat="1" applyFont="1" applyBorder="1" applyAlignment="1">
      <alignment horizontal="right" vertical="top"/>
    </xf>
    <xf numFmtId="4" fontId="4" fillId="0" borderId="0" xfId="5" applyNumberFormat="1" applyFont="1" applyBorder="1" applyAlignment="1">
      <alignment horizontal="right" vertical="top"/>
    </xf>
    <xf numFmtId="169" fontId="4" fillId="4" borderId="0" xfId="0" applyNumberFormat="1" applyFont="1" applyFill="1" applyAlignment="1">
      <alignment vertical="top"/>
    </xf>
    <xf numFmtId="49" fontId="4" fillId="4" borderId="0" xfId="0" applyNumberFormat="1" applyFont="1" applyFill="1" applyAlignment="1">
      <alignment vertical="top"/>
    </xf>
    <xf numFmtId="49" fontId="4" fillId="4" borderId="0" xfId="0" applyNumberFormat="1" applyFont="1" applyFill="1" applyAlignment="1">
      <alignment horizontal="left" vertical="top" wrapText="1"/>
    </xf>
    <xf numFmtId="0" fontId="4" fillId="4" borderId="0" xfId="0" applyFont="1" applyFill="1" applyAlignment="1">
      <alignment vertical="top"/>
    </xf>
    <xf numFmtId="0" fontId="4" fillId="0" borderId="0" xfId="7" applyFont="1" applyAlignment="1">
      <alignment horizontal="center" vertical="top" wrapText="1"/>
    </xf>
    <xf numFmtId="0" fontId="1" fillId="0" borderId="0" xfId="7" applyFont="1" applyAlignment="1">
      <alignment vertical="top"/>
    </xf>
    <xf numFmtId="0" fontId="4" fillId="0" borderId="0" xfId="7" applyFont="1" applyBorder="1" applyAlignment="1">
      <alignment horizontal="center" vertical="top" wrapText="1"/>
    </xf>
    <xf numFmtId="0" fontId="18" fillId="0" borderId="0" xfId="7" applyFont="1" applyAlignment="1">
      <alignment vertical="top"/>
    </xf>
    <xf numFmtId="0" fontId="4" fillId="0" borderId="0" xfId="7" applyFont="1" applyAlignment="1">
      <alignment horizontal="center" vertical="top" wrapText="1"/>
    </xf>
    <xf numFmtId="0" fontId="7" fillId="0" borderId="0" xfId="7" applyFont="1" applyBorder="1" applyAlignment="1">
      <alignment horizontal="right" vertical="top" wrapText="1"/>
    </xf>
    <xf numFmtId="0" fontId="4" fillId="5" borderId="2" xfId="7" applyFont="1" applyFill="1" applyBorder="1" applyAlignment="1">
      <alignment horizontal="center" vertical="top" wrapText="1"/>
    </xf>
    <xf numFmtId="0" fontId="4" fillId="5" borderId="3" xfId="7" applyFont="1" applyFill="1" applyBorder="1" applyAlignment="1">
      <alignment horizontal="center" vertical="top" wrapText="1"/>
    </xf>
    <xf numFmtId="0" fontId="4" fillId="5" borderId="4" xfId="7" applyFont="1" applyFill="1" applyBorder="1" applyAlignment="1">
      <alignment horizontal="center" vertical="top" wrapText="1"/>
    </xf>
    <xf numFmtId="0" fontId="4" fillId="5" borderId="1" xfId="7" applyFont="1" applyFill="1" applyBorder="1" applyAlignment="1">
      <alignment horizontal="center" vertical="top" wrapText="1"/>
    </xf>
    <xf numFmtId="0" fontId="4" fillId="5" borderId="0" xfId="7" applyFont="1" applyFill="1" applyBorder="1" applyAlignment="1">
      <alignment horizontal="left" vertical="top" wrapText="1"/>
    </xf>
    <xf numFmtId="0" fontId="4" fillId="5" borderId="0" xfId="7" applyFont="1" applyFill="1" applyBorder="1" applyAlignment="1">
      <alignment horizontal="center" vertical="top" wrapText="1"/>
    </xf>
    <xf numFmtId="4" fontId="4" fillId="5" borderId="0" xfId="7" applyNumberFormat="1" applyFont="1" applyFill="1" applyBorder="1" applyAlignment="1">
      <alignment vertical="top" wrapText="1"/>
    </xf>
    <xf numFmtId="1" fontId="4" fillId="5" borderId="0" xfId="7" applyNumberFormat="1" applyFont="1" applyFill="1" applyBorder="1" applyAlignment="1">
      <alignment horizontal="center" vertical="top" wrapText="1"/>
    </xf>
    <xf numFmtId="4" fontId="4" fillId="5" borderId="0" xfId="7" applyNumberFormat="1" applyFont="1" applyFill="1" applyBorder="1" applyAlignment="1">
      <alignment horizontal="right" vertical="top" wrapText="1"/>
    </xf>
    <xf numFmtId="0" fontId="13" fillId="0" borderId="0" xfId="7" applyFont="1" applyBorder="1" applyAlignment="1">
      <alignment horizontal="left" vertical="top" wrapText="1"/>
    </xf>
    <xf numFmtId="0" fontId="13" fillId="0" borderId="0" xfId="7" applyFont="1" applyBorder="1" applyAlignment="1">
      <alignment horizontal="center" vertical="top" wrapText="1"/>
    </xf>
    <xf numFmtId="4" fontId="13" fillId="0" borderId="0" xfId="7" applyNumberFormat="1" applyFont="1" applyBorder="1" applyAlignment="1">
      <alignment horizontal="right" vertical="top" wrapText="1"/>
    </xf>
    <xf numFmtId="0" fontId="4" fillId="0" borderId="0" xfId="5" applyFont="1" applyFill="1" applyAlignment="1" applyProtection="1">
      <alignment horizontal="left" vertical="top"/>
      <protection hidden="1"/>
    </xf>
    <xf numFmtId="0" fontId="19" fillId="0" borderId="0" xfId="0" applyFont="1" applyFill="1" applyBorder="1" applyAlignment="1">
      <alignment vertical="top"/>
    </xf>
    <xf numFmtId="4" fontId="4" fillId="5" borderId="0" xfId="0" applyNumberFormat="1" applyFont="1" applyFill="1" applyBorder="1" applyAlignment="1">
      <alignment horizontal="right" vertical="top"/>
    </xf>
    <xf numFmtId="4" fontId="13" fillId="0" borderId="0" xfId="5" applyNumberFormat="1" applyFont="1" applyFill="1" applyBorder="1" applyAlignment="1" applyProtection="1">
      <alignment horizontal="right" vertical="top"/>
      <protection hidden="1"/>
    </xf>
    <xf numFmtId="0" fontId="20" fillId="0" borderId="0" xfId="7" applyFont="1" applyAlignment="1">
      <alignment vertical="top"/>
    </xf>
    <xf numFmtId="4" fontId="4" fillId="0" borderId="0" xfId="0" applyNumberFormat="1" applyFont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4" fontId="4" fillId="0" borderId="0" xfId="7" applyNumberFormat="1" applyFont="1" applyFill="1" applyBorder="1" applyAlignment="1">
      <alignment horizontal="right" vertical="top" wrapText="1"/>
    </xf>
    <xf numFmtId="4" fontId="1" fillId="0" borderId="0" xfId="7" applyNumberFormat="1" applyFont="1" applyAlignment="1">
      <alignment vertical="top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3" applyNumberFormat="1" applyFont="1" applyFill="1" applyBorder="1" applyAlignment="1" applyProtection="1">
      <alignment horizontal="center" vertical="top" wrapText="1"/>
      <protection hidden="1"/>
    </xf>
    <xf numFmtId="0" fontId="4" fillId="0" borderId="1" xfId="0" applyFont="1" applyBorder="1" applyAlignment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center" vertical="top"/>
      <protection hidden="1"/>
    </xf>
    <xf numFmtId="0" fontId="7" fillId="0" borderId="0" xfId="8" applyFont="1" applyBorder="1" applyAlignment="1">
      <alignment vertical="top" wrapText="1"/>
    </xf>
    <xf numFmtId="0" fontId="7" fillId="0" borderId="0" xfId="8" applyFont="1" applyFill="1" applyBorder="1" applyAlignment="1">
      <alignment vertical="top" wrapText="1"/>
    </xf>
    <xf numFmtId="0" fontId="7" fillId="5" borderId="0" xfId="5" applyNumberFormat="1" applyFont="1" applyFill="1" applyBorder="1" applyAlignment="1" applyProtection="1">
      <alignment horizontal="left" vertical="top" wrapText="1"/>
      <protection hidden="1"/>
    </xf>
    <xf numFmtId="49" fontId="7" fillId="0" borderId="0" xfId="8" applyNumberFormat="1" applyFont="1" applyFill="1" applyBorder="1" applyAlignment="1">
      <alignment horizontal="center" vertical="top"/>
    </xf>
    <xf numFmtId="167" fontId="7" fillId="0" borderId="0" xfId="0" applyNumberFormat="1" applyFont="1" applyFill="1" applyBorder="1" applyAlignment="1">
      <alignment vertical="top"/>
    </xf>
    <xf numFmtId="167" fontId="7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/>
    <xf numFmtId="169" fontId="4" fillId="0" borderId="0" xfId="0" applyNumberFormat="1" applyFont="1" applyFill="1" applyAlignment="1">
      <alignment vertical="top"/>
    </xf>
    <xf numFmtId="0" fontId="4" fillId="0" borderId="0" xfId="9" applyFont="1" applyAlignment="1">
      <alignment horizontal="center" vertical="top" wrapText="1"/>
    </xf>
    <xf numFmtId="0" fontId="1" fillId="0" borderId="0" xfId="9" applyFont="1" applyAlignment="1">
      <alignment vertical="top"/>
    </xf>
    <xf numFmtId="0" fontId="4" fillId="0" borderId="0" xfId="9" applyFont="1" applyBorder="1" applyAlignment="1">
      <alignment horizontal="center" vertical="top" wrapText="1"/>
    </xf>
    <xf numFmtId="0" fontId="18" fillId="0" borderId="0" xfId="9" applyFont="1" applyAlignment="1">
      <alignment vertical="top"/>
    </xf>
    <xf numFmtId="0" fontId="4" fillId="0" borderId="0" xfId="9" applyFont="1" applyAlignment="1">
      <alignment horizontal="center" vertical="top" wrapText="1"/>
    </xf>
    <xf numFmtId="0" fontId="7" fillId="0" borderId="0" xfId="9" applyFont="1" applyBorder="1" applyAlignment="1">
      <alignment horizontal="right" vertical="top" wrapText="1"/>
    </xf>
    <xf numFmtId="0" fontId="4" fillId="0" borderId="2" xfId="9" applyFont="1" applyBorder="1" applyAlignment="1">
      <alignment horizontal="center" vertical="top" wrapText="1"/>
    </xf>
    <xf numFmtId="2" fontId="4" fillId="0" borderId="5" xfId="9" applyNumberFormat="1" applyFont="1" applyBorder="1" applyAlignment="1">
      <alignment horizontal="center" vertical="top" wrapText="1"/>
    </xf>
    <xf numFmtId="2" fontId="0" fillId="0" borderId="6" xfId="0" applyNumberFormat="1" applyBorder="1" applyAlignment="1">
      <alignment horizontal="center" vertical="top" wrapText="1"/>
    </xf>
    <xf numFmtId="0" fontId="4" fillId="0" borderId="1" xfId="9" applyFont="1" applyBorder="1" applyAlignment="1">
      <alignment horizontal="center" vertical="top" wrapText="1"/>
    </xf>
    <xf numFmtId="0" fontId="4" fillId="0" borderId="3" xfId="9" applyFont="1" applyBorder="1" applyAlignment="1">
      <alignment horizontal="center" vertical="top" wrapText="1"/>
    </xf>
    <xf numFmtId="2" fontId="4" fillId="0" borderId="7" xfId="9" applyNumberFormat="1" applyFont="1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top" wrapText="1"/>
    </xf>
    <xf numFmtId="0" fontId="4" fillId="0" borderId="1" xfId="9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0" xfId="9" applyFont="1" applyBorder="1" applyAlignment="1">
      <alignment horizontal="left" vertical="top" wrapText="1"/>
    </xf>
    <xf numFmtId="4" fontId="4" fillId="5" borderId="0" xfId="9" applyNumberFormat="1" applyFont="1" applyFill="1" applyBorder="1" applyAlignment="1">
      <alignment vertical="top" wrapText="1"/>
    </xf>
    <xf numFmtId="4" fontId="4" fillId="5" borderId="0" xfId="9" applyNumberFormat="1" applyFont="1" applyFill="1" applyBorder="1" applyAlignment="1">
      <alignment horizontal="right" vertical="top" wrapText="1"/>
    </xf>
    <xf numFmtId="0" fontId="4" fillId="0" borderId="0" xfId="9" applyFont="1" applyBorder="1" applyAlignment="1">
      <alignment horizontal="center" vertical="top" wrapText="1"/>
    </xf>
    <xf numFmtId="4" fontId="4" fillId="0" borderId="0" xfId="9" applyNumberFormat="1" applyFont="1" applyBorder="1" applyAlignment="1">
      <alignment horizontal="right" vertical="top" wrapText="1"/>
    </xf>
    <xf numFmtId="0" fontId="13" fillId="0" borderId="0" xfId="9" applyFont="1" applyBorder="1" applyAlignment="1">
      <alignment horizontal="left" vertical="top" wrapText="1"/>
    </xf>
    <xf numFmtId="0" fontId="13" fillId="0" borderId="0" xfId="9" applyFont="1" applyBorder="1" applyAlignment="1">
      <alignment horizontal="center" vertical="top" wrapText="1"/>
    </xf>
    <xf numFmtId="4" fontId="13" fillId="0" borderId="0" xfId="9" applyNumberFormat="1" applyFont="1" applyBorder="1" applyAlignment="1">
      <alignment horizontal="right" vertical="top" wrapText="1"/>
    </xf>
    <xf numFmtId="0" fontId="2" fillId="0" borderId="0" xfId="9" applyFont="1" applyAlignment="1">
      <alignment vertical="top"/>
    </xf>
    <xf numFmtId="4" fontId="1" fillId="0" borderId="0" xfId="9" applyNumberFormat="1" applyFont="1" applyAlignment="1">
      <alignment vertical="top"/>
    </xf>
  </cellXfs>
  <cellStyles count="326">
    <cellStyle name="Обычный" xfId="0" builtinId="0"/>
    <cellStyle name="Обычный 10" xfId="10"/>
    <cellStyle name="Обычный 2" xfId="11"/>
    <cellStyle name="Обычный 2 10" xfId="12"/>
    <cellStyle name="Обычный 2 10 2" xfId="13"/>
    <cellStyle name="Обычный 2 10 3" xfId="14"/>
    <cellStyle name="Обычный 2 10 4" xfId="15"/>
    <cellStyle name="Обычный 2 10 5" xfId="16"/>
    <cellStyle name="Обычный 2 10 6" xfId="17"/>
    <cellStyle name="Обычный 2 100" xfId="18"/>
    <cellStyle name="Обычный 2 101" xfId="19"/>
    <cellStyle name="Обычный 2 101 2" xfId="20"/>
    <cellStyle name="Обычный 2 102" xfId="21"/>
    <cellStyle name="Обычный 2 103" xfId="22"/>
    <cellStyle name="Обычный 2 103 2" xfId="23"/>
    <cellStyle name="Обычный 2 104" xfId="24"/>
    <cellStyle name="Обычный 2 104 2" xfId="25"/>
    <cellStyle name="Обычный 2 105" xfId="26"/>
    <cellStyle name="Обычный 2 105 2" xfId="27"/>
    <cellStyle name="Обычный 2 106" xfId="28"/>
    <cellStyle name="Обычный 2 107" xfId="29"/>
    <cellStyle name="Обычный 2 108" xfId="30"/>
    <cellStyle name="Обычный 2 109" xfId="31"/>
    <cellStyle name="Обычный 2 11" xfId="32"/>
    <cellStyle name="Обычный 2 11 2" xfId="33"/>
    <cellStyle name="Обычный 2 11 3" xfId="34"/>
    <cellStyle name="Обычный 2 11 4" xfId="35"/>
    <cellStyle name="Обычный 2 11 5" xfId="36"/>
    <cellStyle name="Обычный 2 11 6" xfId="37"/>
    <cellStyle name="Обычный 2 110" xfId="38"/>
    <cellStyle name="Обычный 2 111" xfId="39"/>
    <cellStyle name="Обычный 2 112" xfId="40"/>
    <cellStyle name="Обычный 2 113" xfId="41"/>
    <cellStyle name="Обычный 2 113 2" xfId="42"/>
    <cellStyle name="Обычный 2 114" xfId="43"/>
    <cellStyle name="Обычный 2 115" xfId="44"/>
    <cellStyle name="Обычный 2 116" xfId="45"/>
    <cellStyle name="Обычный 2 117" xfId="46"/>
    <cellStyle name="Обычный 2 118" xfId="47"/>
    <cellStyle name="Обычный 2 118 2" xfId="48"/>
    <cellStyle name="Обычный 2 119" xfId="49"/>
    <cellStyle name="Обычный 2 12" xfId="50"/>
    <cellStyle name="Обычный 2 12 2" xfId="51"/>
    <cellStyle name="Обычный 2 12 3" xfId="52"/>
    <cellStyle name="Обычный 2 12 4" xfId="53"/>
    <cellStyle name="Обычный 2 12 5" xfId="54"/>
    <cellStyle name="Обычный 2 12 6" xfId="55"/>
    <cellStyle name="Обычный 2 120" xfId="56"/>
    <cellStyle name="Обычный 2 121" xfId="57"/>
    <cellStyle name="Обычный 2 122" xfId="58"/>
    <cellStyle name="Обычный 2 123" xfId="59"/>
    <cellStyle name="Обычный 2 124" xfId="60"/>
    <cellStyle name="Обычный 2 125" xfId="61"/>
    <cellStyle name="Обычный 2 125 2" xfId="62"/>
    <cellStyle name="Обычный 2 126" xfId="63"/>
    <cellStyle name="Обычный 2 127" xfId="64"/>
    <cellStyle name="Обычный 2 128" xfId="65"/>
    <cellStyle name="Обычный 2 129" xfId="66"/>
    <cellStyle name="Обычный 2 13" xfId="67"/>
    <cellStyle name="Обычный 2 13 2" xfId="68"/>
    <cellStyle name="Обычный 2 13 3" xfId="69"/>
    <cellStyle name="Обычный 2 13 4" xfId="70"/>
    <cellStyle name="Обычный 2 13 5" xfId="71"/>
    <cellStyle name="Обычный 2 13 6" xfId="72"/>
    <cellStyle name="Обычный 2 130" xfId="73"/>
    <cellStyle name="Обычный 2 131" xfId="74"/>
    <cellStyle name="Обычный 2 132" xfId="75"/>
    <cellStyle name="Обычный 2 133" xfId="76"/>
    <cellStyle name="Обычный 2 134" xfId="77"/>
    <cellStyle name="Обычный 2 135" xfId="78"/>
    <cellStyle name="Обычный 2 136" xfId="79"/>
    <cellStyle name="Обычный 2 137" xfId="80"/>
    <cellStyle name="Обычный 2 138" xfId="81"/>
    <cellStyle name="Обычный 2 138 2" xfId="82"/>
    <cellStyle name="Обычный 2 139" xfId="83"/>
    <cellStyle name="Обычный 2 139 2" xfId="84"/>
    <cellStyle name="Обычный 2 14" xfId="85"/>
    <cellStyle name="Обычный 2 140" xfId="86"/>
    <cellStyle name="Обычный 2 141" xfId="87"/>
    <cellStyle name="Обычный 2 142" xfId="88"/>
    <cellStyle name="Обычный 2 143" xfId="89"/>
    <cellStyle name="Обычный 2 144" xfId="90"/>
    <cellStyle name="Обычный 2 145" xfId="91"/>
    <cellStyle name="Обычный 2 146" xfId="92"/>
    <cellStyle name="Обычный 2 147" xfId="93"/>
    <cellStyle name="Обычный 2 148" xfId="94"/>
    <cellStyle name="Обычный 2 149" xfId="95"/>
    <cellStyle name="Обычный 2 15" xfId="96"/>
    <cellStyle name="Обычный 2 15 2" xfId="97"/>
    <cellStyle name="Обычный 2 15 3" xfId="98"/>
    <cellStyle name="Обычный 2 15 4" xfId="99"/>
    <cellStyle name="Обычный 2 150" xfId="100"/>
    <cellStyle name="Обычный 2 151" xfId="101"/>
    <cellStyle name="Обычный 2 152" xfId="102"/>
    <cellStyle name="Обычный 2 153" xfId="103"/>
    <cellStyle name="Обычный 2 154" xfId="104"/>
    <cellStyle name="Обычный 2 154 2" xfId="105"/>
    <cellStyle name="Обычный 2 155" xfId="106"/>
    <cellStyle name="Обычный 2 156" xfId="107"/>
    <cellStyle name="Обычный 2 157" xfId="108"/>
    <cellStyle name="Обычный 2 158" xfId="109"/>
    <cellStyle name="Обычный 2 159" xfId="110"/>
    <cellStyle name="Обычный 2 16" xfId="111"/>
    <cellStyle name="Обычный 2 160" xfId="112"/>
    <cellStyle name="Обычный 2 161" xfId="113"/>
    <cellStyle name="Обычный 2 162" xfId="114"/>
    <cellStyle name="Обычный 2 163" xfId="115"/>
    <cellStyle name="Обычный 2 164" xfId="116"/>
    <cellStyle name="Обычный 2 165" xfId="117"/>
    <cellStyle name="Обычный 2 166" xfId="118"/>
    <cellStyle name="Обычный 2 167" xfId="119"/>
    <cellStyle name="Обычный 2 168" xfId="120"/>
    <cellStyle name="Обычный 2 169" xfId="121"/>
    <cellStyle name="Обычный 2 17" xfId="122"/>
    <cellStyle name="Обычный 2 170" xfId="123"/>
    <cellStyle name="Обычный 2 171" xfId="124"/>
    <cellStyle name="Обычный 2 18" xfId="125"/>
    <cellStyle name="Обычный 2 188" xfId="126"/>
    <cellStyle name="Обычный 2 19" xfId="127"/>
    <cellStyle name="Обычный 2 19 2" xfId="128"/>
    <cellStyle name="Обычный 2 2" xfId="2"/>
    <cellStyle name="Обычный 2 2 10" xfId="129"/>
    <cellStyle name="Обычный 2 2 11" xfId="130"/>
    <cellStyle name="Обычный 2 2 12" xfId="131"/>
    <cellStyle name="Обычный 2 2 13" xfId="132"/>
    <cellStyle name="Обычный 2 2 14" xfId="133"/>
    <cellStyle name="Обычный 2 2 15" xfId="134"/>
    <cellStyle name="Обычный 2 2 2" xfId="135"/>
    <cellStyle name="Обычный 2 2 3" xfId="136"/>
    <cellStyle name="Обычный 2 2 4" xfId="137"/>
    <cellStyle name="Обычный 2 2 5" xfId="138"/>
    <cellStyle name="Обычный 2 2 6" xfId="139"/>
    <cellStyle name="Обычный 2 2 7" xfId="140"/>
    <cellStyle name="Обычный 2 2 8" xfId="141"/>
    <cellStyle name="Обычный 2 2 9" xfId="142"/>
    <cellStyle name="Обычный 2 20" xfId="143"/>
    <cellStyle name="Обычный 2 21" xfId="144"/>
    <cellStyle name="Обычный 2 22" xfId="145"/>
    <cellStyle name="Обычный 2 22 2" xfId="146"/>
    <cellStyle name="Обычный 2 23" xfId="147"/>
    <cellStyle name="Обычный 2 235" xfId="148"/>
    <cellStyle name="Обычный 2 24" xfId="149"/>
    <cellStyle name="Обычный 2 243" xfId="150"/>
    <cellStyle name="Обычный 2 25" xfId="151"/>
    <cellStyle name="Обычный 2 255" xfId="152"/>
    <cellStyle name="Обычный 2 26" xfId="153"/>
    <cellStyle name="Обычный 2 27" xfId="154"/>
    <cellStyle name="Обычный 2 28" xfId="155"/>
    <cellStyle name="Обычный 2 29" xfId="156"/>
    <cellStyle name="Обычный 2 3" xfId="3"/>
    <cellStyle name="Обычный 2 3 10" xfId="157"/>
    <cellStyle name="Обычный 2 3 11" xfId="158"/>
    <cellStyle name="Обычный 2 3 12" xfId="159"/>
    <cellStyle name="Обычный 2 3 13" xfId="160"/>
    <cellStyle name="Обычный 2 3 2" xfId="161"/>
    <cellStyle name="Обычный 2 3 3" xfId="162"/>
    <cellStyle name="Обычный 2 3 4" xfId="163"/>
    <cellStyle name="Обычный 2 3 5" xfId="164"/>
    <cellStyle name="Обычный 2 3 6" xfId="165"/>
    <cellStyle name="Обычный 2 3 7" xfId="166"/>
    <cellStyle name="Обычный 2 3 8" xfId="167"/>
    <cellStyle name="Обычный 2 3 9" xfId="168"/>
    <cellStyle name="Обычный 2 30" xfId="169"/>
    <cellStyle name="Обычный 2 31" xfId="170"/>
    <cellStyle name="Обычный 2 32" xfId="171"/>
    <cellStyle name="Обычный 2 33" xfId="172"/>
    <cellStyle name="Обычный 2 33 2" xfId="173"/>
    <cellStyle name="Обычный 2 34" xfId="174"/>
    <cellStyle name="Обычный 2 35" xfId="175"/>
    <cellStyle name="Обычный 2 36" xfId="176"/>
    <cellStyle name="Обычный 2 37" xfId="177"/>
    <cellStyle name="Обычный 2 38" xfId="178"/>
    <cellStyle name="Обычный 2 39" xfId="179"/>
    <cellStyle name="Обычный 2 4" xfId="180"/>
    <cellStyle name="Обычный 2 4 10" xfId="181"/>
    <cellStyle name="Обычный 2 4 11" xfId="182"/>
    <cellStyle name="Обычный 2 4 12" xfId="183"/>
    <cellStyle name="Обычный 2 4 13" xfId="184"/>
    <cellStyle name="Обычный 2 4 14" xfId="8"/>
    <cellStyle name="Обычный 2 4 2" xfId="4"/>
    <cellStyle name="Обычный 2 4 3" xfId="185"/>
    <cellStyle name="Обычный 2 4 4" xfId="186"/>
    <cellStyle name="Обычный 2 4 5" xfId="187"/>
    <cellStyle name="Обычный 2 4 6" xfId="188"/>
    <cellStyle name="Обычный 2 4 7" xfId="189"/>
    <cellStyle name="Обычный 2 4 8" xfId="190"/>
    <cellStyle name="Обычный 2 4 9" xfId="191"/>
    <cellStyle name="Обычный 2 40" xfId="192"/>
    <cellStyle name="Обычный 2 41" xfId="193"/>
    <cellStyle name="Обычный 2 42" xfId="194"/>
    <cellStyle name="Обычный 2 43" xfId="195"/>
    <cellStyle name="Обычный 2 43 2" xfId="196"/>
    <cellStyle name="Обычный 2 44" xfId="197"/>
    <cellStyle name="Обычный 2 45" xfId="198"/>
    <cellStyle name="Обычный 2 46" xfId="199"/>
    <cellStyle name="Обычный 2 47" xfId="200"/>
    <cellStyle name="Обычный 2 48" xfId="201"/>
    <cellStyle name="Обычный 2 49" xfId="202"/>
    <cellStyle name="Обычный 2 5" xfId="203"/>
    <cellStyle name="Обычный 2 5 10" xfId="204"/>
    <cellStyle name="Обычный 2 5 11" xfId="205"/>
    <cellStyle name="Обычный 2 5 12" xfId="206"/>
    <cellStyle name="Обычный 2 5 2" xfId="207"/>
    <cellStyle name="Обычный 2 5 3" xfId="208"/>
    <cellStyle name="Обычный 2 5 4" xfId="209"/>
    <cellStyle name="Обычный 2 5 5" xfId="210"/>
    <cellStyle name="Обычный 2 5 6" xfId="211"/>
    <cellStyle name="Обычный 2 5 7" xfId="212"/>
    <cellStyle name="Обычный 2 5 8" xfId="213"/>
    <cellStyle name="Обычный 2 5 9" xfId="214"/>
    <cellStyle name="Обычный 2 50" xfId="215"/>
    <cellStyle name="Обычный 2 51" xfId="216"/>
    <cellStyle name="Обычный 2 52" xfId="217"/>
    <cellStyle name="Обычный 2 53" xfId="218"/>
    <cellStyle name="Обычный 2 54" xfId="219"/>
    <cellStyle name="Обычный 2 54 2" xfId="220"/>
    <cellStyle name="Обычный 2 55" xfId="221"/>
    <cellStyle name="Обычный 2 56" xfId="222"/>
    <cellStyle name="Обычный 2 57" xfId="223"/>
    <cellStyle name="Обычный 2 57 2" xfId="224"/>
    <cellStyle name="Обычный 2 58" xfId="225"/>
    <cellStyle name="Обычный 2 59" xfId="226"/>
    <cellStyle name="Обычный 2 6" xfId="227"/>
    <cellStyle name="Обычный 2 6 10" xfId="228"/>
    <cellStyle name="Обычный 2 6 2" xfId="229"/>
    <cellStyle name="Обычный 2 6 3" xfId="230"/>
    <cellStyle name="Обычный 2 6 4" xfId="231"/>
    <cellStyle name="Обычный 2 6 5" xfId="232"/>
    <cellStyle name="Обычный 2 6 6" xfId="233"/>
    <cellStyle name="Обычный 2 6 7" xfId="234"/>
    <cellStyle name="Обычный 2 6 8" xfId="235"/>
    <cellStyle name="Обычный 2 6 9" xfId="236"/>
    <cellStyle name="Обычный 2 60" xfId="237"/>
    <cellStyle name="Обычный 2 61" xfId="238"/>
    <cellStyle name="Обычный 2 62" xfId="239"/>
    <cellStyle name="Обычный 2 63" xfId="240"/>
    <cellStyle name="Обычный 2 64" xfId="241"/>
    <cellStyle name="Обычный 2 65" xfId="242"/>
    <cellStyle name="Обычный 2 65 2" xfId="243"/>
    <cellStyle name="Обычный 2 66" xfId="244"/>
    <cellStyle name="Обычный 2 67" xfId="245"/>
    <cellStyle name="Обычный 2 68" xfId="246"/>
    <cellStyle name="Обычный 2 69" xfId="247"/>
    <cellStyle name="Обычный 2 7" xfId="248"/>
    <cellStyle name="Обычный 2 7 2" xfId="249"/>
    <cellStyle name="Обычный 2 7 3" xfId="250"/>
    <cellStyle name="Обычный 2 7 4" xfId="251"/>
    <cellStyle name="Обычный 2 7 5" xfId="252"/>
    <cellStyle name="Обычный 2 7 6" xfId="253"/>
    <cellStyle name="Обычный 2 70" xfId="254"/>
    <cellStyle name="Обычный 2 71" xfId="255"/>
    <cellStyle name="Обычный 2 72" xfId="256"/>
    <cellStyle name="Обычный 2 73" xfId="257"/>
    <cellStyle name="Обычный 2 74" xfId="258"/>
    <cellStyle name="Обычный 2 75" xfId="259"/>
    <cellStyle name="Обычный 2 75 2" xfId="260"/>
    <cellStyle name="Обычный 2 76" xfId="261"/>
    <cellStyle name="Обычный 2 77" xfId="262"/>
    <cellStyle name="Обычный 2 78" xfId="263"/>
    <cellStyle name="Обычный 2 79" xfId="264"/>
    <cellStyle name="Обычный 2 8" xfId="265"/>
    <cellStyle name="Обычный 2 8 2" xfId="266"/>
    <cellStyle name="Обычный 2 8 3" xfId="267"/>
    <cellStyle name="Обычный 2 8 4" xfId="268"/>
    <cellStyle name="Обычный 2 8 5" xfId="269"/>
    <cellStyle name="Обычный 2 8 6" xfId="270"/>
    <cellStyle name="Обычный 2 80" xfId="271"/>
    <cellStyle name="Обычный 2 81" xfId="272"/>
    <cellStyle name="Обычный 2 82" xfId="273"/>
    <cellStyle name="Обычный 2 83" xfId="274"/>
    <cellStyle name="Обычный 2 84" xfId="275"/>
    <cellStyle name="Обычный 2 85" xfId="276"/>
    <cellStyle name="Обычный 2 86" xfId="277"/>
    <cellStyle name="Обычный 2 87" xfId="278"/>
    <cellStyle name="Обычный 2 87 2" xfId="279"/>
    <cellStyle name="Обычный 2 88" xfId="280"/>
    <cellStyle name="Обычный 2 89" xfId="281"/>
    <cellStyle name="Обычный 2 9" xfId="282"/>
    <cellStyle name="Обычный 2 9 2" xfId="283"/>
    <cellStyle name="Обычный 2 9 3" xfId="284"/>
    <cellStyle name="Обычный 2 9 4" xfId="285"/>
    <cellStyle name="Обычный 2 9 5" xfId="286"/>
    <cellStyle name="Обычный 2 9 6" xfId="287"/>
    <cellStyle name="Обычный 2 90" xfId="288"/>
    <cellStyle name="Обычный 2 91" xfId="289"/>
    <cellStyle name="Обычный 2 92" xfId="290"/>
    <cellStyle name="Обычный 2 93" xfId="291"/>
    <cellStyle name="Обычный 2 94" xfId="292"/>
    <cellStyle name="Обычный 2 95" xfId="293"/>
    <cellStyle name="Обычный 2 96" xfId="294"/>
    <cellStyle name="Обычный 2 97" xfId="295"/>
    <cellStyle name="Обычный 2 98" xfId="296"/>
    <cellStyle name="Обычный 2 99" xfId="297"/>
    <cellStyle name="Обычный 2_ИСТОЧНИКИ (17.12)" xfId="298"/>
    <cellStyle name="Обычный 3" xfId="299"/>
    <cellStyle name="Обычный 3 2" xfId="300"/>
    <cellStyle name="Обычный 4" xfId="301"/>
    <cellStyle name="Обычный 4 2" xfId="302"/>
    <cellStyle name="Обычный 4 2 2" xfId="303"/>
    <cellStyle name="Обычный 4 3" xfId="304"/>
    <cellStyle name="Обычный 5" xfId="305"/>
    <cellStyle name="Обычный 5 2" xfId="306"/>
    <cellStyle name="Обычный 5 2 2" xfId="307"/>
    <cellStyle name="Обычный 5 2 2 2" xfId="308"/>
    <cellStyle name="Обычный 5 2 2 3" xfId="309"/>
    <cellStyle name="Обычный 5 2 2 4" xfId="9"/>
    <cellStyle name="Обычный 5 2 3" xfId="7"/>
    <cellStyle name="Обычный 5 3" xfId="310"/>
    <cellStyle name="Обычный 6" xfId="311"/>
    <cellStyle name="Обычный 6 2" xfId="312"/>
    <cellStyle name="Обычный 6 3" xfId="313"/>
    <cellStyle name="Обычный 7" xfId="314"/>
    <cellStyle name="Обычный 7 2" xfId="315"/>
    <cellStyle name="Обычный 7 2 2" xfId="316"/>
    <cellStyle name="Обычный 7 3" xfId="317"/>
    <cellStyle name="Обычный 7 4" xfId="318"/>
    <cellStyle name="Обычный 8" xfId="319"/>
    <cellStyle name="Обычный 9" xfId="320"/>
    <cellStyle name="Обычный_tmp" xfId="5"/>
    <cellStyle name="Финансовый" xfId="1" builtinId="3"/>
    <cellStyle name="Финансовый 2" xfId="6"/>
    <cellStyle name="Финансовый 3" xfId="321"/>
    <cellStyle name="Финансовый 3 2" xfId="322"/>
    <cellStyle name="Финансовый 3 3" xfId="323"/>
    <cellStyle name="Финансовый 4" xfId="324"/>
    <cellStyle name="Финансовый 5" xfId="3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.Harchenko\AppData\Local\Microsoft\Windows\INetCache\Content.Outlook\8I42TQEJ\&#1057;&#1041;&#1056;%20&#1085;&#1072;%2031%2012%202017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Nikitina\AppData\Local\Microsoft\Windows\INetCache\Content.Outlook\HPW6RL6L\&#1087;&#1086;%20&#1089;&#1086;&#1089;&#1090;&#1086;&#1103;&#1085;&#1080;&#1102;%20&#1085;&#1072;%2031.03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.Gomzina\AppData\Local\Microsoft\Windows\INetCache\Content.Outlook\44UBFNNE\&#1057;&#1041;&#1056;%20&#1085;&#1072;%2031%2012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 в тыс. руб."/>
      <sheetName val="БА в рублях"/>
      <sheetName val="БА в рублях (ред)"/>
      <sheetName val="БА в рублях (ред) (2)"/>
      <sheetName val="прил 1 БА в рублях (ред) (3)"/>
      <sheetName val="прил 1 БА в рублях (18.03.2017)"/>
      <sheetName val="прил 1 БА в рублях (31.03.2017)"/>
      <sheetName val="прил 1 БА в рублях (19.05.2017)"/>
      <sheetName val="прил 1 БА в рублях (30.06.2017)"/>
      <sheetName val="прил 1 БА по расх (2017)"/>
      <sheetName val="прил 1 БА по расх (2017) c пров"/>
      <sheetName val="наим ЦСР"/>
      <sheetName val="исх данные АС БЮДЖЕТ 30 09 17"/>
      <sheetName val="АС БЮДЖ на 31 12 2018"/>
      <sheetName val="БА по источн (2017)"/>
      <sheetName val="прил 2 БА по расх (2018-2019)"/>
      <sheetName val="БА источники (2018-2019"/>
      <sheetName val="исх данные 2018-2019"/>
      <sheetName val="КВР"/>
      <sheetName val="аппа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>
        <row r="7">
          <cell r="A7" t="str">
            <v>60000000000000000000</v>
          </cell>
          <cell r="B7" t="str">
            <v xml:space="preserve">Ставропольская городская Дума </v>
          </cell>
          <cell r="C7" t="str">
            <v>600</v>
          </cell>
          <cell r="D7" t="str">
            <v>00</v>
          </cell>
          <cell r="E7" t="str">
            <v>00</v>
          </cell>
          <cell r="F7" t="str">
            <v>00 0 00 00000</v>
          </cell>
          <cell r="G7" t="str">
            <v>000</v>
          </cell>
          <cell r="H7" t="e">
            <v>#REF!</v>
          </cell>
          <cell r="I7">
            <v>53903.67</v>
          </cell>
          <cell r="J7" t="e">
            <v>#REF!</v>
          </cell>
          <cell r="K7">
            <v>0</v>
          </cell>
          <cell r="L7" t="str">
            <v>0000000000</v>
          </cell>
          <cell r="M7" t="str">
            <v>60000000000000000000</v>
          </cell>
        </row>
        <row r="8">
          <cell r="A8" t="str">
            <v>60001000000000000000</v>
          </cell>
          <cell r="B8" t="str">
            <v>Общегосударственные вопросы</v>
          </cell>
          <cell r="C8" t="str">
            <v>600</v>
          </cell>
          <cell r="D8" t="str">
            <v>01</v>
          </cell>
          <cell r="E8" t="str">
            <v>00</v>
          </cell>
          <cell r="F8" t="str">
            <v>00 0 00 00000</v>
          </cell>
          <cell r="G8" t="str">
            <v>000</v>
          </cell>
          <cell r="H8" t="e">
            <v>#REF!</v>
          </cell>
          <cell r="I8">
            <v>46813.17</v>
          </cell>
          <cell r="J8" t="e">
            <v>#REF!</v>
          </cell>
          <cell r="K8">
            <v>0</v>
          </cell>
          <cell r="L8" t="str">
            <v>0000000000</v>
          </cell>
          <cell r="M8" t="str">
            <v>60001000000000000000</v>
          </cell>
        </row>
        <row r="9">
          <cell r="A9" t="str">
            <v>60001030000000000000</v>
          </cell>
          <cell r="B9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  <cell r="C9" t="str">
            <v>600</v>
          </cell>
          <cell r="D9" t="str">
            <v>01</v>
          </cell>
          <cell r="E9" t="str">
            <v>03</v>
          </cell>
          <cell r="F9" t="str">
            <v>00 0 00 00000</v>
          </cell>
          <cell r="G9" t="str">
            <v>000</v>
          </cell>
          <cell r="H9" t="e">
            <v>#REF!</v>
          </cell>
          <cell r="I9">
            <v>46813.17</v>
          </cell>
          <cell r="J9" t="e">
            <v>#REF!</v>
          </cell>
          <cell r="K9">
            <v>0</v>
          </cell>
          <cell r="L9" t="str">
            <v>0000000000</v>
          </cell>
          <cell r="M9" t="str">
            <v>60001030000000000000</v>
          </cell>
        </row>
        <row r="10">
          <cell r="A10" t="str">
            <v>60001037000000000000</v>
          </cell>
          <cell r="B10" t="str">
            <v>Обеспечение деятельности Ставропольской городской Думы</v>
          </cell>
          <cell r="C10" t="str">
            <v>600</v>
          </cell>
          <cell r="D10" t="str">
            <v>01</v>
          </cell>
          <cell r="E10" t="str">
            <v>03</v>
          </cell>
          <cell r="F10" t="str">
            <v>70 0 00 00000</v>
          </cell>
          <cell r="G10" t="str">
            <v>000</v>
          </cell>
          <cell r="H10" t="e">
            <v>#REF!</v>
          </cell>
          <cell r="I10">
            <v>46813.17</v>
          </cell>
          <cell r="J10" t="e">
            <v>#REF!</v>
          </cell>
          <cell r="K10">
            <v>7000000000</v>
          </cell>
          <cell r="L10" t="str">
            <v>7000000000</v>
          </cell>
          <cell r="M10" t="str">
            <v>60001037000000000000</v>
          </cell>
        </row>
        <row r="11">
          <cell r="A11" t="str">
            <v>60001037010000000000</v>
          </cell>
          <cell r="B11" t="str">
            <v>Непрограммные расходы в рамках обеспечения деятельности Ставропольской городской Думы</v>
          </cell>
          <cell r="C11" t="str">
            <v>600</v>
          </cell>
          <cell r="D11" t="str">
            <v>01</v>
          </cell>
          <cell r="E11" t="str">
            <v>03</v>
          </cell>
          <cell r="F11" t="str">
            <v>70 1 00 00000</v>
          </cell>
          <cell r="G11" t="str">
            <v>000</v>
          </cell>
          <cell r="H11" t="e">
            <v>#REF!</v>
          </cell>
          <cell r="I11">
            <v>42796.480000000003</v>
          </cell>
          <cell r="J11" t="e">
            <v>#REF!</v>
          </cell>
          <cell r="K11">
            <v>7010000000</v>
          </cell>
          <cell r="L11" t="str">
            <v>7010000000</v>
          </cell>
          <cell r="M11" t="str">
            <v>60001037010000000000</v>
          </cell>
        </row>
        <row r="12">
          <cell r="A12" t="str">
            <v>60001037010010010000</v>
          </cell>
          <cell r="B12" t="str">
            <v>Расходы на обеспечение функций органов местного самоуправления города Ставрополя</v>
          </cell>
          <cell r="C12" t="str">
            <v>600</v>
          </cell>
          <cell r="D12" t="str">
            <v>01</v>
          </cell>
          <cell r="E12" t="str">
            <v>03</v>
          </cell>
          <cell r="F12" t="str">
            <v>70 1 00 10010</v>
          </cell>
          <cell r="G12" t="str">
            <v>000</v>
          </cell>
          <cell r="H12" t="e">
            <v>#REF!</v>
          </cell>
          <cell r="I12">
            <v>9710.07</v>
          </cell>
          <cell r="J12" t="e">
            <v>#REF!</v>
          </cell>
          <cell r="K12">
            <v>7010010010</v>
          </cell>
          <cell r="L12" t="str">
            <v>7010010010</v>
          </cell>
          <cell r="M12" t="str">
            <v>60001037010010010000</v>
          </cell>
        </row>
        <row r="13">
          <cell r="A13" t="str">
            <v>60001037010010010120</v>
          </cell>
          <cell r="B13" t="str">
            <v>Расходы на выплаты персоналу государственных (муниципальных) органов</v>
          </cell>
          <cell r="C13" t="str">
            <v>600</v>
          </cell>
          <cell r="D13" t="str">
            <v>01</v>
          </cell>
          <cell r="E13" t="str">
            <v>03</v>
          </cell>
          <cell r="F13" t="str">
            <v>70 1 00 10010</v>
          </cell>
          <cell r="G13" t="str">
            <v>120</v>
          </cell>
          <cell r="H13" t="e">
            <v>#REF!</v>
          </cell>
          <cell r="I13">
            <v>3623.47</v>
          </cell>
          <cell r="J13" t="e">
            <v>#REF!</v>
          </cell>
          <cell r="K13">
            <v>7010010010</v>
          </cell>
          <cell r="L13" t="str">
            <v>7010010010</v>
          </cell>
          <cell r="M13" t="str">
            <v>60001037010010010120</v>
          </cell>
        </row>
        <row r="14">
          <cell r="A14" t="str">
            <v>60001037010010010240</v>
          </cell>
          <cell r="B14" t="str">
            <v>Иные закупки товаров, работ и услуг для обеспечения государственных (муниципальных) нужд</v>
          </cell>
          <cell r="C14" t="str">
            <v>600</v>
          </cell>
          <cell r="D14" t="str">
            <v>01</v>
          </cell>
          <cell r="E14" t="str">
            <v>03</v>
          </cell>
          <cell r="F14" t="str">
            <v>70 1 00 10010</v>
          </cell>
          <cell r="G14" t="str">
            <v>240</v>
          </cell>
          <cell r="H14" t="e">
            <v>#REF!</v>
          </cell>
          <cell r="I14">
            <v>5982.19</v>
          </cell>
          <cell r="J14" t="e">
            <v>#REF!</v>
          </cell>
          <cell r="K14">
            <v>7010010010</v>
          </cell>
          <cell r="L14" t="str">
            <v>7010010010</v>
          </cell>
          <cell r="M14" t="str">
            <v>60001037010010010240</v>
          </cell>
        </row>
        <row r="15">
          <cell r="A15" t="str">
            <v>60001037010010010850</v>
          </cell>
          <cell r="B15" t="str">
            <v>Уплата налогов, сборов и иных платежей</v>
          </cell>
          <cell r="C15" t="str">
            <v>600</v>
          </cell>
          <cell r="D15" t="str">
            <v>01</v>
          </cell>
          <cell r="E15" t="str">
            <v>03</v>
          </cell>
          <cell r="F15" t="str">
            <v>70 1 00 10010</v>
          </cell>
          <cell r="G15" t="str">
            <v>850</v>
          </cell>
          <cell r="H15" t="e">
            <v>#REF!</v>
          </cell>
          <cell r="I15">
            <v>104.41000000000001</v>
          </cell>
          <cell r="J15" t="e">
            <v>#REF!</v>
          </cell>
          <cell r="K15">
            <v>7010010010</v>
          </cell>
          <cell r="L15" t="str">
            <v>7010010010</v>
          </cell>
          <cell r="M15" t="str">
            <v>60001037010010010850</v>
          </cell>
        </row>
        <row r="16">
          <cell r="A16" t="str">
            <v>60001037010010020000</v>
          </cell>
          <cell r="B16" t="str">
            <v>Расходы на выплаты по оплате труда работников органов местного самоуправления города Ставрополя</v>
          </cell>
          <cell r="C16" t="str">
            <v>600</v>
          </cell>
          <cell r="D16" t="str">
            <v>01</v>
          </cell>
          <cell r="E16" t="str">
            <v>03</v>
          </cell>
          <cell r="F16" t="str">
            <v>70 1 00 10020</v>
          </cell>
          <cell r="G16" t="str">
            <v>000</v>
          </cell>
          <cell r="H16" t="e">
            <v>#REF!</v>
          </cell>
          <cell r="I16">
            <v>33086.410000000003</v>
          </cell>
          <cell r="J16" t="e">
            <v>#REF!</v>
          </cell>
          <cell r="K16">
            <v>7010010020</v>
          </cell>
          <cell r="L16" t="str">
            <v>7010010020</v>
          </cell>
          <cell r="M16" t="str">
            <v>60001037010010020000</v>
          </cell>
        </row>
        <row r="17">
          <cell r="A17" t="str">
            <v>60001037010010020120</v>
          </cell>
          <cell r="B17" t="str">
            <v>Расходы на выплаты персоналу государственных (муниципальных) органов</v>
          </cell>
          <cell r="C17" t="str">
            <v>600</v>
          </cell>
          <cell r="D17" t="str">
            <v>01</v>
          </cell>
          <cell r="E17" t="str">
            <v>03</v>
          </cell>
          <cell r="F17" t="str">
            <v>70 1 00 10020</v>
          </cell>
          <cell r="G17" t="str">
            <v>120</v>
          </cell>
          <cell r="H17" t="e">
            <v>#REF!</v>
          </cell>
          <cell r="I17">
            <v>33086.410000000003</v>
          </cell>
          <cell r="J17" t="e">
            <v>#REF!</v>
          </cell>
          <cell r="K17">
            <v>7010010020</v>
          </cell>
          <cell r="L17" t="str">
            <v>7010010020</v>
          </cell>
          <cell r="M17" t="str">
            <v>60001037010010020120</v>
          </cell>
        </row>
        <row r="18">
          <cell r="A18" t="str">
            <v>60001037020000000000</v>
          </cell>
          <cell r="B18" t="str">
            <v>Председатель представительного органа муниципального образования</v>
          </cell>
          <cell r="C18" t="str">
            <v>600</v>
          </cell>
          <cell r="D18" t="str">
            <v>01</v>
          </cell>
          <cell r="E18" t="str">
            <v>03</v>
          </cell>
          <cell r="F18" t="str">
            <v>70 2 00 00000</v>
          </cell>
          <cell r="G18" t="str">
            <v>000</v>
          </cell>
          <cell r="H18" t="e">
            <v>#REF!</v>
          </cell>
          <cell r="I18">
            <v>1549.95</v>
          </cell>
          <cell r="J18" t="e">
            <v>#REF!</v>
          </cell>
          <cell r="K18">
            <v>7020000000</v>
          </cell>
          <cell r="L18" t="str">
            <v>7020000000</v>
          </cell>
          <cell r="M18" t="str">
            <v>60001037020000000000</v>
          </cell>
        </row>
        <row r="19">
          <cell r="A19" t="str">
            <v>60001037020010010000</v>
          </cell>
          <cell r="B19" t="str">
            <v>Расходы на обеспечение функций органов местного самоуправления города Ставрополя</v>
          </cell>
          <cell r="C19" t="str">
            <v>600</v>
          </cell>
          <cell r="D19" t="str">
            <v>01</v>
          </cell>
          <cell r="E19" t="str">
            <v>03</v>
          </cell>
          <cell r="F19" t="str">
            <v>70 2 00 10010</v>
          </cell>
          <cell r="G19" t="str">
            <v>000</v>
          </cell>
          <cell r="H19" t="e">
            <v>#REF!</v>
          </cell>
          <cell r="I19">
            <v>41.55</v>
          </cell>
          <cell r="J19" t="e">
            <v>#REF!</v>
          </cell>
          <cell r="K19">
            <v>7020010010</v>
          </cell>
          <cell r="L19" t="str">
            <v>7020010010</v>
          </cell>
          <cell r="M19" t="str">
            <v>60001037020010010000</v>
          </cell>
        </row>
        <row r="20">
          <cell r="A20" t="str">
            <v>60001037020010010120</v>
          </cell>
          <cell r="B20" t="str">
            <v>Расходы на выплаты персоналу государственных (муниципальных) органов</v>
          </cell>
          <cell r="C20" t="str">
            <v>600</v>
          </cell>
          <cell r="D20" t="str">
            <v>01</v>
          </cell>
          <cell r="E20" t="str">
            <v>03</v>
          </cell>
          <cell r="F20" t="str">
            <v>70 2 00 10010</v>
          </cell>
          <cell r="G20" t="str">
            <v>120</v>
          </cell>
          <cell r="H20" t="e">
            <v>#REF!</v>
          </cell>
          <cell r="I20">
            <v>41.55</v>
          </cell>
          <cell r="J20" t="e">
            <v>#REF!</v>
          </cell>
          <cell r="K20">
            <v>7020010010</v>
          </cell>
          <cell r="L20" t="str">
            <v>7020010010</v>
          </cell>
          <cell r="M20" t="str">
            <v>60001037020010010120</v>
          </cell>
        </row>
        <row r="21">
          <cell r="A21" t="str">
            <v>60001037020010020000</v>
          </cell>
          <cell r="B21" t="str">
            <v>Расходы на выплаты по оплате труда работников органов местного самоуправления города Ставрополя</v>
          </cell>
          <cell r="C21" t="str">
            <v>600</v>
          </cell>
          <cell r="D21" t="str">
            <v>01</v>
          </cell>
          <cell r="E21" t="str">
            <v>03</v>
          </cell>
          <cell r="F21" t="str">
            <v>70 2 00 10020</v>
          </cell>
          <cell r="G21" t="str">
            <v>000</v>
          </cell>
          <cell r="H21" t="e">
            <v>#REF!</v>
          </cell>
          <cell r="I21">
            <v>1508.4</v>
          </cell>
          <cell r="J21" t="e">
            <v>#REF!</v>
          </cell>
          <cell r="K21">
            <v>7020010020</v>
          </cell>
          <cell r="L21" t="str">
            <v>7020010020</v>
          </cell>
          <cell r="M21" t="str">
            <v>60001037020010020000</v>
          </cell>
        </row>
        <row r="22">
          <cell r="A22" t="str">
            <v>60001037020010020120</v>
          </cell>
          <cell r="B22" t="str">
            <v>Расходы на выплаты персоналу государственных (муниципальных) органов</v>
          </cell>
          <cell r="C22" t="str">
            <v>600</v>
          </cell>
          <cell r="D22" t="str">
            <v>01</v>
          </cell>
          <cell r="E22" t="str">
            <v>03</v>
          </cell>
          <cell r="F22" t="str">
            <v>70 2 00 10020</v>
          </cell>
          <cell r="G22" t="str">
            <v>120</v>
          </cell>
          <cell r="H22" t="e">
            <v>#REF!</v>
          </cell>
          <cell r="I22">
            <v>1508.4</v>
          </cell>
          <cell r="J22" t="e">
            <v>#REF!</v>
          </cell>
          <cell r="K22">
            <v>7020010020</v>
          </cell>
          <cell r="L22" t="str">
            <v>7020010020</v>
          </cell>
          <cell r="M22" t="str">
            <v>60001037020010020120</v>
          </cell>
        </row>
        <row r="23">
          <cell r="A23" t="str">
            <v>60001037030000000000</v>
          </cell>
          <cell r="B23" t="str">
            <v>Депутаты представительного органа муниципального образования</v>
          </cell>
          <cell r="C23" t="str">
            <v>600</v>
          </cell>
          <cell r="D23" t="str">
            <v>01</v>
          </cell>
          <cell r="E23" t="str">
            <v>03</v>
          </cell>
          <cell r="F23" t="str">
            <v>70 3 00 00000</v>
          </cell>
          <cell r="G23" t="str">
            <v>000</v>
          </cell>
          <cell r="H23" t="e">
            <v>#REF!</v>
          </cell>
          <cell r="I23">
            <v>2466.7399999999998</v>
          </cell>
          <cell r="J23" t="e">
            <v>#REF!</v>
          </cell>
          <cell r="K23">
            <v>7030000000</v>
          </cell>
          <cell r="L23" t="str">
            <v>7030000000</v>
          </cell>
          <cell r="M23" t="str">
            <v>60001037030000000000</v>
          </cell>
        </row>
        <row r="24">
          <cell r="A24" t="str">
            <v>60001037030010010000</v>
          </cell>
          <cell r="B24" t="str">
            <v>Расходы на обеспечение функций органов местного самоуправления города Ставрополя</v>
          </cell>
          <cell r="C24" t="str">
            <v>600</v>
          </cell>
          <cell r="D24" t="str">
            <v>01</v>
          </cell>
          <cell r="E24" t="str">
            <v>03</v>
          </cell>
          <cell r="F24" t="str">
            <v>70 3 00 10010</v>
          </cell>
          <cell r="G24" t="str">
            <v>000</v>
          </cell>
          <cell r="H24" t="e">
            <v>#REF!</v>
          </cell>
          <cell r="I24">
            <v>83.1</v>
          </cell>
          <cell r="J24" t="e">
            <v>#REF!</v>
          </cell>
          <cell r="K24">
            <v>7030010010</v>
          </cell>
          <cell r="L24" t="str">
            <v>7030010010</v>
          </cell>
          <cell r="M24" t="str">
            <v>60001037030010010000</v>
          </cell>
        </row>
        <row r="25">
          <cell r="A25" t="str">
            <v>60001037030010010120</v>
          </cell>
          <cell r="B25" t="str">
            <v>Расходы на выплаты персоналу государственных (муниципальных) органов</v>
          </cell>
          <cell r="C25" t="str">
            <v>600</v>
          </cell>
          <cell r="D25" t="str">
            <v>01</v>
          </cell>
          <cell r="E25" t="str">
            <v>03</v>
          </cell>
          <cell r="F25" t="str">
            <v>70 3 00 10010</v>
          </cell>
          <cell r="G25" t="str">
            <v>120</v>
          </cell>
          <cell r="H25" t="e">
            <v>#REF!</v>
          </cell>
          <cell r="I25">
            <v>83.1</v>
          </cell>
          <cell r="J25" t="e">
            <v>#REF!</v>
          </cell>
          <cell r="K25">
            <v>7030010010</v>
          </cell>
          <cell r="L25" t="str">
            <v>7030010010</v>
          </cell>
          <cell r="M25" t="str">
            <v>60001037030010010120</v>
          </cell>
        </row>
        <row r="26">
          <cell r="A26" t="str">
            <v>60001037030010020000</v>
          </cell>
          <cell r="B26" t="str">
            <v>Расходы на выплаты по оплате труда работников органов местного самоуправления города Ставрополя</v>
          </cell>
          <cell r="C26" t="str">
            <v>600</v>
          </cell>
          <cell r="D26" t="str">
            <v>01</v>
          </cell>
          <cell r="E26" t="str">
            <v>03</v>
          </cell>
          <cell r="F26" t="str">
            <v>70 3 00 10020</v>
          </cell>
          <cell r="G26" t="str">
            <v>000</v>
          </cell>
          <cell r="H26" t="e">
            <v>#REF!</v>
          </cell>
          <cell r="I26">
            <v>2383.64</v>
          </cell>
          <cell r="J26" t="e">
            <v>#REF!</v>
          </cell>
          <cell r="K26">
            <v>7030010020</v>
          </cell>
          <cell r="L26" t="str">
            <v>7030010020</v>
          </cell>
          <cell r="M26" t="str">
            <v>60001037030010020000</v>
          </cell>
        </row>
        <row r="27">
          <cell r="A27" t="str">
            <v>60001037030010020120</v>
          </cell>
          <cell r="B27" t="str">
            <v>Расходы на выплаты персоналу государственных (муниципальных) органов</v>
          </cell>
          <cell r="C27" t="str">
            <v>600</v>
          </cell>
          <cell r="D27" t="str">
            <v>01</v>
          </cell>
          <cell r="E27" t="str">
            <v>03</v>
          </cell>
          <cell r="F27" t="str">
            <v>70 3 00 10020</v>
          </cell>
          <cell r="G27" t="str">
            <v>120</v>
          </cell>
          <cell r="H27" t="e">
            <v>#REF!</v>
          </cell>
          <cell r="I27">
            <v>2383.64</v>
          </cell>
          <cell r="J27" t="e">
            <v>#REF!</v>
          </cell>
          <cell r="K27">
            <v>7030010020</v>
          </cell>
          <cell r="L27" t="str">
            <v>7030010020</v>
          </cell>
          <cell r="M27" t="str">
            <v>60001037030010020120</v>
          </cell>
        </row>
        <row r="28">
          <cell r="A28" t="str">
            <v>60012000000000000000</v>
          </cell>
          <cell r="B28" t="str">
            <v>Средства массовой информации</v>
          </cell>
          <cell r="C28" t="str">
            <v>600</v>
          </cell>
          <cell r="D28" t="str">
            <v>12</v>
          </cell>
          <cell r="E28" t="str">
            <v>00</v>
          </cell>
          <cell r="F28" t="str">
            <v>00 0 00 00000</v>
          </cell>
          <cell r="G28" t="str">
            <v>000</v>
          </cell>
          <cell r="H28" t="e">
            <v>#REF!</v>
          </cell>
          <cell r="I28">
            <v>7090.5</v>
          </cell>
          <cell r="J28" t="e">
            <v>#REF!</v>
          </cell>
          <cell r="K28">
            <v>0</v>
          </cell>
          <cell r="L28" t="str">
            <v>0000000000</v>
          </cell>
          <cell r="M28" t="str">
            <v>60012000000000000000</v>
          </cell>
        </row>
        <row r="29">
          <cell r="A29" t="str">
            <v>60012010000000000000</v>
          </cell>
          <cell r="B29" t="str">
            <v>Телевидение и радиовещание</v>
          </cell>
          <cell r="C29" t="str">
            <v>600</v>
          </cell>
          <cell r="D29" t="str">
            <v>12</v>
          </cell>
          <cell r="E29" t="str">
            <v>01</v>
          </cell>
          <cell r="F29" t="str">
            <v>00 0 00 00000</v>
          </cell>
          <cell r="G29" t="str">
            <v>000</v>
          </cell>
          <cell r="H29" t="e">
            <v>#REF!</v>
          </cell>
          <cell r="I29">
            <v>5090.5</v>
          </cell>
          <cell r="J29" t="e">
            <v>#REF!</v>
          </cell>
          <cell r="K29">
            <v>0</v>
          </cell>
          <cell r="L29" t="str">
            <v>0000000000</v>
          </cell>
          <cell r="M29" t="str">
            <v>60012010000000000000</v>
          </cell>
        </row>
        <row r="30">
          <cell r="A30" t="str">
            <v>60012017000000000000</v>
          </cell>
          <cell r="B30" t="str">
            <v>Обеспечение деятельности Ставропольской городской Думы</v>
          </cell>
          <cell r="C30" t="str">
            <v>600</v>
          </cell>
          <cell r="D30" t="str">
            <v>12</v>
          </cell>
          <cell r="E30" t="str">
            <v>01</v>
          </cell>
          <cell r="F30" t="str">
            <v>70 0 00 00000</v>
          </cell>
          <cell r="G30" t="str">
            <v>000</v>
          </cell>
          <cell r="H30" t="e">
            <v>#REF!</v>
          </cell>
          <cell r="I30">
            <v>5090.5</v>
          </cell>
          <cell r="J30" t="e">
            <v>#REF!</v>
          </cell>
          <cell r="K30">
            <v>7000000000</v>
          </cell>
          <cell r="L30" t="str">
            <v>7000000000</v>
          </cell>
          <cell r="M30" t="str">
            <v>60012017000000000000</v>
          </cell>
        </row>
        <row r="31">
          <cell r="A31" t="str">
            <v>60012017040000000000</v>
          </cell>
          <cell r="B31" t="str">
            <v>Расходы, предусмотренные на иные цели</v>
          </cell>
          <cell r="C31" t="str">
            <v>600</v>
          </cell>
          <cell r="D31" t="str">
            <v>12</v>
          </cell>
          <cell r="E31" t="str">
            <v>01</v>
          </cell>
          <cell r="F31" t="str">
            <v>70 4 00 00000</v>
          </cell>
          <cell r="G31" t="str">
            <v>000</v>
          </cell>
          <cell r="H31" t="e">
            <v>#REF!</v>
          </cell>
          <cell r="I31">
            <v>5090.5</v>
          </cell>
          <cell r="J31" t="e">
            <v>#REF!</v>
          </cell>
          <cell r="K31">
            <v>7040000000</v>
          </cell>
          <cell r="L31" t="str">
            <v>7040000000</v>
          </cell>
          <cell r="M31" t="str">
            <v>60012017040000000000</v>
          </cell>
        </row>
        <row r="32">
          <cell r="A32" t="str">
            <v>60012017040098710000</v>
          </cell>
          <cell r="B32" t="str">
            <v>Расходы на оказание информационных услуг средствами массовой информации</v>
          </cell>
          <cell r="C32" t="str">
            <v>600</v>
          </cell>
          <cell r="D32" t="str">
            <v>12</v>
          </cell>
          <cell r="E32" t="str">
            <v>01</v>
          </cell>
          <cell r="F32" t="str">
            <v>70 4 00 98710</v>
          </cell>
          <cell r="G32" t="str">
            <v>000</v>
          </cell>
          <cell r="H32" t="e">
            <v>#REF!</v>
          </cell>
          <cell r="I32">
            <v>5090.5</v>
          </cell>
          <cell r="J32" t="e">
            <v>#REF!</v>
          </cell>
          <cell r="K32">
            <v>7040098710</v>
          </cell>
          <cell r="L32" t="str">
            <v>7040098710</v>
          </cell>
          <cell r="M32" t="str">
            <v>60012017040098710000</v>
          </cell>
        </row>
        <row r="33">
          <cell r="A33" t="str">
            <v>60012017040098710240</v>
          </cell>
          <cell r="B33" t="str">
            <v>Иные закупки товаров, работ и услуг для обеспечения государственных (муниципальных) нужд</v>
          </cell>
          <cell r="C33" t="str">
            <v>600</v>
          </cell>
          <cell r="D33" t="str">
            <v>12</v>
          </cell>
          <cell r="E33" t="str">
            <v>01</v>
          </cell>
          <cell r="F33" t="str">
            <v>70 4 00 98710</v>
          </cell>
          <cell r="G33" t="str">
            <v>240</v>
          </cell>
          <cell r="H33" t="e">
            <v>#REF!</v>
          </cell>
          <cell r="I33">
            <v>5090.5</v>
          </cell>
          <cell r="J33" t="e">
            <v>#REF!</v>
          </cell>
          <cell r="K33">
            <v>7040098710</v>
          </cell>
          <cell r="L33" t="str">
            <v>7040098710</v>
          </cell>
          <cell r="M33" t="str">
            <v>60012017040098710240</v>
          </cell>
        </row>
        <row r="34">
          <cell r="A34" t="str">
            <v>60012020000000000000</v>
          </cell>
          <cell r="B34" t="str">
            <v>Периодическая печать и издательства</v>
          </cell>
          <cell r="C34" t="str">
            <v>600</v>
          </cell>
          <cell r="D34" t="str">
            <v>12</v>
          </cell>
          <cell r="E34" t="str">
            <v>02</v>
          </cell>
          <cell r="F34" t="str">
            <v>00 0 00 00000</v>
          </cell>
          <cell r="G34" t="str">
            <v>000</v>
          </cell>
          <cell r="H34" t="e">
            <v>#REF!</v>
          </cell>
          <cell r="I34">
            <v>2000</v>
          </cell>
          <cell r="J34" t="e">
            <v>#REF!</v>
          </cell>
          <cell r="K34">
            <v>0</v>
          </cell>
          <cell r="L34" t="str">
            <v>0000000000</v>
          </cell>
          <cell r="M34" t="str">
            <v>60012020000000000000</v>
          </cell>
        </row>
        <row r="35">
          <cell r="A35" t="str">
            <v>60012027000000000000</v>
          </cell>
          <cell r="B35" t="str">
            <v>Обеспечение деятельности Ставропольской городской Думы</v>
          </cell>
          <cell r="C35" t="str">
            <v>600</v>
          </cell>
          <cell r="D35" t="str">
            <v>12</v>
          </cell>
          <cell r="E35" t="str">
            <v>02</v>
          </cell>
          <cell r="F35" t="str">
            <v>70 0 00 00000</v>
          </cell>
          <cell r="G35" t="str">
            <v>000</v>
          </cell>
          <cell r="H35" t="e">
            <v>#REF!</v>
          </cell>
          <cell r="I35">
            <v>2000</v>
          </cell>
          <cell r="J35" t="e">
            <v>#REF!</v>
          </cell>
          <cell r="K35">
            <v>7000000000</v>
          </cell>
          <cell r="L35" t="str">
            <v>7000000000</v>
          </cell>
          <cell r="M35" t="str">
            <v>60012027000000000000</v>
          </cell>
        </row>
        <row r="36">
          <cell r="A36" t="str">
            <v>60012027040000000000</v>
          </cell>
          <cell r="B36" t="str">
            <v>Расходы, предусмотренные на иные цели</v>
          </cell>
          <cell r="C36" t="str">
            <v>600</v>
          </cell>
          <cell r="D36" t="str">
            <v>12</v>
          </cell>
          <cell r="E36" t="str">
            <v>02</v>
          </cell>
          <cell r="F36" t="str">
            <v>70 4 00 00000</v>
          </cell>
          <cell r="G36" t="str">
            <v>000</v>
          </cell>
          <cell r="H36" t="e">
            <v>#REF!</v>
          </cell>
          <cell r="I36">
            <v>2000</v>
          </cell>
          <cell r="J36" t="e">
            <v>#REF!</v>
          </cell>
          <cell r="K36">
            <v>7040000000</v>
          </cell>
          <cell r="L36" t="str">
            <v>7040000000</v>
          </cell>
          <cell r="M36" t="str">
            <v>60012027040000000000</v>
          </cell>
        </row>
        <row r="37">
          <cell r="A37" t="str">
            <v>60012027040098710000</v>
          </cell>
          <cell r="B37" t="str">
            <v>Расходы на оказание информационных услуг средствами массовой информации</v>
          </cell>
          <cell r="C37" t="str">
            <v>600</v>
          </cell>
          <cell r="D37" t="str">
            <v>12</v>
          </cell>
          <cell r="E37" t="str">
            <v>02</v>
          </cell>
          <cell r="F37" t="str">
            <v>70 4 00 98710</v>
          </cell>
          <cell r="G37" t="str">
            <v>000</v>
          </cell>
          <cell r="H37" t="e">
            <v>#REF!</v>
          </cell>
          <cell r="I37">
            <v>2000</v>
          </cell>
          <cell r="J37" t="e">
            <v>#REF!</v>
          </cell>
          <cell r="K37">
            <v>7040098710</v>
          </cell>
          <cell r="L37" t="str">
            <v>7040098710</v>
          </cell>
          <cell r="M37" t="str">
            <v>60012027040098710000</v>
          </cell>
        </row>
        <row r="38">
          <cell r="A38" t="str">
            <v>60012027040098710240</v>
          </cell>
          <cell r="B38" t="str">
            <v>Иные закупки товаров, работ и услуг для обеспечения государственных (муниципальных) нужд</v>
          </cell>
          <cell r="C38" t="str">
            <v>600</v>
          </cell>
          <cell r="D38" t="str">
            <v>12</v>
          </cell>
          <cell r="E38" t="str">
            <v>02</v>
          </cell>
          <cell r="F38" t="str">
            <v>70 4 00 98710</v>
          </cell>
          <cell r="G38" t="str">
            <v>240</v>
          </cell>
          <cell r="H38" t="e">
            <v>#REF!</v>
          </cell>
          <cell r="I38">
            <v>2000</v>
          </cell>
          <cell r="J38" t="e">
            <v>#REF!</v>
          </cell>
          <cell r="K38">
            <v>7040098710</v>
          </cell>
          <cell r="L38" t="str">
            <v>7040098710</v>
          </cell>
          <cell r="M38" t="str">
            <v>60012027040098710240</v>
          </cell>
        </row>
        <row r="39">
          <cell r="A39" t="str">
            <v>0000000000</v>
          </cell>
          <cell r="L39" t="str">
            <v>0000000000</v>
          </cell>
          <cell r="M39" t="str">
            <v>0000000000</v>
          </cell>
        </row>
        <row r="40">
          <cell r="A40" t="str">
            <v>60100000000000000000</v>
          </cell>
          <cell r="B40" t="str">
            <v>Администрация города Ставрополя</v>
          </cell>
          <cell r="C40" t="str">
            <v>601</v>
          </cell>
          <cell r="D40" t="str">
            <v>00</v>
          </cell>
          <cell r="E40" t="str">
            <v>00</v>
          </cell>
          <cell r="F40" t="str">
            <v>00 0 00 00000</v>
          </cell>
          <cell r="G40" t="str">
            <v>000</v>
          </cell>
          <cell r="H40" t="e">
            <v>#REF!</v>
          </cell>
          <cell r="I40">
            <v>274261.00000000006</v>
          </cell>
          <cell r="J40" t="e">
            <v>#REF!</v>
          </cell>
          <cell r="K40">
            <v>0</v>
          </cell>
          <cell r="L40" t="str">
            <v>0000000000</v>
          </cell>
          <cell r="M40" t="str">
            <v>60100000000000000000</v>
          </cell>
        </row>
        <row r="41">
          <cell r="A41" t="str">
            <v>60101000000000000000</v>
          </cell>
          <cell r="B41" t="str">
            <v>Общегосударственные вопросы</v>
          </cell>
          <cell r="C41" t="str">
            <v>601</v>
          </cell>
          <cell r="D41" t="str">
            <v>01</v>
          </cell>
          <cell r="E41" t="str">
            <v>00</v>
          </cell>
          <cell r="F41" t="str">
            <v>00 0 00 00000</v>
          </cell>
          <cell r="G41" t="str">
            <v>000</v>
          </cell>
          <cell r="H41" t="e">
            <v>#REF!</v>
          </cell>
          <cell r="I41">
            <v>245547.01000000004</v>
          </cell>
          <cell r="J41" t="e">
            <v>#REF!</v>
          </cell>
          <cell r="K41">
            <v>0</v>
          </cell>
          <cell r="L41" t="str">
            <v>0000000000</v>
          </cell>
          <cell r="M41" t="str">
            <v>60101000000000000000</v>
          </cell>
        </row>
        <row r="42">
          <cell r="A42" t="str">
            <v>60101020000000000000</v>
          </cell>
          <cell r="B42" t="str">
            <v>Функционирование высшего должностного лица субъекта Российской Федерации и муниципального образования</v>
          </cell>
          <cell r="C42" t="str">
            <v>601</v>
          </cell>
          <cell r="D42" t="str">
            <v>01</v>
          </cell>
          <cell r="E42" t="str">
            <v>02</v>
          </cell>
          <cell r="F42" t="str">
            <v>00 0 00 00000</v>
          </cell>
          <cell r="G42" t="str">
            <v>000</v>
          </cell>
          <cell r="H42" t="e">
            <v>#REF!</v>
          </cell>
          <cell r="I42">
            <v>1438.72</v>
          </cell>
          <cell r="J42" t="e">
            <v>#REF!</v>
          </cell>
          <cell r="K42">
            <v>0</v>
          </cell>
          <cell r="L42" t="str">
            <v>0000000000</v>
          </cell>
          <cell r="M42" t="str">
            <v>60101020000000000000</v>
          </cell>
        </row>
        <row r="43">
          <cell r="A43" t="str">
            <v>60101027100000000000</v>
          </cell>
          <cell r="B43" t="str">
            <v>Обеспечение деятельности администрации города Ставрополя</v>
          </cell>
          <cell r="C43" t="str">
            <v>601</v>
          </cell>
          <cell r="D43" t="str">
            <v>01</v>
          </cell>
          <cell r="E43" t="str">
            <v>02</v>
          </cell>
          <cell r="F43" t="str">
            <v>71 0 00 00000</v>
          </cell>
          <cell r="G43" t="str">
            <v>000</v>
          </cell>
          <cell r="H43" t="e">
            <v>#REF!</v>
          </cell>
          <cell r="I43">
            <v>1438.72</v>
          </cell>
          <cell r="J43" t="e">
            <v>#REF!</v>
          </cell>
          <cell r="K43">
            <v>7100000000</v>
          </cell>
          <cell r="L43" t="str">
            <v>7100000000</v>
          </cell>
          <cell r="M43" t="str">
            <v>60101027100000000000</v>
          </cell>
        </row>
        <row r="44">
          <cell r="A44" t="str">
            <v>60101027120000000000</v>
          </cell>
          <cell r="B44" t="str">
            <v>Глава муниципального образования</v>
          </cell>
          <cell r="C44" t="str">
            <v>601</v>
          </cell>
          <cell r="D44" t="str">
            <v>01</v>
          </cell>
          <cell r="E44" t="str">
            <v>02</v>
          </cell>
          <cell r="F44" t="str">
            <v>71 2 00 00000</v>
          </cell>
          <cell r="G44" t="str">
            <v>000</v>
          </cell>
          <cell r="H44" t="e">
            <v>#REF!</v>
          </cell>
          <cell r="I44">
            <v>1438.72</v>
          </cell>
          <cell r="J44" t="e">
            <v>#REF!</v>
          </cell>
          <cell r="K44">
            <v>7120000000</v>
          </cell>
          <cell r="L44" t="str">
            <v>7120000000</v>
          </cell>
          <cell r="M44" t="str">
            <v>60101027120000000000</v>
          </cell>
        </row>
        <row r="45">
          <cell r="A45" t="str">
            <v>60101027120010010000</v>
          </cell>
          <cell r="B45" t="str">
            <v>Расходы на обеспечение функций органов местного самоуправления города Ставрополя</v>
          </cell>
          <cell r="C45" t="str">
            <v>601</v>
          </cell>
          <cell r="D45" t="str">
            <v>01</v>
          </cell>
          <cell r="E45" t="str">
            <v>02</v>
          </cell>
          <cell r="F45" t="str">
            <v>71 2 00 10010</v>
          </cell>
          <cell r="G45" t="str">
            <v>000</v>
          </cell>
          <cell r="H45" t="e">
            <v>#REF!</v>
          </cell>
          <cell r="I45">
            <v>41.55</v>
          </cell>
          <cell r="J45" t="e">
            <v>#REF!</v>
          </cell>
          <cell r="K45">
            <v>7120010010</v>
          </cell>
          <cell r="L45" t="str">
            <v>7120010010</v>
          </cell>
          <cell r="M45" t="str">
            <v>60101027120010010000</v>
          </cell>
        </row>
        <row r="46">
          <cell r="A46" t="str">
            <v>60101027120010010120</v>
          </cell>
          <cell r="B46" t="str">
            <v>Расходы на выплаты персоналу государственных (муниципальных) органов</v>
          </cell>
          <cell r="C46" t="str">
            <v>601</v>
          </cell>
          <cell r="D46" t="str">
            <v>01</v>
          </cell>
          <cell r="E46" t="str">
            <v>02</v>
          </cell>
          <cell r="F46" t="str">
            <v>71 2 00 10010</v>
          </cell>
          <cell r="G46" t="str">
            <v>120</v>
          </cell>
          <cell r="H46" t="e">
            <v>#REF!</v>
          </cell>
          <cell r="I46">
            <v>41.55</v>
          </cell>
          <cell r="J46" t="e">
            <v>#REF!</v>
          </cell>
          <cell r="K46">
            <v>7120010010</v>
          </cell>
          <cell r="L46" t="str">
            <v>7120010010</v>
          </cell>
          <cell r="M46" t="str">
            <v>60101027120010010120</v>
          </cell>
        </row>
        <row r="47">
          <cell r="A47" t="str">
            <v>60101027120010020000</v>
          </cell>
          <cell r="B47" t="str">
            <v>Расходы на выплаты по оплате труда работников органов местного самоуправления города Ставрополя</v>
          </cell>
          <cell r="C47" t="str">
            <v>601</v>
          </cell>
          <cell r="D47" t="str">
            <v>01</v>
          </cell>
          <cell r="E47" t="str">
            <v>02</v>
          </cell>
          <cell r="F47" t="str">
            <v>71 2 00 10020</v>
          </cell>
          <cell r="G47" t="str">
            <v>000</v>
          </cell>
          <cell r="H47" t="e">
            <v>#REF!</v>
          </cell>
          <cell r="I47">
            <v>1397.17</v>
          </cell>
          <cell r="J47" t="e">
            <v>#REF!</v>
          </cell>
          <cell r="K47">
            <v>7120010020</v>
          </cell>
          <cell r="L47" t="str">
            <v>7120010020</v>
          </cell>
          <cell r="M47" t="str">
            <v>60101027120010020000</v>
          </cell>
        </row>
        <row r="48">
          <cell r="A48" t="str">
            <v>60101027120010020120</v>
          </cell>
          <cell r="B48" t="str">
            <v>Расходы на выплаты персоналу государственных (муниципальных) органов</v>
          </cell>
          <cell r="C48" t="str">
            <v>601</v>
          </cell>
          <cell r="D48" t="str">
            <v>01</v>
          </cell>
          <cell r="E48" t="str">
            <v>02</v>
          </cell>
          <cell r="F48" t="str">
            <v>71 2 00 10020</v>
          </cell>
          <cell r="G48" t="str">
            <v>120</v>
          </cell>
          <cell r="H48" t="e">
            <v>#REF!</v>
          </cell>
          <cell r="I48">
            <v>1397.17</v>
          </cell>
          <cell r="J48" t="e">
            <v>#REF!</v>
          </cell>
          <cell r="K48">
            <v>7120010020</v>
          </cell>
          <cell r="L48" t="str">
            <v>7120010020</v>
          </cell>
          <cell r="M48" t="str">
            <v>60101027120010020120</v>
          </cell>
        </row>
        <row r="49">
          <cell r="A49" t="str">
            <v>60101040000000000000</v>
          </cell>
          <cell r="B49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  <cell r="C49" t="str">
            <v>601</v>
          </cell>
          <cell r="D49" t="str">
            <v>01</v>
          </cell>
          <cell r="E49" t="str">
            <v>04</v>
          </cell>
          <cell r="F49" t="str">
            <v>00 0 00 00000</v>
          </cell>
          <cell r="G49" t="str">
            <v>000</v>
          </cell>
          <cell r="H49" t="e">
            <v>#REF!</v>
          </cell>
          <cell r="I49">
            <v>105832.93000000001</v>
          </cell>
          <cell r="J49" t="e">
            <v>#REF!</v>
          </cell>
          <cell r="K49">
            <v>0</v>
          </cell>
          <cell r="L49" t="str">
            <v>0000000000</v>
          </cell>
          <cell r="M49" t="str">
            <v>60101040000000000000</v>
          </cell>
        </row>
        <row r="50">
          <cell r="A50" t="str">
            <v>60101047100000000000</v>
          </cell>
          <cell r="B50" t="str">
            <v>Обеспечение деятельности администрации города Ставрополя</v>
          </cell>
          <cell r="C50" t="str">
            <v>601</v>
          </cell>
          <cell r="D50" t="str">
            <v>01</v>
          </cell>
          <cell r="E50" t="str">
            <v>04</v>
          </cell>
          <cell r="F50" t="str">
            <v>71 0 00 00000</v>
          </cell>
          <cell r="G50" t="str">
            <v>000</v>
          </cell>
          <cell r="H50" t="e">
            <v>#REF!</v>
          </cell>
          <cell r="I50">
            <v>105832.93000000001</v>
          </cell>
          <cell r="J50" t="e">
            <v>#REF!</v>
          </cell>
          <cell r="K50">
            <v>7100000000</v>
          </cell>
          <cell r="L50" t="str">
            <v>7100000000</v>
          </cell>
          <cell r="M50" t="str">
            <v>60101047100000000000</v>
          </cell>
        </row>
        <row r="51">
          <cell r="A51" t="str">
            <v>60101047110000000000</v>
          </cell>
          <cell r="B51" t="str">
            <v>Непрограммные расходы в рамках обеспечения деятельности администрации города Ставрополя</v>
          </cell>
          <cell r="C51" t="str">
            <v>601</v>
          </cell>
          <cell r="D51" t="str">
            <v>01</v>
          </cell>
          <cell r="E51" t="str">
            <v>04</v>
          </cell>
          <cell r="F51" t="str">
            <v>71 1 00 00000</v>
          </cell>
          <cell r="G51" t="str">
            <v>000</v>
          </cell>
          <cell r="H51" t="e">
            <v>#REF!</v>
          </cell>
          <cell r="I51">
            <v>105832.93000000001</v>
          </cell>
          <cell r="J51" t="e">
            <v>#REF!</v>
          </cell>
          <cell r="K51">
            <v>7110000000</v>
          </cell>
          <cell r="L51" t="str">
            <v>7110000000</v>
          </cell>
          <cell r="M51" t="str">
            <v>60101047110000000000</v>
          </cell>
        </row>
        <row r="52">
          <cell r="A52" t="str">
            <v>60101047110010010000</v>
          </cell>
          <cell r="B52" t="str">
            <v>Расходы на обеспечение функций органов местного самоуправления города Ставрополя</v>
          </cell>
          <cell r="C52" t="str">
            <v>601</v>
          </cell>
          <cell r="D52" t="str">
            <v>01</v>
          </cell>
          <cell r="E52" t="str">
            <v>04</v>
          </cell>
          <cell r="F52" t="str">
            <v>71 1 00 10010</v>
          </cell>
          <cell r="G52" t="str">
            <v>000</v>
          </cell>
          <cell r="H52" t="e">
            <v>#REF!</v>
          </cell>
          <cell r="I52">
            <v>10875.72</v>
          </cell>
          <cell r="J52" t="e">
            <v>#REF!</v>
          </cell>
          <cell r="K52">
            <v>7110010010</v>
          </cell>
          <cell r="L52" t="str">
            <v>7110010010</v>
          </cell>
          <cell r="M52" t="str">
            <v>60101047110010010000</v>
          </cell>
        </row>
        <row r="53">
          <cell r="A53" t="str">
            <v>60101047110010010120</v>
          </cell>
          <cell r="B53" t="str">
            <v>Расходы на выплаты персоналу государственных (муниципальных) органов</v>
          </cell>
          <cell r="C53" t="str">
            <v>601</v>
          </cell>
          <cell r="D53" t="str">
            <v>01</v>
          </cell>
          <cell r="E53" t="str">
            <v>04</v>
          </cell>
          <cell r="F53" t="str">
            <v>71 1 00 10010</v>
          </cell>
          <cell r="G53" t="str">
            <v>120</v>
          </cell>
          <cell r="H53" t="e">
            <v>#REF!</v>
          </cell>
          <cell r="I53">
            <v>4274.75</v>
          </cell>
          <cell r="J53" t="e">
            <v>#REF!</v>
          </cell>
          <cell r="K53">
            <v>7110010010</v>
          </cell>
          <cell r="L53" t="str">
            <v>7110010010</v>
          </cell>
          <cell r="M53" t="str">
            <v>60101047110010010120</v>
          </cell>
        </row>
        <row r="54">
          <cell r="A54" t="str">
            <v>60101047110010010240</v>
          </cell>
          <cell r="B54" t="str">
            <v>Иные закупки товаров, работ и услуг для обеспечения государственных (муниципальных) нужд</v>
          </cell>
          <cell r="C54" t="str">
            <v>601</v>
          </cell>
          <cell r="D54" t="str">
            <v>01</v>
          </cell>
          <cell r="E54" t="str">
            <v>04</v>
          </cell>
          <cell r="F54" t="str">
            <v>71 1 00 10010</v>
          </cell>
          <cell r="G54" t="str">
            <v>240</v>
          </cell>
          <cell r="H54" t="e">
            <v>#REF!</v>
          </cell>
          <cell r="I54">
            <v>6514.96</v>
          </cell>
          <cell r="J54" t="e">
            <v>#REF!</v>
          </cell>
          <cell r="K54">
            <v>7110010010</v>
          </cell>
          <cell r="L54" t="str">
            <v>7110010010</v>
          </cell>
          <cell r="M54" t="str">
            <v>60101047110010010240</v>
          </cell>
        </row>
        <row r="55">
          <cell r="A55" t="str">
            <v>60101047110010010830</v>
          </cell>
          <cell r="B55" t="str">
            <v>Исполнение судебных актов</v>
          </cell>
          <cell r="C55" t="str">
            <v>601</v>
          </cell>
          <cell r="D55" t="str">
            <v>01</v>
          </cell>
          <cell r="E55" t="str">
            <v>04</v>
          </cell>
          <cell r="F55" t="str">
            <v>71 1 00 10010</v>
          </cell>
          <cell r="G55" t="str">
            <v>830</v>
          </cell>
          <cell r="H55" t="e">
            <v>#REF!</v>
          </cell>
          <cell r="I55">
            <v>75</v>
          </cell>
          <cell r="J55" t="e">
            <v>#REF!</v>
          </cell>
          <cell r="K55">
            <v>7110010010</v>
          </cell>
          <cell r="L55" t="str">
            <v>7110010010</v>
          </cell>
          <cell r="M55" t="str">
            <v>60101047110010010830</v>
          </cell>
        </row>
        <row r="56">
          <cell r="A56" t="str">
            <v>60101047110010010850</v>
          </cell>
          <cell r="B56" t="str">
            <v>Уплата налогов, сборов и иных платежей</v>
          </cell>
          <cell r="C56" t="str">
            <v>601</v>
          </cell>
          <cell r="D56" t="str">
            <v>01</v>
          </cell>
          <cell r="E56" t="str">
            <v>04</v>
          </cell>
          <cell r="F56" t="str">
            <v>71 1 00 10010</v>
          </cell>
          <cell r="G56" t="str">
            <v>850</v>
          </cell>
          <cell r="H56" t="e">
            <v>#REF!</v>
          </cell>
          <cell r="I56">
            <v>11.01</v>
          </cell>
          <cell r="J56" t="e">
            <v>#REF!</v>
          </cell>
          <cell r="K56">
            <v>7110010010</v>
          </cell>
          <cell r="L56" t="str">
            <v>7110010010</v>
          </cell>
          <cell r="M56" t="str">
            <v>60101047110010010850</v>
          </cell>
        </row>
        <row r="57">
          <cell r="A57" t="str">
            <v>60101047110010020000</v>
          </cell>
          <cell r="B57" t="str">
            <v>Расходы на выплаты по оплате труда работников органов местного самоуправления города Ставрополя</v>
          </cell>
          <cell r="C57" t="str">
            <v>601</v>
          </cell>
          <cell r="D57" t="str">
            <v>01</v>
          </cell>
          <cell r="E57" t="str">
            <v>04</v>
          </cell>
          <cell r="F57" t="str">
            <v>71 1 00 10020</v>
          </cell>
          <cell r="G57" t="str">
            <v>000</v>
          </cell>
          <cell r="H57" t="e">
            <v>#REF!</v>
          </cell>
          <cell r="I57">
            <v>93785.57</v>
          </cell>
          <cell r="J57" t="e">
            <v>#REF!</v>
          </cell>
          <cell r="K57">
            <v>7110010020</v>
          </cell>
          <cell r="L57" t="str">
            <v>7110010020</v>
          </cell>
          <cell r="M57" t="str">
            <v>60101047110010020000</v>
          </cell>
        </row>
        <row r="58">
          <cell r="A58" t="str">
            <v>60101047110010020120</v>
          </cell>
          <cell r="B58" t="str">
            <v>Расходы на выплаты персоналу государственных (муниципальных) органов</v>
          </cell>
          <cell r="C58" t="str">
            <v>601</v>
          </cell>
          <cell r="D58" t="str">
            <v>01</v>
          </cell>
          <cell r="E58" t="str">
            <v>04</v>
          </cell>
          <cell r="F58" t="str">
            <v>71 1 00 10020</v>
          </cell>
          <cell r="G58" t="str">
            <v>120</v>
          </cell>
          <cell r="H58" t="e">
            <v>#REF!</v>
          </cell>
          <cell r="I58">
            <v>93785.57</v>
          </cell>
          <cell r="J58" t="e">
            <v>#REF!</v>
          </cell>
          <cell r="K58">
            <v>7110010020</v>
          </cell>
          <cell r="L58" t="str">
            <v>7110010020</v>
          </cell>
          <cell r="M58" t="str">
            <v>60101047110010020120</v>
          </cell>
        </row>
        <row r="59">
          <cell r="A59" t="str">
            <v>60101047110076630000</v>
          </cell>
          <cell r="B59" t="str">
    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    </cell>
          <cell r="C59" t="str">
            <v>601</v>
          </cell>
          <cell r="D59" t="str">
            <v>01</v>
          </cell>
          <cell r="E59" t="str">
            <v>04</v>
          </cell>
          <cell r="F59" t="str">
            <v>71 1 00 76630</v>
          </cell>
          <cell r="G59" t="str">
            <v>000</v>
          </cell>
          <cell r="H59" t="e">
            <v>#REF!</v>
          </cell>
          <cell r="I59">
            <v>1162.6399999999999</v>
          </cell>
          <cell r="J59" t="e">
            <v>#REF!</v>
          </cell>
          <cell r="K59">
            <v>7110076630</v>
          </cell>
          <cell r="L59" t="str">
            <v>7110076630</v>
          </cell>
          <cell r="M59" t="str">
            <v>60101047110076630000</v>
          </cell>
        </row>
        <row r="60">
          <cell r="A60" t="str">
            <v>60101047110076630120</v>
          </cell>
          <cell r="B60" t="str">
            <v>Расходы на выплаты персоналу государственных (муниципальных) органов</v>
          </cell>
          <cell r="C60" t="str">
            <v>601</v>
          </cell>
          <cell r="D60" t="str">
            <v>01</v>
          </cell>
          <cell r="E60" t="str">
            <v>04</v>
          </cell>
          <cell r="F60" t="str">
            <v>71 1 00 76630</v>
          </cell>
          <cell r="G60" t="str">
            <v>120</v>
          </cell>
          <cell r="H60" t="e">
            <v>#REF!</v>
          </cell>
          <cell r="I60">
            <v>919.81</v>
          </cell>
          <cell r="J60" t="e">
            <v>#REF!</v>
          </cell>
          <cell r="K60">
            <v>7110076630</v>
          </cell>
          <cell r="L60" t="str">
            <v>7110076630</v>
          </cell>
          <cell r="M60" t="str">
            <v>60101047110076630120</v>
          </cell>
        </row>
        <row r="61">
          <cell r="A61" t="str">
            <v>60101047110076630240</v>
          </cell>
          <cell r="B61" t="str">
            <v>Иные закупки товаров, работ и услуг для обеспечения государственных (муниципальных) нужд</v>
          </cell>
          <cell r="C61" t="str">
            <v>601</v>
          </cell>
          <cell r="D61" t="str">
            <v>01</v>
          </cell>
          <cell r="E61" t="str">
            <v>04</v>
          </cell>
          <cell r="F61" t="str">
            <v>71 1 00 76630</v>
          </cell>
          <cell r="G61" t="str">
            <v>240</v>
          </cell>
          <cell r="H61" t="e">
            <v>#REF!</v>
          </cell>
          <cell r="I61">
            <v>242.83</v>
          </cell>
          <cell r="J61" t="e">
            <v>#REF!</v>
          </cell>
          <cell r="K61">
            <v>7110076630</v>
          </cell>
          <cell r="L61" t="str">
            <v>7110076630</v>
          </cell>
          <cell r="M61" t="str">
            <v>60101047110076630240</v>
          </cell>
        </row>
        <row r="62">
          <cell r="A62" t="str">
            <v>60101047110076930000</v>
          </cell>
          <cell r="B62" t="str">
            <v>Расходы на осуществление переданных государственных полномочий Ставропольского края по созданию административных комиссий</v>
          </cell>
          <cell r="C62" t="str">
            <v>601</v>
          </cell>
          <cell r="D62" t="str">
            <v>01</v>
          </cell>
          <cell r="E62" t="str">
            <v>04</v>
          </cell>
          <cell r="F62" t="str">
            <v>71 1 00 76930</v>
          </cell>
          <cell r="G62" t="str">
            <v>000</v>
          </cell>
          <cell r="H62" t="e">
            <v>#REF!</v>
          </cell>
          <cell r="I62">
            <v>9</v>
          </cell>
          <cell r="J62" t="e">
            <v>#REF!</v>
          </cell>
          <cell r="K62">
            <v>7110076930</v>
          </cell>
          <cell r="L62" t="str">
            <v>7110076930</v>
          </cell>
          <cell r="M62" t="str">
            <v>60101047110076930000</v>
          </cell>
        </row>
        <row r="63">
          <cell r="A63" t="str">
            <v>60101047110076930240</v>
          </cell>
          <cell r="B63" t="str">
            <v>Иные закупки товаров, работ и услуг для обеспечения государственных (муниципальных) нужд</v>
          </cell>
          <cell r="C63" t="str">
            <v>601</v>
          </cell>
          <cell r="D63" t="str">
            <v>01</v>
          </cell>
          <cell r="E63" t="str">
            <v>04</v>
          </cell>
          <cell r="F63" t="str">
            <v>71 1 00 76930</v>
          </cell>
          <cell r="G63" t="str">
            <v>240</v>
          </cell>
          <cell r="H63" t="e">
            <v>#REF!</v>
          </cell>
          <cell r="I63">
            <v>9</v>
          </cell>
          <cell r="J63" t="e">
            <v>#REF!</v>
          </cell>
          <cell r="K63">
            <v>7110076930</v>
          </cell>
          <cell r="L63" t="str">
            <v>7110076930</v>
          </cell>
          <cell r="M63" t="str">
            <v>60101047110076930240</v>
          </cell>
        </row>
        <row r="64">
          <cell r="A64" t="str">
            <v>60101050000000000000</v>
          </cell>
          <cell r="B64" t="str">
            <v>Судебная система</v>
          </cell>
          <cell r="C64" t="str">
            <v>601</v>
          </cell>
          <cell r="D64" t="str">
            <v>01</v>
          </cell>
          <cell r="E64" t="str">
            <v>05</v>
          </cell>
          <cell r="F64" t="str">
            <v>00 0 00 00000</v>
          </cell>
          <cell r="G64" t="str">
            <v>000</v>
          </cell>
          <cell r="H64" t="e">
            <v>#REF!</v>
          </cell>
          <cell r="I64">
            <v>18</v>
          </cell>
          <cell r="J64" t="e">
            <v>#REF!</v>
          </cell>
          <cell r="K64">
            <v>0</v>
          </cell>
          <cell r="L64" t="str">
            <v>0000000000</v>
          </cell>
          <cell r="M64" t="str">
            <v>60101050000000000000</v>
          </cell>
        </row>
        <row r="65">
          <cell r="A65" t="str">
            <v>60101059800000000000</v>
          </cell>
          <cell r="B65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65" t="str">
            <v>601</v>
          </cell>
          <cell r="D65" t="str">
            <v>01</v>
          </cell>
          <cell r="E65" t="str">
            <v>05</v>
          </cell>
          <cell r="F65" t="str">
            <v>98 0 00 00000</v>
          </cell>
          <cell r="G65" t="str">
            <v>000</v>
          </cell>
          <cell r="H65" t="e">
            <v>#REF!</v>
          </cell>
          <cell r="I65">
            <v>18</v>
          </cell>
          <cell r="J65" t="e">
            <v>#REF!</v>
          </cell>
          <cell r="K65">
            <v>9800000000</v>
          </cell>
          <cell r="L65" t="str">
            <v>9800000000</v>
          </cell>
          <cell r="M65" t="str">
            <v>60101059800000000000</v>
          </cell>
        </row>
        <row r="66">
          <cell r="A66" t="str">
            <v>60101059810000000000</v>
          </cell>
          <cell r="B66" t="str">
            <v>Иные непрограммные мероприятия</v>
          </cell>
          <cell r="C66" t="str">
            <v>601</v>
          </cell>
          <cell r="D66" t="str">
            <v>01</v>
          </cell>
          <cell r="E66" t="str">
            <v>05</v>
          </cell>
          <cell r="F66" t="str">
            <v>98 1 00 00000</v>
          </cell>
          <cell r="G66" t="str">
            <v>000</v>
          </cell>
          <cell r="H66" t="e">
            <v>#REF!</v>
          </cell>
          <cell r="I66">
            <v>18</v>
          </cell>
          <cell r="J66" t="e">
            <v>#REF!</v>
          </cell>
          <cell r="K66">
            <v>9810000000</v>
          </cell>
          <cell r="L66" t="str">
            <v>9810000000</v>
          </cell>
          <cell r="M66" t="str">
            <v>60101059810000000000</v>
          </cell>
        </row>
        <row r="67">
          <cell r="A67" t="str">
            <v>60101059810051200000</v>
          </cell>
          <cell r="B67" t="str">
    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    </cell>
          <cell r="C67" t="str">
            <v>601</v>
          </cell>
          <cell r="D67" t="str">
            <v>01</v>
          </cell>
          <cell r="E67" t="str">
            <v>05</v>
          </cell>
          <cell r="F67" t="str">
            <v>98 1 00 51200</v>
          </cell>
          <cell r="G67" t="str">
            <v>000</v>
          </cell>
          <cell r="H67" t="e">
            <v>#REF!</v>
          </cell>
          <cell r="I67">
            <v>18</v>
          </cell>
          <cell r="J67" t="e">
            <v>#REF!</v>
          </cell>
          <cell r="K67">
            <v>9810051200</v>
          </cell>
          <cell r="L67" t="str">
            <v>9810051200</v>
          </cell>
          <cell r="M67" t="str">
            <v>60101059810051200000</v>
          </cell>
        </row>
        <row r="68">
          <cell r="A68" t="str">
            <v>60101059810051200240</v>
          </cell>
          <cell r="B68" t="str">
            <v>Иные закупки товаров, работ и услуг для обеспечения государственных (муниципальных) нужд</v>
          </cell>
          <cell r="C68" t="str">
            <v>601</v>
          </cell>
          <cell r="D68" t="str">
            <v>01</v>
          </cell>
          <cell r="E68" t="str">
            <v>05</v>
          </cell>
          <cell r="F68" t="str">
            <v>98 1 00 51200</v>
          </cell>
          <cell r="G68" t="str">
            <v>240</v>
          </cell>
          <cell r="H68" t="e">
            <v>#REF!</v>
          </cell>
          <cell r="I68">
            <v>18</v>
          </cell>
          <cell r="J68" t="e">
            <v>#REF!</v>
          </cell>
          <cell r="K68">
            <v>9810051200</v>
          </cell>
          <cell r="L68" t="str">
            <v>9810051200</v>
          </cell>
          <cell r="M68" t="str">
            <v>60101059810051200240</v>
          </cell>
        </row>
        <row r="69">
          <cell r="A69" t="str">
            <v>60101130000000000000</v>
          </cell>
          <cell r="B69" t="str">
            <v>Другие общегосударственные вопросы</v>
          </cell>
          <cell r="C69" t="str">
            <v>601</v>
          </cell>
          <cell r="D69" t="str">
            <v>01</v>
          </cell>
          <cell r="E69" t="str">
            <v>13</v>
          </cell>
          <cell r="F69" t="str">
            <v>00 0 00 00000</v>
          </cell>
          <cell r="G69" t="str">
            <v>000</v>
          </cell>
          <cell r="H69" t="e">
            <v>#REF!</v>
          </cell>
          <cell r="I69">
            <v>138257.36000000002</v>
          </cell>
          <cell r="J69" t="e">
            <v>#REF!</v>
          </cell>
          <cell r="K69">
            <v>0</v>
          </cell>
          <cell r="L69" t="str">
            <v>0000000000</v>
          </cell>
          <cell r="M69" t="str">
            <v>60101130000000000000</v>
          </cell>
        </row>
        <row r="70">
          <cell r="A70" t="str">
            <v>60101131200000000000</v>
          </cell>
          <cell r="B70" t="str">
            <v>Муниципальная программа «Экономическое развитие города Ставрополя»</v>
          </cell>
          <cell r="C70" t="str">
            <v>601</v>
          </cell>
          <cell r="D70" t="str">
            <v>01</v>
          </cell>
          <cell r="E70" t="str">
            <v>13</v>
          </cell>
          <cell r="F70" t="str">
            <v>12 0 00 00000</v>
          </cell>
          <cell r="G70" t="str">
            <v>000</v>
          </cell>
          <cell r="H70" t="e">
            <v>#REF!</v>
          </cell>
          <cell r="I70">
            <v>1610.47</v>
          </cell>
          <cell r="J70" t="e">
            <v>#REF!</v>
          </cell>
          <cell r="K70">
            <v>1200000000</v>
          </cell>
          <cell r="L70" t="str">
            <v>1200000000</v>
          </cell>
          <cell r="M70" t="str">
            <v>60101131200000000000</v>
          </cell>
        </row>
        <row r="71">
          <cell r="A71" t="str">
            <v>60101131220000000000</v>
          </cell>
          <cell r="B71" t="str">
            <v>Подпрограмма «Создание благоприятных условий для экономического развития города Ставрополя»</v>
          </cell>
          <cell r="C71" t="str">
            <v>601</v>
          </cell>
          <cell r="D71" t="str">
            <v>01</v>
          </cell>
          <cell r="E71" t="str">
            <v>13</v>
          </cell>
          <cell r="F71" t="str">
            <v>12 2 00 00000</v>
          </cell>
          <cell r="G71" t="str">
            <v>000</v>
          </cell>
          <cell r="H71" t="e">
            <v>#REF!</v>
          </cell>
          <cell r="I71">
            <v>1610.47</v>
          </cell>
          <cell r="J71" t="e">
            <v>#REF!</v>
          </cell>
          <cell r="K71">
            <v>1220000000</v>
          </cell>
          <cell r="L71" t="str">
            <v>1220000000</v>
          </cell>
          <cell r="M71" t="str">
            <v>60101131220000000000</v>
          </cell>
        </row>
        <row r="72">
          <cell r="A72" t="str">
            <v>60101131220200000000</v>
          </cell>
          <cell r="B72" t="str">
            <v>Основное мероприятие «Создание условий для развития туризма на территории города Ставрополя»</v>
          </cell>
          <cell r="C72" t="str">
            <v>601</v>
          </cell>
          <cell r="D72" t="str">
            <v>01</v>
          </cell>
          <cell r="E72" t="str">
            <v>13</v>
          </cell>
          <cell r="F72" t="str">
            <v>12 2 02 00000</v>
          </cell>
          <cell r="G72" t="str">
            <v>000</v>
          </cell>
          <cell r="H72" t="e">
            <v>#REF!</v>
          </cell>
          <cell r="I72">
            <v>50</v>
          </cell>
          <cell r="J72" t="e">
            <v>#REF!</v>
          </cell>
          <cell r="K72">
            <v>1220200000</v>
          </cell>
          <cell r="L72" t="str">
            <v>1220200000</v>
          </cell>
          <cell r="M72" t="str">
            <v>60101131220200000000</v>
          </cell>
        </row>
        <row r="73">
          <cell r="A73" t="str">
            <v>60101131220220640000</v>
          </cell>
          <cell r="B73" t="str">
            <v>Расходы на повышение туристической привлекательности города Ставрополя, развитие внутреннего и въездного туризма в городе Ставрополе</v>
          </cell>
          <cell r="C73" t="str">
            <v>601</v>
          </cell>
          <cell r="D73" t="str">
            <v>01</v>
          </cell>
          <cell r="E73" t="str">
            <v>13</v>
          </cell>
          <cell r="F73" t="str">
            <v>12 2 02 20640</v>
          </cell>
          <cell r="G73" t="str">
            <v>000</v>
          </cell>
          <cell r="H73" t="e">
            <v>#REF!</v>
          </cell>
          <cell r="I73">
            <v>50</v>
          </cell>
          <cell r="J73" t="e">
            <v>#REF!</v>
          </cell>
          <cell r="K73">
            <v>1220220640</v>
          </cell>
          <cell r="L73" t="str">
            <v>1220220640</v>
          </cell>
          <cell r="M73" t="str">
            <v>60101131220220640000</v>
          </cell>
        </row>
        <row r="74">
          <cell r="A74" t="str">
            <v>60101131220220640880</v>
          </cell>
          <cell r="B74" t="str">
            <v>Специальные расходы</v>
          </cell>
          <cell r="C74" t="str">
            <v>601</v>
          </cell>
          <cell r="D74" t="str">
            <v>01</v>
          </cell>
          <cell r="E74" t="str">
            <v>13</v>
          </cell>
          <cell r="F74" t="str">
            <v>12 2 02 20640</v>
          </cell>
          <cell r="G74" t="str">
            <v>880</v>
          </cell>
          <cell r="H74" t="e">
            <v>#REF!</v>
          </cell>
          <cell r="I74">
            <v>50</v>
          </cell>
          <cell r="J74" t="e">
            <v>#REF!</v>
          </cell>
          <cell r="K74">
            <v>1220220640</v>
          </cell>
          <cell r="L74" t="str">
            <v>1220220640</v>
          </cell>
          <cell r="M74" t="str">
            <v>60101131220220640880</v>
          </cell>
        </row>
        <row r="75">
          <cell r="A75" t="str">
            <v>60101131220300000000</v>
          </cell>
          <cell r="B75" t="str">
            <v>Основное мероприятие «Развитие международного, межрегионального и межмуниципального сотрудничества города Ставрополя»</v>
          </cell>
          <cell r="C75" t="str">
            <v>601</v>
          </cell>
          <cell r="D75" t="str">
            <v>01</v>
          </cell>
          <cell r="E75" t="str">
            <v>13</v>
          </cell>
          <cell r="F75" t="str">
            <v>12 2 03 00000</v>
          </cell>
          <cell r="G75" t="str">
            <v>000</v>
          </cell>
          <cell r="H75" t="e">
            <v>#REF!</v>
          </cell>
          <cell r="I75">
            <v>1560.47</v>
          </cell>
          <cell r="J75" t="e">
            <v>#REF!</v>
          </cell>
          <cell r="K75">
            <v>1220300000</v>
          </cell>
          <cell r="L75" t="str">
            <v>1220300000</v>
          </cell>
          <cell r="M75" t="str">
            <v>60101131220300000000</v>
          </cell>
        </row>
        <row r="76">
          <cell r="A76" t="str">
            <v>60101131220320040000</v>
          </cell>
          <cell r="B76" t="str">
            <v>Обеспечение членства в международных, общероссийских и региональных объединениях муниципальных образований (оплата членских взносов)</v>
          </cell>
          <cell r="C76" t="str">
            <v>601</v>
          </cell>
          <cell r="D76" t="str">
            <v>01</v>
          </cell>
          <cell r="E76" t="str">
            <v>13</v>
          </cell>
          <cell r="F76" t="str">
            <v>12 2 03 20040</v>
          </cell>
          <cell r="G76" t="str">
            <v>000</v>
          </cell>
          <cell r="H76" t="e">
            <v>#REF!</v>
          </cell>
          <cell r="I76">
            <v>1343.67</v>
          </cell>
          <cell r="J76" t="e">
            <v>#REF!</v>
          </cell>
          <cell r="K76">
            <v>1220320040</v>
          </cell>
          <cell r="L76" t="str">
            <v>1220320040</v>
          </cell>
          <cell r="M76" t="str">
            <v>60101131220320040000</v>
          </cell>
        </row>
        <row r="77">
          <cell r="A77" t="str">
            <v>60101131220320040850</v>
          </cell>
          <cell r="B77" t="str">
            <v>Уплата налогов, сборов и иных платежей</v>
          </cell>
          <cell r="C77" t="str">
            <v>601</v>
          </cell>
          <cell r="D77" t="str">
            <v>01</v>
          </cell>
          <cell r="E77" t="str">
            <v>13</v>
          </cell>
          <cell r="F77" t="str">
            <v>12 2 03 20040</v>
          </cell>
          <cell r="G77" t="str">
            <v>850</v>
          </cell>
          <cell r="H77" t="e">
            <v>#REF!</v>
          </cell>
          <cell r="I77">
            <v>1343.67</v>
          </cell>
          <cell r="J77" t="e">
            <v>#REF!</v>
          </cell>
          <cell r="K77">
            <v>1220320040</v>
          </cell>
          <cell r="L77" t="str">
            <v>1220320040</v>
          </cell>
          <cell r="M77" t="str">
            <v>60101131220320040850</v>
          </cell>
        </row>
        <row r="78">
          <cell r="A78" t="str">
            <v>60101131220320090000</v>
          </cell>
          <cell r="B78" t="str">
    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    </cell>
          <cell r="C78" t="str">
            <v>601</v>
          </cell>
          <cell r="D78" t="str">
            <v>01</v>
          </cell>
          <cell r="E78" t="str">
            <v>13</v>
          </cell>
          <cell r="F78" t="str">
            <v>12 2 03 20090</v>
          </cell>
          <cell r="G78" t="str">
            <v>000</v>
          </cell>
          <cell r="H78" t="e">
            <v>#REF!</v>
          </cell>
          <cell r="I78">
            <v>216.8</v>
          </cell>
          <cell r="J78" t="e">
            <v>#REF!</v>
          </cell>
          <cell r="K78">
            <v>1220320090</v>
          </cell>
          <cell r="L78" t="str">
            <v>1220320090</v>
          </cell>
          <cell r="M78" t="str">
            <v>60101131220320090000</v>
          </cell>
        </row>
        <row r="79">
          <cell r="A79" t="str">
            <v>60101131220320090240</v>
          </cell>
          <cell r="B79" t="str">
            <v>Иные закупки товаров, работ и услуг для обеспечения государственных (муниципальных) нужд</v>
          </cell>
          <cell r="C79" t="str">
            <v>601</v>
          </cell>
          <cell r="D79" t="str">
            <v>01</v>
          </cell>
          <cell r="E79" t="str">
            <v>13</v>
          </cell>
          <cell r="F79" t="str">
            <v>12 2 03 20090</v>
          </cell>
          <cell r="G79" t="str">
            <v>240</v>
          </cell>
          <cell r="H79" t="e">
            <v>#REF!</v>
          </cell>
          <cell r="I79">
            <v>216.8</v>
          </cell>
          <cell r="J79" t="e">
            <v>#REF!</v>
          </cell>
          <cell r="K79">
            <v>1220320090</v>
          </cell>
          <cell r="L79" t="str">
            <v>1220320090</v>
          </cell>
          <cell r="M79" t="str">
            <v>60101131220320090240</v>
          </cell>
        </row>
        <row r="80">
          <cell r="A80" t="str">
            <v>60101131300000000000</v>
          </cell>
          <cell r="B80" t="str">
            <v>Муниципальная программа «Развитие муниципальной службы и противодействие коррупции в городе Ставрополе»</v>
          </cell>
          <cell r="C80" t="str">
            <v>601</v>
          </cell>
          <cell r="D80" t="str">
            <v>01</v>
          </cell>
          <cell r="E80" t="str">
            <v>13</v>
          </cell>
          <cell r="F80" t="str">
            <v>13 0 00 00000</v>
          </cell>
          <cell r="G80" t="str">
            <v>000</v>
          </cell>
          <cell r="H80" t="e">
            <v>#REF!</v>
          </cell>
          <cell r="I80">
            <v>145</v>
          </cell>
          <cell r="J80" t="e">
            <v>#REF!</v>
          </cell>
          <cell r="K80">
            <v>1300000000</v>
          </cell>
          <cell r="L80" t="str">
            <v>1300000000</v>
          </cell>
          <cell r="M80" t="str">
            <v>60101131300000000000</v>
          </cell>
        </row>
        <row r="81">
          <cell r="A81" t="str">
            <v>60101131320000000000</v>
          </cell>
          <cell r="B81" t="str">
            <v>Подпрограмма «Противодействие коррупции в сфере деятельности администрации города Ставрополя и ее органах»</v>
          </cell>
          <cell r="C81" t="str">
            <v>601</v>
          </cell>
          <cell r="D81" t="str">
            <v>01</v>
          </cell>
          <cell r="E81" t="str">
            <v>13</v>
          </cell>
          <cell r="F81" t="str">
            <v>13 2 00 00000</v>
          </cell>
          <cell r="G81" t="str">
            <v>000</v>
          </cell>
          <cell r="H81" t="e">
            <v>#REF!</v>
          </cell>
          <cell r="I81">
            <v>145</v>
          </cell>
          <cell r="J81" t="e">
            <v>#REF!</v>
          </cell>
          <cell r="K81">
            <v>1320000000</v>
          </cell>
          <cell r="L81" t="str">
            <v>1320000000</v>
          </cell>
          <cell r="M81" t="str">
            <v>60101131320000000000</v>
          </cell>
        </row>
        <row r="82">
          <cell r="A82" t="str">
            <v>60101131320100000000</v>
          </cell>
          <cell r="B82" t="str">
            <v>Основное мероприятие «Профилактика коррупции, антикоррупционное просвещение и пропаганда»</v>
          </cell>
          <cell r="C82" t="str">
            <v>601</v>
          </cell>
          <cell r="D82" t="str">
            <v>01</v>
          </cell>
          <cell r="E82" t="str">
            <v>13</v>
          </cell>
          <cell r="F82" t="str">
            <v>13 2 01 00000</v>
          </cell>
          <cell r="G82" t="str">
            <v>000</v>
          </cell>
          <cell r="H82" t="e">
            <v>#REF!</v>
          </cell>
          <cell r="I82">
            <v>145</v>
          </cell>
          <cell r="J82" t="e">
            <v>#REF!</v>
          </cell>
          <cell r="K82">
            <v>1320100000</v>
          </cell>
          <cell r="L82" t="str">
            <v>1320100000</v>
          </cell>
          <cell r="M82" t="str">
            <v>60101131320100000000</v>
          </cell>
        </row>
        <row r="83">
          <cell r="A83" t="str">
            <v>60101131320120620000</v>
          </cell>
          <cell r="B83" t="str">
    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    </cell>
          <cell r="C83" t="str">
            <v>601</v>
          </cell>
          <cell r="D83" t="str">
            <v>01</v>
          </cell>
          <cell r="E83" t="str">
            <v>13</v>
          </cell>
          <cell r="F83" t="str">
            <v>13 2 01 20620</v>
          </cell>
          <cell r="G83" t="str">
            <v>000</v>
          </cell>
          <cell r="H83" t="e">
            <v>#REF!</v>
          </cell>
          <cell r="I83">
            <v>145</v>
          </cell>
          <cell r="J83" t="e">
            <v>#REF!</v>
          </cell>
          <cell r="K83">
            <v>1320120620</v>
          </cell>
          <cell r="L83" t="str">
            <v>1320120620</v>
          </cell>
          <cell r="M83" t="str">
            <v>60101131320120620000</v>
          </cell>
        </row>
        <row r="84">
          <cell r="A84" t="str">
            <v>60101131320120620240</v>
          </cell>
          <cell r="B84" t="str">
            <v>Иные закупки товаров, работ и услуг для обеспечения государственных (муниципальных) нужд</v>
          </cell>
          <cell r="C84" t="str">
            <v>601</v>
          </cell>
          <cell r="D84" t="str">
            <v>01</v>
          </cell>
          <cell r="E84" t="str">
            <v>13</v>
          </cell>
          <cell r="F84" t="str">
            <v>13 2 01 20620</v>
          </cell>
          <cell r="G84" t="str">
            <v>240</v>
          </cell>
          <cell r="H84" t="e">
            <v>#REF!</v>
          </cell>
          <cell r="I84">
            <v>145</v>
          </cell>
          <cell r="J84" t="e">
            <v>#REF!</v>
          </cell>
          <cell r="K84">
            <v>1320120620</v>
          </cell>
          <cell r="L84" t="str">
            <v>1320120620</v>
          </cell>
          <cell r="M84" t="str">
            <v>60101131320120620240</v>
          </cell>
        </row>
        <row r="85">
          <cell r="A85" t="str">
            <v>60101131400000000000</v>
          </cell>
          <cell r="B85" t="str">
            <v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v>
          </cell>
          <cell r="C85" t="str">
            <v>601</v>
          </cell>
          <cell r="D85" t="str">
            <v>01</v>
          </cell>
          <cell r="E85" t="str">
            <v>13</v>
          </cell>
          <cell r="F85" t="str">
            <v>14 0 00 00000</v>
          </cell>
          <cell r="G85" t="str">
            <v>000</v>
          </cell>
          <cell r="H85" t="e">
            <v>#REF!</v>
          </cell>
          <cell r="I85">
            <v>90078.44</v>
          </cell>
          <cell r="J85" t="e">
            <v>#REF!</v>
          </cell>
          <cell r="K85">
            <v>1400000000</v>
          </cell>
          <cell r="L85" t="str">
            <v>1400000000</v>
          </cell>
          <cell r="M85" t="str">
            <v>60101131400000000000</v>
          </cell>
        </row>
        <row r="86">
          <cell r="A86" t="str">
            <v>60101131410000000000</v>
          </cell>
          <cell r="B86" t="str">
            <v>Подпрограмма «Развитие информационного общества в городе Ставрополе»</v>
          </cell>
          <cell r="C86" t="str">
            <v>601</v>
          </cell>
          <cell r="D86" t="str">
            <v>01</v>
          </cell>
          <cell r="E86" t="str">
            <v>13</v>
          </cell>
          <cell r="F86" t="str">
            <v>14 1 00 00000</v>
          </cell>
          <cell r="G86" t="str">
            <v>000</v>
          </cell>
          <cell r="H86" t="e">
            <v>#REF!</v>
          </cell>
          <cell r="I86">
            <v>12765.249999999998</v>
          </cell>
          <cell r="J86" t="e">
            <v>#REF!</v>
          </cell>
          <cell r="K86">
            <v>1410000000</v>
          </cell>
          <cell r="L86" t="str">
            <v>1410000000</v>
          </cell>
          <cell r="M86" t="str">
            <v>60101131410000000000</v>
          </cell>
        </row>
        <row r="87">
          <cell r="A87" t="str">
            <v>60101131410100000000</v>
          </cell>
          <cell r="B87" t="str">
            <v>Основное мероприятие «Развитие и обеспечение функционирования инфраструктуры информационного общества в городе Ставрополе»</v>
          </cell>
          <cell r="C87" t="str">
            <v>601</v>
          </cell>
          <cell r="D87" t="str">
            <v>01</v>
          </cell>
          <cell r="E87" t="str">
            <v>13</v>
          </cell>
          <cell r="F87" t="str">
            <v>14 1 01 00000</v>
          </cell>
          <cell r="G87" t="str">
            <v>000</v>
          </cell>
          <cell r="H87" t="e">
            <v>#REF!</v>
          </cell>
          <cell r="I87">
            <v>9915.5199999999986</v>
          </cell>
          <cell r="J87" t="e">
            <v>#REF!</v>
          </cell>
          <cell r="K87">
            <v>1410100000</v>
          </cell>
          <cell r="L87" t="str">
            <v>1410100000</v>
          </cell>
          <cell r="M87" t="str">
            <v>60101131410100000000</v>
          </cell>
        </row>
        <row r="88">
          <cell r="A88" t="str">
            <v>60101131410120630000</v>
          </cell>
          <cell r="B88" t="str">
            <v>Расходы на развитие и обеспечение функционирования информационного общества в городе Ставрополе</v>
          </cell>
          <cell r="C88" t="str">
            <v>601</v>
          </cell>
          <cell r="D88" t="str">
            <v>01</v>
          </cell>
          <cell r="E88" t="str">
            <v>13</v>
          </cell>
          <cell r="F88" t="str">
            <v>14 1 01 20630</v>
          </cell>
          <cell r="G88" t="str">
            <v>000</v>
          </cell>
          <cell r="H88" t="e">
            <v>#REF!</v>
          </cell>
          <cell r="I88">
            <v>9357.9699999999993</v>
          </cell>
          <cell r="J88" t="e">
            <v>#REF!</v>
          </cell>
          <cell r="K88">
            <v>1410120630</v>
          </cell>
          <cell r="L88" t="str">
            <v>1410120630</v>
          </cell>
          <cell r="M88" t="str">
            <v>60101131410120630000</v>
          </cell>
        </row>
        <row r="89">
          <cell r="A89" t="str">
            <v>60101131410120630240</v>
          </cell>
          <cell r="B89" t="str">
            <v>Иные закупки товаров, работ и услуг для обеспечения государственных (муниципальных) нужд</v>
          </cell>
          <cell r="C89" t="str">
            <v>601</v>
          </cell>
          <cell r="D89" t="str">
            <v>01</v>
          </cell>
          <cell r="E89" t="str">
            <v>13</v>
          </cell>
          <cell r="F89" t="str">
            <v>14 1 01 20630</v>
          </cell>
          <cell r="G89" t="str">
            <v>240</v>
          </cell>
          <cell r="H89" t="e">
            <v>#REF!</v>
          </cell>
          <cell r="I89">
            <v>9357.9699999999993</v>
          </cell>
          <cell r="J89" t="e">
            <v>#REF!</v>
          </cell>
          <cell r="K89">
            <v>1410120630</v>
          </cell>
          <cell r="L89" t="str">
            <v>1410120630</v>
          </cell>
          <cell r="M89" t="str">
            <v>60101131410120630240</v>
          </cell>
        </row>
        <row r="90">
          <cell r="A90" t="str">
            <v>60101131410121340000</v>
          </cell>
          <cell r="B90" t="str">
            <v>Организация ведения централизованного бюджетного (бухгалтерского) учета и формирования бюджетной (бухгалтерской) отчетности</v>
          </cell>
          <cell r="C90" t="str">
            <v>601</v>
          </cell>
          <cell r="D90" t="str">
            <v>01</v>
          </cell>
          <cell r="E90" t="str">
            <v>13</v>
          </cell>
          <cell r="F90" t="str">
            <v>14 1 01 21340</v>
          </cell>
          <cell r="G90" t="str">
            <v>000</v>
          </cell>
          <cell r="H90" t="e">
            <v>#REF!</v>
          </cell>
          <cell r="I90">
            <v>557.54999999999995</v>
          </cell>
          <cell r="J90" t="e">
            <v>#REF!</v>
          </cell>
          <cell r="K90">
            <v>1410121340</v>
          </cell>
          <cell r="L90" t="str">
            <v>1410121340</v>
          </cell>
          <cell r="M90" t="str">
            <v>60101131410121340000</v>
          </cell>
        </row>
        <row r="91">
          <cell r="A91" t="str">
            <v>60101131410121340240</v>
          </cell>
          <cell r="B91" t="str">
            <v>Иные закупки товаров, работ и услуг для обеспечения государственных (муниципальных) нужд</v>
          </cell>
          <cell r="C91" t="str">
            <v>601</v>
          </cell>
          <cell r="D91" t="str">
            <v>01</v>
          </cell>
          <cell r="E91" t="str">
            <v>13</v>
          </cell>
          <cell r="F91" t="str">
            <v>14 1 01 21340</v>
          </cell>
          <cell r="G91" t="str">
            <v>240</v>
          </cell>
          <cell r="H91" t="e">
            <v>#REF!</v>
          </cell>
          <cell r="I91">
            <v>557.54999999999995</v>
          </cell>
          <cell r="J91" t="e">
            <v>#REF!</v>
          </cell>
          <cell r="K91">
            <v>1410121340</v>
          </cell>
          <cell r="L91" t="str">
            <v>1410121340</v>
          </cell>
          <cell r="M91" t="str">
            <v>60101131410121340240</v>
          </cell>
        </row>
        <row r="92">
          <cell r="A92" t="str">
            <v>60101131410200000000</v>
          </cell>
          <cell r="B92" t="str">
    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    </cell>
          <cell r="C92" t="str">
            <v>601</v>
          </cell>
          <cell r="D92" t="str">
            <v>01</v>
          </cell>
          <cell r="E92" t="str">
            <v>13</v>
          </cell>
          <cell r="F92" t="str">
            <v>14 1 02 00000</v>
          </cell>
          <cell r="G92" t="str">
            <v>000</v>
          </cell>
          <cell r="H92" t="e">
            <v>#REF!</v>
          </cell>
          <cell r="I92">
            <v>2849.73</v>
          </cell>
          <cell r="J92" t="e">
            <v>#REF!</v>
          </cell>
          <cell r="K92">
            <v>1410200000</v>
          </cell>
          <cell r="L92" t="str">
            <v>1410200000</v>
          </cell>
          <cell r="M92" t="str">
            <v>60101131410200000000</v>
          </cell>
        </row>
        <row r="93">
          <cell r="A93" t="str">
            <v>60101131410220630000</v>
          </cell>
          <cell r="B93" t="str">
            <v>Расходы на развитие и обеспечение функционирования информационного общества в городе Ставрополе</v>
          </cell>
          <cell r="C93" t="str">
            <v>601</v>
          </cell>
          <cell r="D93" t="str">
            <v>01</v>
          </cell>
          <cell r="E93" t="str">
            <v>13</v>
          </cell>
          <cell r="F93" t="str">
            <v>14 1 02 20630</v>
          </cell>
          <cell r="G93" t="str">
            <v>000</v>
          </cell>
          <cell r="H93" t="e">
            <v>#REF!</v>
          </cell>
          <cell r="I93">
            <v>2849.73</v>
          </cell>
          <cell r="J93" t="e">
            <v>#REF!</v>
          </cell>
          <cell r="K93">
            <v>1410220630</v>
          </cell>
          <cell r="L93" t="str">
            <v>1410220630</v>
          </cell>
          <cell r="M93" t="str">
            <v>60101131410220630000</v>
          </cell>
        </row>
        <row r="94">
          <cell r="A94" t="str">
            <v>60101131410220630240</v>
          </cell>
          <cell r="B94" t="str">
            <v>Иные закупки товаров, работ и услуг для обеспечения государственных (муниципальных) нужд</v>
          </cell>
          <cell r="C94" t="str">
            <v>601</v>
          </cell>
          <cell r="D94" t="str">
            <v>01</v>
          </cell>
          <cell r="E94" t="str">
            <v>13</v>
          </cell>
          <cell r="F94" t="str">
            <v>14 1 02 20630</v>
          </cell>
          <cell r="G94" t="str">
            <v>240</v>
          </cell>
          <cell r="H94" t="e">
            <v>#REF!</v>
          </cell>
          <cell r="I94">
            <v>2849.73</v>
          </cell>
          <cell r="J94" t="e">
            <v>#REF!</v>
          </cell>
          <cell r="K94">
            <v>1410220630</v>
          </cell>
          <cell r="L94" t="str">
            <v>1410220630</v>
          </cell>
          <cell r="M94" t="str">
            <v>60101131410220630240</v>
          </cell>
        </row>
        <row r="95">
          <cell r="A95" t="str">
            <v>60101131420000000000</v>
          </cell>
          <cell r="B95" t="str">
            <v>Подпрограмма «Оптимизация и повышение качества предоставления государственных и муниципальных услуг в городе Ставрополе»</v>
          </cell>
          <cell r="C95" t="str">
            <v>601</v>
          </cell>
          <cell r="D95" t="str">
            <v>01</v>
          </cell>
          <cell r="E95" t="str">
            <v>13</v>
          </cell>
          <cell r="F95" t="str">
            <v>14 2 00 00000</v>
          </cell>
          <cell r="G95" t="str">
            <v>000</v>
          </cell>
          <cell r="H95" t="e">
            <v>#REF!</v>
          </cell>
          <cell r="I95">
            <v>77313.19</v>
          </cell>
          <cell r="J95" t="e">
            <v>#REF!</v>
          </cell>
          <cell r="K95">
            <v>1420000000</v>
          </cell>
          <cell r="L95" t="str">
            <v>1420000000</v>
          </cell>
          <cell r="M95" t="str">
            <v>60101131420000000000</v>
          </cell>
        </row>
        <row r="96">
          <cell r="A96" t="str">
            <v>60101131420200000000</v>
          </cell>
          <cell r="B96" t="str">
    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    </cell>
          <cell r="C96" t="str">
            <v>601</v>
          </cell>
          <cell r="D96" t="str">
            <v>01</v>
          </cell>
          <cell r="E96" t="str">
            <v>13</v>
          </cell>
          <cell r="F96" t="str">
            <v>14 2 02 00000</v>
          </cell>
          <cell r="G96" t="str">
            <v>000</v>
          </cell>
          <cell r="H96" t="e">
            <v>#REF!</v>
          </cell>
          <cell r="I96">
            <v>85</v>
          </cell>
          <cell r="J96" t="e">
            <v>#REF!</v>
          </cell>
          <cell r="K96">
            <v>1420200000</v>
          </cell>
          <cell r="L96" t="str">
            <v>1420200000</v>
          </cell>
          <cell r="M96" t="str">
            <v>60101131420200000000</v>
          </cell>
        </row>
        <row r="97">
          <cell r="A97" t="str">
            <v>60101131420220710000</v>
          </cell>
          <cell r="B97" t="str">
    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    </cell>
          <cell r="C97" t="str">
            <v>601</v>
          </cell>
          <cell r="D97" t="str">
            <v>01</v>
          </cell>
          <cell r="E97" t="str">
            <v>13</v>
          </cell>
          <cell r="F97" t="str">
            <v>14 2 02 20710</v>
          </cell>
          <cell r="G97" t="str">
            <v>000</v>
          </cell>
          <cell r="H97" t="e">
            <v>#REF!</v>
          </cell>
          <cell r="I97">
            <v>85</v>
          </cell>
          <cell r="J97" t="e">
            <v>#REF!</v>
          </cell>
          <cell r="K97">
            <v>1420220710</v>
          </cell>
          <cell r="L97" t="str">
            <v>1420220710</v>
          </cell>
          <cell r="M97" t="str">
            <v>60101131420220710000</v>
          </cell>
        </row>
        <row r="98">
          <cell r="A98" t="str">
            <v>60101131420220710240</v>
          </cell>
          <cell r="B98" t="str">
            <v>Иные закупки товаров, работ и услуг для обеспечения государственных (муниципальных) нужд</v>
          </cell>
          <cell r="C98" t="str">
            <v>601</v>
          </cell>
          <cell r="D98" t="str">
            <v>01</v>
          </cell>
          <cell r="E98" t="str">
            <v>13</v>
          </cell>
          <cell r="F98" t="str">
            <v>14 2 02 20710</v>
          </cell>
          <cell r="G98" t="str">
            <v>240</v>
          </cell>
          <cell r="H98" t="e">
            <v>#REF!</v>
          </cell>
          <cell r="I98">
            <v>85</v>
          </cell>
          <cell r="J98" t="e">
            <v>#REF!</v>
          </cell>
          <cell r="K98">
            <v>1420220710</v>
          </cell>
          <cell r="L98" t="str">
            <v>1420220710</v>
          </cell>
          <cell r="M98" t="str">
            <v>60101131420220710240</v>
          </cell>
        </row>
        <row r="99">
          <cell r="A99" t="str">
            <v>60101131420400000000</v>
          </cell>
          <cell r="B99" t="str">
    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    </cell>
          <cell r="C99" t="str">
            <v>601</v>
          </cell>
          <cell r="D99" t="str">
            <v>01</v>
          </cell>
          <cell r="E99" t="str">
            <v>13</v>
          </cell>
          <cell r="F99" t="str">
            <v>14 2 04 00000</v>
          </cell>
          <cell r="G99" t="str">
            <v>000</v>
          </cell>
          <cell r="H99" t="e">
            <v>#REF!</v>
          </cell>
          <cell r="I99">
            <v>77228.19</v>
          </cell>
          <cell r="J99" t="e">
            <v>#REF!</v>
          </cell>
          <cell r="K99">
            <v>1420400000</v>
          </cell>
          <cell r="L99" t="str">
            <v>1420400000</v>
          </cell>
          <cell r="M99" t="str">
            <v>60101131420400000000</v>
          </cell>
        </row>
        <row r="100">
          <cell r="A100" t="str">
            <v>60101131420411010000</v>
          </cell>
          <cell r="B100" t="str">
            <v>Расходы на обеспечение деятельности (оказание услуг) муниципальных учреждений</v>
          </cell>
          <cell r="C100" t="str">
            <v>601</v>
          </cell>
          <cell r="D100" t="str">
            <v>01</v>
          </cell>
          <cell r="E100" t="str">
            <v>13</v>
          </cell>
          <cell r="F100" t="str">
            <v>14 2 04 11010</v>
          </cell>
          <cell r="G100" t="str">
            <v>000</v>
          </cell>
          <cell r="H100" t="e">
            <v>#REF!</v>
          </cell>
          <cell r="I100">
            <v>77228.19</v>
          </cell>
          <cell r="J100" t="e">
            <v>#REF!</v>
          </cell>
          <cell r="K100">
            <v>1420411010</v>
          </cell>
          <cell r="L100" t="str">
            <v>1420411010</v>
          </cell>
          <cell r="M100" t="str">
            <v>60101131420411010000</v>
          </cell>
        </row>
        <row r="101">
          <cell r="A101" t="str">
            <v>60101131420411010110</v>
          </cell>
          <cell r="B101" t="str">
            <v>Расходы на выплаты персоналу казенных учреждений</v>
          </cell>
          <cell r="C101" t="str">
            <v>601</v>
          </cell>
          <cell r="D101" t="str">
            <v>01</v>
          </cell>
          <cell r="E101" t="str">
            <v>13</v>
          </cell>
          <cell r="F101" t="str">
            <v>14 2 04 11010</v>
          </cell>
          <cell r="G101" t="str">
            <v>110</v>
          </cell>
          <cell r="H101" t="e">
            <v>#REF!</v>
          </cell>
          <cell r="I101">
            <v>58072.42</v>
          </cell>
          <cell r="J101" t="e">
            <v>#REF!</v>
          </cell>
          <cell r="K101">
            <v>1420411010</v>
          </cell>
          <cell r="L101" t="str">
            <v>1420411010</v>
          </cell>
          <cell r="M101" t="str">
            <v>60101131420411010110</v>
          </cell>
        </row>
        <row r="102">
          <cell r="A102" t="str">
            <v>60101131420411010240</v>
          </cell>
          <cell r="B102" t="str">
            <v>Иные закупки товаров, работ и услуг для обеспечения государственных (муниципальных) нужд</v>
          </cell>
          <cell r="C102" t="str">
            <v>601</v>
          </cell>
          <cell r="D102" t="str">
            <v>01</v>
          </cell>
          <cell r="E102" t="str">
            <v>13</v>
          </cell>
          <cell r="F102" t="str">
            <v>14 2 04 11010</v>
          </cell>
          <cell r="G102" t="str">
            <v>240</v>
          </cell>
          <cell r="H102" t="e">
            <v>#REF!</v>
          </cell>
          <cell r="I102">
            <v>17725.009999999998</v>
          </cell>
          <cell r="J102" t="e">
            <v>#REF!</v>
          </cell>
          <cell r="K102">
            <v>1420411010</v>
          </cell>
          <cell r="L102" t="str">
            <v>1420411010</v>
          </cell>
          <cell r="M102" t="str">
            <v>60101131420411010240</v>
          </cell>
        </row>
        <row r="103">
          <cell r="A103" t="str">
            <v>60101131420411010830</v>
          </cell>
          <cell r="B103" t="str">
            <v>Исполнение судебных актов</v>
          </cell>
          <cell r="C103" t="str">
            <v>601</v>
          </cell>
          <cell r="D103" t="str">
            <v>01</v>
          </cell>
          <cell r="E103" t="str">
            <v>13</v>
          </cell>
          <cell r="F103" t="str">
            <v>14 2 04 11010</v>
          </cell>
          <cell r="G103" t="str">
            <v>830</v>
          </cell>
          <cell r="H103" t="e">
            <v>#REF!</v>
          </cell>
          <cell r="I103">
            <v>3.77</v>
          </cell>
          <cell r="J103" t="e">
            <v>#REF!</v>
          </cell>
          <cell r="K103">
            <v>1420411010</v>
          </cell>
          <cell r="L103" t="str">
            <v>1420411010</v>
          </cell>
          <cell r="M103" t="str">
            <v>60101131420411010830</v>
          </cell>
        </row>
        <row r="104">
          <cell r="A104" t="str">
            <v>60101131420411010850</v>
          </cell>
          <cell r="B104" t="str">
            <v>Уплата налогов, сборов и иных платежей</v>
          </cell>
          <cell r="C104" t="str">
            <v>601</v>
          </cell>
          <cell r="D104" t="str">
            <v>01</v>
          </cell>
          <cell r="E104" t="str">
            <v>13</v>
          </cell>
          <cell r="F104" t="str">
            <v>14 2 04 11010</v>
          </cell>
          <cell r="G104">
            <v>850</v>
          </cell>
          <cell r="H104" t="e">
            <v>#REF!</v>
          </cell>
          <cell r="I104">
            <v>1426.99</v>
          </cell>
          <cell r="J104" t="e">
            <v>#REF!</v>
          </cell>
          <cell r="K104">
            <v>1420411010</v>
          </cell>
          <cell r="L104" t="str">
            <v>1420411010</v>
          </cell>
          <cell r="M104" t="str">
            <v>60101131420411010850</v>
          </cell>
        </row>
        <row r="105">
          <cell r="A105" t="str">
            <v>60101131500000000000</v>
          </cell>
          <cell r="B105" t="str">
            <v>Муниципальная программа «Обеспечение безопасности, общественного порядка и профилактика правонарушений в городе Ставрополе»</v>
          </cell>
          <cell r="C105">
            <v>601</v>
          </cell>
          <cell r="D105" t="str">
            <v>01</v>
          </cell>
          <cell r="E105">
            <v>13</v>
          </cell>
          <cell r="F105" t="str">
            <v>15 0 00 00000</v>
          </cell>
          <cell r="G105" t="str">
            <v>000</v>
          </cell>
          <cell r="H105" t="e">
            <v>#REF!</v>
          </cell>
          <cell r="I105">
            <v>1084.4099999999999</v>
          </cell>
          <cell r="J105" t="e">
            <v>#REF!</v>
          </cell>
          <cell r="K105">
            <v>1500000000</v>
          </cell>
          <cell r="L105" t="str">
            <v>1500000000</v>
          </cell>
          <cell r="M105" t="str">
            <v>60101131500000000000</v>
          </cell>
        </row>
        <row r="106">
          <cell r="A106" t="str">
            <v>60101131510000000000</v>
          </cell>
          <cell r="B106" t="str">
            <v>Подпрограмма «Безопасный Ставрополь»</v>
          </cell>
          <cell r="C106">
            <v>601</v>
          </cell>
          <cell r="D106" t="str">
            <v>01</v>
          </cell>
          <cell r="E106">
            <v>13</v>
          </cell>
          <cell r="F106" t="str">
            <v>15 1 00 00000</v>
          </cell>
          <cell r="G106" t="str">
            <v>000</v>
          </cell>
          <cell r="H106" t="e">
            <v>#REF!</v>
          </cell>
          <cell r="I106">
            <v>373</v>
          </cell>
          <cell r="J106" t="e">
            <v>#REF!</v>
          </cell>
          <cell r="K106">
            <v>1510000000</v>
          </cell>
          <cell r="L106" t="str">
            <v>1510000000</v>
          </cell>
          <cell r="M106" t="str">
            <v>60101131510000000000</v>
          </cell>
        </row>
        <row r="107">
          <cell r="A107" t="str">
            <v>60101131510100000000</v>
          </cell>
          <cell r="B107" t="str">
            <v>Основное мероприятие «Осуществление мер, направленных на профилактику терроризма и его идеологии, профилактику экстремизма, укрепление межнационального согласия, профилактику межнациональных (межэтнических) конфликтов»</v>
          </cell>
          <cell r="C107">
            <v>601</v>
          </cell>
          <cell r="D107" t="str">
            <v>01</v>
          </cell>
          <cell r="E107">
            <v>13</v>
          </cell>
          <cell r="F107" t="str">
            <v>15 1 01 00000</v>
          </cell>
          <cell r="G107" t="str">
            <v>000</v>
          </cell>
          <cell r="H107" t="e">
            <v>#REF!</v>
          </cell>
          <cell r="I107">
            <v>373</v>
          </cell>
          <cell r="J107" t="e">
            <v>#REF!</v>
          </cell>
          <cell r="K107">
            <v>1510100000</v>
          </cell>
          <cell r="L107" t="str">
            <v>1510100000</v>
          </cell>
          <cell r="M107" t="str">
            <v>60101131510100000000</v>
          </cell>
        </row>
        <row r="108">
          <cell r="A108" t="str">
            <v>60101131510120350000</v>
          </cell>
          <cell r="B108" t="str">
            <v>Расходы на реализацию мероприятий, направленных на повышение уровня безопасности жизнедеятельности города Ставрополя</v>
          </cell>
          <cell r="C108">
            <v>601</v>
          </cell>
          <cell r="D108" t="str">
            <v>01</v>
          </cell>
          <cell r="E108">
            <v>13</v>
          </cell>
          <cell r="F108" t="str">
            <v>15 1 01 20350</v>
          </cell>
          <cell r="G108" t="str">
            <v>000</v>
          </cell>
          <cell r="H108" t="e">
            <v>#REF!</v>
          </cell>
          <cell r="I108">
            <v>373</v>
          </cell>
          <cell r="J108" t="e">
            <v>#REF!</v>
          </cell>
          <cell r="K108">
            <v>1510120350</v>
          </cell>
          <cell r="L108" t="str">
            <v>1510120350</v>
          </cell>
          <cell r="M108" t="str">
            <v>60101131510120350000</v>
          </cell>
        </row>
        <row r="109">
          <cell r="A109" t="str">
            <v>60101131510120350240</v>
          </cell>
          <cell r="B109" t="str">
            <v>Иные закупки товаров, работ и услуг для обеспечения государственных (муниципальных) нужд</v>
          </cell>
          <cell r="C109">
            <v>601</v>
          </cell>
          <cell r="D109" t="str">
            <v>01</v>
          </cell>
          <cell r="E109">
            <v>13</v>
          </cell>
          <cell r="F109" t="str">
            <v>15 1 01 20350</v>
          </cell>
          <cell r="G109" t="str">
            <v>240</v>
          </cell>
          <cell r="H109" t="e">
            <v>#REF!</v>
          </cell>
          <cell r="I109">
            <v>373</v>
          </cell>
          <cell r="J109" t="e">
            <v>#REF!</v>
          </cell>
          <cell r="K109">
            <v>1510120350</v>
          </cell>
          <cell r="L109" t="str">
            <v>1510120350</v>
          </cell>
          <cell r="M109" t="str">
            <v>60101131510120350240</v>
          </cell>
        </row>
        <row r="110">
          <cell r="A110" t="str">
            <v>60101131520000000000</v>
          </cell>
          <cell r="B110" t="str">
            <v xml:space="preserve">Подпрограмма «НЕзависимость» </v>
          </cell>
          <cell r="C110">
            <v>601</v>
          </cell>
          <cell r="D110" t="str">
            <v>01</v>
          </cell>
          <cell r="E110">
            <v>13</v>
          </cell>
          <cell r="F110" t="str">
            <v>15 2 00 00000</v>
          </cell>
          <cell r="G110" t="str">
            <v>000</v>
          </cell>
          <cell r="H110" t="e">
            <v>#REF!</v>
          </cell>
          <cell r="I110">
            <v>432.60999999999996</v>
          </cell>
          <cell r="J110" t="e">
            <v>#REF!</v>
          </cell>
          <cell r="K110">
            <v>1520000000</v>
          </cell>
          <cell r="L110" t="str">
            <v>1520000000</v>
          </cell>
          <cell r="M110" t="str">
            <v>60101131520000000000</v>
          </cell>
        </row>
        <row r="111">
          <cell r="A111" t="str">
            <v>60101131520100000000</v>
          </cell>
          <cell r="B111" t="str">
            <v>Основное мероприятие «Мониторинг наркоситуации в городе Ставрополе на основе социологических исследований и статистических данных»</v>
          </cell>
          <cell r="C111">
            <v>601</v>
          </cell>
          <cell r="D111" t="str">
            <v>01</v>
          </cell>
          <cell r="E111">
            <v>13</v>
          </cell>
          <cell r="F111" t="str">
            <v>15 2 01 00000</v>
          </cell>
          <cell r="G111" t="str">
            <v>000</v>
          </cell>
          <cell r="H111" t="e">
            <v>#REF!</v>
          </cell>
          <cell r="I111">
            <v>57.89</v>
          </cell>
          <cell r="J111" t="e">
            <v>#REF!</v>
          </cell>
          <cell r="K111">
            <v>1520100000</v>
          </cell>
          <cell r="L111" t="str">
            <v>1520100000</v>
          </cell>
          <cell r="M111" t="str">
            <v>60101131520100000000</v>
          </cell>
        </row>
        <row r="112">
          <cell r="A112" t="str">
            <v>60101131520120370000</v>
          </cell>
          <cell r="B112" t="str">
    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    </cell>
          <cell r="C112">
            <v>601</v>
          </cell>
          <cell r="D112" t="str">
            <v>01</v>
          </cell>
          <cell r="E112">
            <v>13</v>
          </cell>
          <cell r="F112" t="str">
            <v>15 2 01 20370</v>
          </cell>
          <cell r="G112" t="str">
            <v>000</v>
          </cell>
          <cell r="H112" t="e">
            <v>#REF!</v>
          </cell>
          <cell r="I112">
            <v>57.89</v>
          </cell>
          <cell r="J112" t="e">
            <v>#REF!</v>
          </cell>
          <cell r="K112">
            <v>1520120370</v>
          </cell>
          <cell r="L112" t="str">
            <v>1520120370</v>
          </cell>
          <cell r="M112" t="str">
            <v>60101131520120370000</v>
          </cell>
        </row>
        <row r="113">
          <cell r="A113" t="str">
            <v>60101131520120370240</v>
          </cell>
          <cell r="B113" t="str">
            <v>Иные закупки товаров, работ и услуг для обеспечения государственных (муниципальных) нужд</v>
          </cell>
          <cell r="C113">
            <v>601</v>
          </cell>
          <cell r="D113" t="str">
            <v>01</v>
          </cell>
          <cell r="E113">
            <v>13</v>
          </cell>
          <cell r="F113" t="str">
            <v>15 2 01 20370</v>
          </cell>
          <cell r="G113" t="str">
            <v>240</v>
          </cell>
          <cell r="H113" t="e">
            <v>#REF!</v>
          </cell>
          <cell r="I113">
            <v>57.89</v>
          </cell>
          <cell r="J113" t="e">
            <v>#REF!</v>
          </cell>
          <cell r="K113">
            <v>1520120370</v>
          </cell>
          <cell r="L113" t="str">
            <v>1520120370</v>
          </cell>
          <cell r="M113" t="str">
            <v>60101131520120370240</v>
          </cell>
        </row>
        <row r="114">
          <cell r="A114" t="str">
            <v>60101131520200000000</v>
          </cell>
          <cell r="B114" t="str">
            <v>Основное мероприятие «Профилактика зависимости от наркотических и других психоактивных веществ среди детей и молодежи»</v>
          </cell>
          <cell r="C114">
            <v>601</v>
          </cell>
          <cell r="D114" t="str">
            <v>01</v>
          </cell>
          <cell r="E114">
            <v>13</v>
          </cell>
          <cell r="F114" t="str">
            <v>15 2 02 00000</v>
          </cell>
          <cell r="G114" t="str">
            <v>000</v>
          </cell>
          <cell r="H114" t="e">
            <v>#REF!</v>
          </cell>
          <cell r="I114">
            <v>84.83</v>
          </cell>
          <cell r="J114" t="e">
            <v>#REF!</v>
          </cell>
          <cell r="K114">
            <v>1520200000</v>
          </cell>
          <cell r="L114" t="str">
            <v>1520200000</v>
          </cell>
          <cell r="M114" t="str">
            <v>60101131520200000000</v>
          </cell>
        </row>
        <row r="115">
          <cell r="A115" t="str">
            <v>60101131520220370000</v>
          </cell>
          <cell r="B115" t="str">
    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    </cell>
          <cell r="C115">
            <v>601</v>
          </cell>
          <cell r="D115" t="str">
            <v>01</v>
          </cell>
          <cell r="E115">
            <v>13</v>
          </cell>
          <cell r="F115" t="str">
            <v>15 2 02 20370</v>
          </cell>
          <cell r="G115" t="str">
            <v>000</v>
          </cell>
          <cell r="H115" t="e">
            <v>#REF!</v>
          </cell>
          <cell r="I115">
            <v>84.83</v>
          </cell>
          <cell r="J115" t="e">
            <v>#REF!</v>
          </cell>
          <cell r="K115">
            <v>1520220370</v>
          </cell>
          <cell r="L115" t="str">
            <v>1520220370</v>
          </cell>
          <cell r="M115" t="str">
            <v>60101131520220370000</v>
          </cell>
        </row>
        <row r="116">
          <cell r="A116" t="str">
            <v>60101131520220370240</v>
          </cell>
          <cell r="B116" t="str">
            <v>Иные закупки товаров, работ и услуг для обеспечения государственных (муниципальных) нужд</v>
          </cell>
          <cell r="C116">
            <v>601</v>
          </cell>
          <cell r="D116" t="str">
            <v>01</v>
          </cell>
          <cell r="E116">
            <v>13</v>
          </cell>
          <cell r="F116" t="str">
            <v>15 2 02 20370</v>
          </cell>
          <cell r="G116" t="str">
            <v>240</v>
          </cell>
          <cell r="H116" t="e">
            <v>#REF!</v>
          </cell>
          <cell r="I116">
            <v>15</v>
          </cell>
          <cell r="J116" t="e">
            <v>#REF!</v>
          </cell>
          <cell r="K116">
            <v>1520220370</v>
          </cell>
          <cell r="L116" t="str">
            <v>1520220370</v>
          </cell>
          <cell r="M116" t="str">
            <v>60101131520220370240</v>
          </cell>
        </row>
        <row r="117">
          <cell r="A117" t="str">
            <v>60101131520220370350</v>
          </cell>
          <cell r="B117" t="str">
            <v>Премии и гранты</v>
          </cell>
          <cell r="C117">
            <v>601</v>
          </cell>
          <cell r="D117" t="str">
            <v>01</v>
          </cell>
          <cell r="E117">
            <v>13</v>
          </cell>
          <cell r="F117" t="str">
            <v>15 2 02 20370</v>
          </cell>
          <cell r="G117" t="str">
            <v>350</v>
          </cell>
          <cell r="H117" t="e">
            <v>#REF!</v>
          </cell>
          <cell r="I117">
            <v>69.83</v>
          </cell>
          <cell r="J117" t="e">
            <v>#REF!</v>
          </cell>
          <cell r="K117">
            <v>1520220370</v>
          </cell>
          <cell r="L117" t="str">
            <v>1520220370</v>
          </cell>
          <cell r="M117" t="str">
            <v>60101131520220370350</v>
          </cell>
        </row>
        <row r="118">
          <cell r="A118" t="str">
            <v>60101131520300000000</v>
          </cell>
          <cell r="B118" t="str">
            <v>Основное мероприятие «Профилактика зависимого (аддиктивного) поведения и пропаганда здорового образа жизни»</v>
          </cell>
          <cell r="C118">
            <v>601</v>
          </cell>
          <cell r="D118" t="str">
            <v>01</v>
          </cell>
          <cell r="E118">
            <v>13</v>
          </cell>
          <cell r="F118" t="str">
            <v>15 2 03 00000</v>
          </cell>
          <cell r="G118" t="str">
            <v>000</v>
          </cell>
          <cell r="H118" t="e">
            <v>#REF!</v>
          </cell>
          <cell r="I118">
            <v>289.89</v>
          </cell>
          <cell r="J118" t="e">
            <v>#REF!</v>
          </cell>
          <cell r="K118">
            <v>1520300000</v>
          </cell>
          <cell r="L118" t="str">
            <v>1520300000</v>
          </cell>
          <cell r="M118" t="str">
            <v>60101131520300000000</v>
          </cell>
        </row>
        <row r="119">
          <cell r="A119" t="str">
            <v>60101131520320370000</v>
          </cell>
          <cell r="B119" t="str">
    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    </cell>
          <cell r="C119">
            <v>601</v>
          </cell>
          <cell r="D119" t="str">
            <v>01</v>
          </cell>
          <cell r="E119">
            <v>13</v>
          </cell>
          <cell r="F119" t="str">
            <v>15 2 03 20370</v>
          </cell>
          <cell r="G119" t="str">
            <v>000</v>
          </cell>
          <cell r="H119" t="e">
            <v>#REF!</v>
          </cell>
          <cell r="I119">
            <v>289.89</v>
          </cell>
          <cell r="J119" t="e">
            <v>#REF!</v>
          </cell>
          <cell r="K119">
            <v>1520320370</v>
          </cell>
          <cell r="L119" t="str">
            <v>1520320370</v>
          </cell>
          <cell r="M119" t="str">
            <v>60101131520320370000</v>
          </cell>
        </row>
        <row r="120">
          <cell r="A120" t="str">
            <v>60101131520320370240</v>
          </cell>
          <cell r="B120" t="str">
            <v>Иные закупки товаров, работ и услуг для обеспечения государственных (муниципальных) нужд</v>
          </cell>
          <cell r="C120">
            <v>601</v>
          </cell>
          <cell r="D120" t="str">
            <v>01</v>
          </cell>
          <cell r="E120">
            <v>13</v>
          </cell>
          <cell r="F120" t="str">
            <v>15 2 03 20370</v>
          </cell>
          <cell r="G120" t="str">
            <v>240</v>
          </cell>
          <cell r="H120" t="e">
            <v>#REF!</v>
          </cell>
          <cell r="I120">
            <v>228</v>
          </cell>
          <cell r="J120" t="e">
            <v>#REF!</v>
          </cell>
          <cell r="K120">
            <v>1520320370</v>
          </cell>
          <cell r="L120" t="str">
            <v>1520320370</v>
          </cell>
          <cell r="M120" t="str">
            <v>60101131520320370240</v>
          </cell>
        </row>
        <row r="121">
          <cell r="A121" t="str">
            <v>60101131520320370350</v>
          </cell>
          <cell r="B121" t="str">
            <v>Премии и гранты</v>
          </cell>
          <cell r="C121">
            <v>601</v>
          </cell>
          <cell r="D121" t="str">
            <v>01</v>
          </cell>
          <cell r="E121">
            <v>13</v>
          </cell>
          <cell r="F121" t="str">
            <v>15 2 03 20370</v>
          </cell>
          <cell r="G121" t="str">
            <v>350</v>
          </cell>
          <cell r="H121" t="e">
            <v>#REF!</v>
          </cell>
          <cell r="I121">
            <v>61.89</v>
          </cell>
          <cell r="J121" t="e">
            <v>#REF!</v>
          </cell>
          <cell r="K121">
            <v>1520320370</v>
          </cell>
          <cell r="L121" t="str">
            <v>1520320370</v>
          </cell>
          <cell r="M121" t="str">
            <v>60101131520320370350</v>
          </cell>
        </row>
        <row r="122">
          <cell r="A122" t="str">
            <v>60101131530000000000</v>
          </cell>
          <cell r="B122" t="str">
            <v xml:space="preserve">Подпрограмма «Профилактика правонарушений в городе Ставрополе» </v>
          </cell>
          <cell r="C122">
            <v>601</v>
          </cell>
          <cell r="D122" t="str">
            <v>01</v>
          </cell>
          <cell r="E122">
            <v>13</v>
          </cell>
          <cell r="F122" t="str">
            <v>15 3 00 00000</v>
          </cell>
          <cell r="G122" t="str">
            <v>000</v>
          </cell>
          <cell r="H122" t="e">
            <v>#REF!</v>
          </cell>
          <cell r="I122">
            <v>278.8</v>
          </cell>
          <cell r="J122" t="e">
            <v>#REF!</v>
          </cell>
          <cell r="K122">
            <v>1530000000</v>
          </cell>
          <cell r="L122" t="str">
            <v>1530000000</v>
          </cell>
          <cell r="M122" t="str">
            <v>60101131530000000000</v>
          </cell>
        </row>
        <row r="123">
          <cell r="A123" t="str">
            <v>60101131530300000000</v>
          </cell>
          <cell r="B123" t="str">
            <v>Основное мероприятие «Организация материально-технического обеспечения деятельности народной дружины города Ставрополя»</v>
          </cell>
          <cell r="C123">
            <v>601</v>
          </cell>
          <cell r="D123" t="str">
            <v>01</v>
          </cell>
          <cell r="E123">
            <v>13</v>
          </cell>
          <cell r="F123" t="str">
            <v>15 3 03 00000</v>
          </cell>
          <cell r="G123" t="str">
            <v>000</v>
          </cell>
          <cell r="H123" t="e">
            <v>#REF!</v>
          </cell>
          <cell r="I123">
            <v>278.8</v>
          </cell>
          <cell r="J123" t="e">
            <v>#REF!</v>
          </cell>
          <cell r="K123">
            <v>1530300000</v>
          </cell>
          <cell r="L123" t="str">
            <v>1530300000</v>
          </cell>
          <cell r="M123" t="str">
            <v>60101131530300000000</v>
          </cell>
        </row>
        <row r="124">
          <cell r="A124" t="str">
            <v>60101131530320100000</v>
          </cell>
          <cell r="B124" t="str">
    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    </cell>
          <cell r="C124">
            <v>601</v>
          </cell>
          <cell r="D124" t="str">
            <v>01</v>
          </cell>
          <cell r="E124">
            <v>13</v>
          </cell>
          <cell r="F124" t="str">
            <v>15 3 03 20100</v>
          </cell>
          <cell r="G124" t="str">
            <v>000</v>
          </cell>
          <cell r="H124" t="e">
            <v>#REF!</v>
          </cell>
          <cell r="I124">
            <v>278.8</v>
          </cell>
          <cell r="J124" t="e">
            <v>#REF!</v>
          </cell>
          <cell r="K124">
            <v>1530320100</v>
          </cell>
          <cell r="L124" t="str">
            <v>1530320100</v>
          </cell>
          <cell r="M124" t="str">
            <v>60101131530320100000</v>
          </cell>
        </row>
        <row r="125">
          <cell r="A125" t="str">
            <v>60101131530320100350</v>
          </cell>
          <cell r="B125" t="str">
            <v>Премии и гранты</v>
          </cell>
          <cell r="C125">
            <v>601</v>
          </cell>
          <cell r="D125" t="str">
            <v>01</v>
          </cell>
          <cell r="E125">
            <v>13</v>
          </cell>
          <cell r="F125" t="str">
            <v>15 3 03 20100</v>
          </cell>
          <cell r="G125" t="str">
            <v>350</v>
          </cell>
          <cell r="H125" t="e">
            <v>#REF!</v>
          </cell>
          <cell r="I125">
            <v>278.8</v>
          </cell>
          <cell r="J125" t="e">
            <v>#REF!</v>
          </cell>
          <cell r="K125">
            <v>1530320100</v>
          </cell>
          <cell r="L125" t="str">
            <v>1530320100</v>
          </cell>
          <cell r="M125" t="str">
            <v>60101131530320100350</v>
          </cell>
        </row>
        <row r="126">
          <cell r="A126" t="str">
            <v>60101131800000000000</v>
          </cell>
          <cell r="B126" t="str">
            <v>Муниципальная программа «Развитие казачества в городе Ставрополе»</v>
          </cell>
          <cell r="C126" t="str">
            <v>601</v>
          </cell>
          <cell r="D126" t="str">
            <v>01</v>
          </cell>
          <cell r="E126" t="str">
            <v>13</v>
          </cell>
          <cell r="F126" t="str">
            <v>18 0 00 00000</v>
          </cell>
          <cell r="G126" t="str">
            <v>000</v>
          </cell>
          <cell r="H126" t="e">
            <v>#REF!</v>
          </cell>
          <cell r="I126">
            <v>2292.5</v>
          </cell>
          <cell r="J126" t="e">
            <v>#REF!</v>
          </cell>
          <cell r="K126">
            <v>1800000000</v>
          </cell>
          <cell r="L126" t="str">
            <v>1800000000</v>
          </cell>
          <cell r="M126" t="str">
            <v>60101131800000000000</v>
          </cell>
        </row>
        <row r="127">
          <cell r="A127" t="str">
            <v>601011318Б0000000000</v>
          </cell>
          <cell r="B127" t="str">
            <v>Расходы в рамках реализации муниципальной программы «Развитие казачества в городе Ставрополе»</v>
          </cell>
          <cell r="C127" t="str">
            <v>601</v>
          </cell>
          <cell r="D127" t="str">
            <v>01</v>
          </cell>
          <cell r="E127" t="str">
            <v>13</v>
          </cell>
          <cell r="F127" t="str">
            <v>18 Б 00 00000</v>
          </cell>
          <cell r="G127" t="str">
            <v>000</v>
          </cell>
          <cell r="H127" t="e">
            <v>#REF!</v>
          </cell>
          <cell r="I127">
            <v>2292.5</v>
          </cell>
          <cell r="J127" t="e">
            <v>#REF!</v>
          </cell>
          <cell r="K127" t="str">
            <v>18Б0000000</v>
          </cell>
          <cell r="L127" t="str">
            <v>18Б0000000</v>
          </cell>
          <cell r="M127" t="str">
            <v>601011318Б0000000000</v>
          </cell>
        </row>
        <row r="128">
          <cell r="A128" t="str">
            <v>601011318Б0100000000</v>
          </cell>
          <cell r="B128" t="str">
    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    </cell>
          <cell r="C128" t="str">
            <v>601</v>
          </cell>
          <cell r="D128" t="str">
            <v>01</v>
          </cell>
          <cell r="E128" t="str">
            <v>13</v>
          </cell>
          <cell r="F128" t="str">
            <v>18 Б 01 00000</v>
          </cell>
          <cell r="G128" t="str">
            <v>000</v>
          </cell>
          <cell r="H128" t="e">
            <v>#REF!</v>
          </cell>
          <cell r="I128">
            <v>2292.5</v>
          </cell>
          <cell r="J128" t="e">
            <v>#REF!</v>
          </cell>
          <cell r="K128" t="str">
            <v>18Б0100000</v>
          </cell>
          <cell r="L128" t="str">
            <v>18Б0100000</v>
          </cell>
          <cell r="M128" t="str">
            <v>601011318Б0100000000</v>
          </cell>
        </row>
        <row r="129">
          <cell r="A129" t="str">
            <v>601011318Б0160080000</v>
          </cell>
          <cell r="B129" t="str">
    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    </cell>
          <cell r="C129" t="str">
            <v>601</v>
          </cell>
          <cell r="D129" t="str">
            <v>01</v>
          </cell>
          <cell r="E129" t="str">
            <v>13</v>
          </cell>
          <cell r="F129" t="str">
            <v>18 Б 01 60080</v>
          </cell>
          <cell r="G129" t="str">
            <v>000</v>
          </cell>
          <cell r="H129" t="e">
            <v>#REF!</v>
          </cell>
          <cell r="I129">
            <v>2292.5</v>
          </cell>
          <cell r="J129" t="e">
            <v>#REF!</v>
          </cell>
          <cell r="K129" t="str">
            <v>18Б0160080</v>
          </cell>
          <cell r="L129" t="str">
            <v>18Б0160080</v>
          </cell>
          <cell r="M129" t="str">
            <v>601011318Б0160080000</v>
          </cell>
        </row>
        <row r="130">
          <cell r="A130" t="str">
            <v>601011318Б0160080630</v>
          </cell>
          <cell r="B130" t="str">
            <v>Субсидии некоммерческим организациям (за исключением государственных (муниципальных) учреждений)</v>
          </cell>
          <cell r="C130" t="str">
            <v>601</v>
          </cell>
          <cell r="D130" t="str">
            <v>01</v>
          </cell>
          <cell r="E130" t="str">
            <v>13</v>
          </cell>
          <cell r="F130" t="str">
            <v>18 Б 01 60080</v>
          </cell>
          <cell r="G130" t="str">
            <v>630</v>
          </cell>
          <cell r="H130" t="e">
            <v>#REF!</v>
          </cell>
          <cell r="I130">
            <v>2292.5</v>
          </cell>
          <cell r="J130" t="e">
            <v>#REF!</v>
          </cell>
          <cell r="K130" t="str">
            <v>18Б0160080</v>
          </cell>
          <cell r="L130" t="str">
            <v>18Б0160080</v>
          </cell>
          <cell r="M130" t="str">
            <v>601011318Б0160080630</v>
          </cell>
        </row>
        <row r="131">
          <cell r="A131" t="str">
            <v>60101137100000000000</v>
          </cell>
          <cell r="B131" t="str">
            <v>Обеспечение деятельности администрации города Ставрополя</v>
          </cell>
          <cell r="C131" t="str">
            <v>601</v>
          </cell>
          <cell r="D131" t="str">
            <v>01</v>
          </cell>
          <cell r="E131" t="str">
            <v>13</v>
          </cell>
          <cell r="F131" t="str">
            <v>71 0 00 00000</v>
          </cell>
          <cell r="G131" t="str">
            <v>000</v>
          </cell>
          <cell r="H131" t="e">
            <v>#REF!</v>
          </cell>
          <cell r="I131">
            <v>34803.729999999996</v>
          </cell>
          <cell r="J131" t="e">
            <v>#REF!</v>
          </cell>
          <cell r="K131">
            <v>7100000000</v>
          </cell>
          <cell r="L131" t="str">
            <v>7100000000</v>
          </cell>
          <cell r="M131" t="str">
            <v>60101137100000000000</v>
          </cell>
        </row>
        <row r="132">
          <cell r="A132" t="str">
            <v>60101137110000000000</v>
          </cell>
          <cell r="B132" t="str">
            <v>Непрограммные расходы в рамках обеспечения деятельности администрации города Ставрополя</v>
          </cell>
          <cell r="C132" t="str">
            <v>601</v>
          </cell>
          <cell r="D132" t="str">
            <v>01</v>
          </cell>
          <cell r="E132" t="str">
            <v>13</v>
          </cell>
          <cell r="F132" t="str">
            <v>71 1 00 00000</v>
          </cell>
          <cell r="G132" t="str">
            <v>000</v>
          </cell>
          <cell r="H132" t="e">
            <v>#REF!</v>
          </cell>
          <cell r="I132">
            <v>34793.729999999996</v>
          </cell>
          <cell r="J132" t="e">
            <v>#REF!</v>
          </cell>
          <cell r="K132">
            <v>7110000000</v>
          </cell>
          <cell r="L132" t="str">
            <v>7110000000</v>
          </cell>
          <cell r="M132" t="str">
            <v>60101137110000000000</v>
          </cell>
        </row>
        <row r="133">
          <cell r="A133" t="str">
            <v>60101137110010050000</v>
          </cell>
          <cell r="B133" t="str">
            <v>Поощрение муниципального служащего в связи с выходом на страховую пенсию по старости (инвалидности)</v>
          </cell>
          <cell r="C133" t="str">
            <v>601</v>
          </cell>
          <cell r="D133" t="str">
            <v>01</v>
          </cell>
          <cell r="E133" t="str">
            <v>13</v>
          </cell>
          <cell r="F133" t="str">
            <v>71 1 00 10050</v>
          </cell>
          <cell r="G133" t="str">
            <v>000</v>
          </cell>
          <cell r="H133">
            <v>114.33</v>
          </cell>
          <cell r="I133">
            <v>114.33</v>
          </cell>
          <cell r="J133">
            <v>100</v>
          </cell>
          <cell r="K133">
            <v>7110010050</v>
          </cell>
          <cell r="L133" t="str">
            <v>7110010050</v>
          </cell>
          <cell r="M133" t="str">
            <v>60101137110010050000</v>
          </cell>
        </row>
        <row r="134">
          <cell r="A134" t="str">
            <v>60101137110010050120</v>
          </cell>
          <cell r="B134" t="str">
            <v>Расходы на выплаты персоналу государственных (муниципальных) органов</v>
          </cell>
          <cell r="C134" t="str">
            <v>601</v>
          </cell>
          <cell r="D134" t="str">
            <v>01</v>
          </cell>
          <cell r="E134" t="str">
            <v>13</v>
          </cell>
          <cell r="F134" t="str">
            <v>71 1 00 10050</v>
          </cell>
          <cell r="G134" t="str">
            <v>120</v>
          </cell>
          <cell r="H134">
            <v>114.33</v>
          </cell>
          <cell r="I134">
            <v>114.33</v>
          </cell>
          <cell r="J134">
            <v>100</v>
          </cell>
          <cell r="K134">
            <v>7110010050</v>
          </cell>
          <cell r="L134" t="str">
            <v>7110010050</v>
          </cell>
          <cell r="M134" t="str">
            <v>60101137110010050120</v>
          </cell>
        </row>
        <row r="135">
          <cell r="A135" t="str">
            <v>60101137110011010000</v>
          </cell>
          <cell r="B135" t="str">
            <v>Расходы на обеспечение деятельности (оказание услуг) муниципальных учреждений</v>
          </cell>
          <cell r="C135" t="str">
            <v>601</v>
          </cell>
          <cell r="D135" t="str">
            <v>01</v>
          </cell>
          <cell r="E135" t="str">
            <v>13</v>
          </cell>
          <cell r="F135" t="str">
            <v>71 1 00 11010</v>
          </cell>
          <cell r="G135" t="str">
            <v>000</v>
          </cell>
          <cell r="H135" t="e">
            <v>#REF!</v>
          </cell>
          <cell r="I135">
            <v>34031.81</v>
          </cell>
          <cell r="J135" t="e">
            <v>#REF!</v>
          </cell>
          <cell r="K135">
            <v>7110011010</v>
          </cell>
          <cell r="L135" t="str">
            <v>7110011010</v>
          </cell>
          <cell r="M135" t="str">
            <v>60101137110011010000</v>
          </cell>
        </row>
        <row r="136">
          <cell r="A136" t="str">
            <v>60101137110011010110</v>
          </cell>
          <cell r="B136" t="str">
            <v>Расходы на выплаты персоналу казенных учреждений</v>
          </cell>
          <cell r="C136" t="str">
            <v>601</v>
          </cell>
          <cell r="D136" t="str">
            <v>01</v>
          </cell>
          <cell r="E136" t="str">
            <v>13</v>
          </cell>
          <cell r="F136" t="str">
            <v>71 1 00 11010</v>
          </cell>
          <cell r="G136" t="str">
            <v>110</v>
          </cell>
          <cell r="H136" t="e">
            <v>#REF!</v>
          </cell>
          <cell r="I136">
            <v>12606.96</v>
          </cell>
          <cell r="J136" t="e">
            <v>#REF!</v>
          </cell>
          <cell r="K136">
            <v>7110011010</v>
          </cell>
          <cell r="L136" t="str">
            <v>7110011010</v>
          </cell>
          <cell r="M136" t="str">
            <v>60101137110011010110</v>
          </cell>
        </row>
        <row r="137">
          <cell r="A137" t="str">
            <v>60101137110011010240</v>
          </cell>
          <cell r="B137" t="str">
            <v>Иные закупки товаров, работ и услуг для обеспечения государственных (муниципальных) нужд</v>
          </cell>
          <cell r="C137" t="str">
            <v>601</v>
          </cell>
          <cell r="D137" t="str">
            <v>01</v>
          </cell>
          <cell r="E137" t="str">
            <v>13</v>
          </cell>
          <cell r="F137" t="str">
            <v>71 1 00 11010</v>
          </cell>
          <cell r="G137" t="str">
            <v>240</v>
          </cell>
          <cell r="H137" t="e">
            <v>#REF!</v>
          </cell>
          <cell r="I137">
            <v>21211</v>
          </cell>
          <cell r="J137" t="e">
            <v>#REF!</v>
          </cell>
          <cell r="K137">
            <v>7110011010</v>
          </cell>
          <cell r="L137" t="str">
            <v>7110011010</v>
          </cell>
          <cell r="M137" t="str">
            <v>60101137110011010240</v>
          </cell>
        </row>
        <row r="138">
          <cell r="A138" t="str">
            <v>0000000000</v>
          </cell>
          <cell r="B138" t="str">
            <v>из них:</v>
          </cell>
          <cell r="L138" t="str">
            <v>0000000000</v>
          </cell>
          <cell r="M138" t="str">
            <v>0000000000</v>
          </cell>
        </row>
        <row r="139">
          <cell r="A139" t="str">
            <v>60101137110011010240</v>
          </cell>
          <cell r="B139" t="str">
            <v>остатки на 01.01.2017</v>
          </cell>
          <cell r="C139" t="str">
            <v>601</v>
          </cell>
          <cell r="D139" t="str">
            <v>01</v>
          </cell>
          <cell r="E139" t="str">
            <v>13</v>
          </cell>
          <cell r="F139" t="str">
            <v>71 1 00 11010</v>
          </cell>
          <cell r="G139" t="str">
            <v>240</v>
          </cell>
          <cell r="H139">
            <v>4.6500000000000004</v>
          </cell>
          <cell r="I139">
            <v>4.6500000000000004</v>
          </cell>
          <cell r="J139">
            <v>100</v>
          </cell>
          <cell r="K139">
            <v>7110011010</v>
          </cell>
          <cell r="L139" t="str">
            <v>7110011010</v>
          </cell>
          <cell r="M139" t="str">
            <v>60101137110011010240</v>
          </cell>
        </row>
        <row r="140">
          <cell r="A140" t="str">
            <v>60101137110011010850</v>
          </cell>
          <cell r="B140" t="str">
            <v>Уплата налогов, сборов и иных платежей</v>
          </cell>
          <cell r="C140" t="str">
            <v>601</v>
          </cell>
          <cell r="D140" t="str">
            <v>01</v>
          </cell>
          <cell r="E140" t="str">
            <v>13</v>
          </cell>
          <cell r="F140" t="str">
            <v>71 1 00 11010</v>
          </cell>
          <cell r="G140" t="str">
            <v>850</v>
          </cell>
          <cell r="H140" t="e">
            <v>#REF!</v>
          </cell>
          <cell r="I140">
            <v>213.85</v>
          </cell>
          <cell r="J140" t="e">
            <v>#REF!</v>
          </cell>
          <cell r="K140">
            <v>7110011010</v>
          </cell>
          <cell r="L140" t="str">
            <v>7110011010</v>
          </cell>
          <cell r="M140" t="str">
            <v>60101137110011010850</v>
          </cell>
        </row>
        <row r="141">
          <cell r="A141" t="str">
            <v>60101137110020050000</v>
          </cell>
          <cell r="B141" t="str">
            <v>Расходы на выплаты на основании исполнительных листов судебных органов</v>
          </cell>
          <cell r="C141" t="str">
            <v>601</v>
          </cell>
          <cell r="D141" t="str">
            <v>01</v>
          </cell>
          <cell r="E141" t="str">
            <v>13</v>
          </cell>
          <cell r="F141" t="str">
            <v>71 1 00 20050</v>
          </cell>
          <cell r="G141" t="str">
            <v>000</v>
          </cell>
          <cell r="H141" t="e">
            <v>#REF!</v>
          </cell>
          <cell r="I141">
            <v>647.59</v>
          </cell>
          <cell r="J141" t="e">
            <v>#REF!</v>
          </cell>
          <cell r="K141">
            <v>7110020050</v>
          </cell>
          <cell r="L141" t="str">
            <v>7110020050</v>
          </cell>
          <cell r="M141" t="str">
            <v>60101137110020050000</v>
          </cell>
        </row>
        <row r="142">
          <cell r="A142" t="str">
            <v>60101137110020050830</v>
          </cell>
          <cell r="B142" t="str">
            <v>Исполнение судебных актов</v>
          </cell>
          <cell r="C142" t="str">
            <v>601</v>
          </cell>
          <cell r="D142" t="str">
            <v>01</v>
          </cell>
          <cell r="E142" t="str">
            <v>13</v>
          </cell>
          <cell r="F142" t="str">
            <v>71 1 00 20050</v>
          </cell>
          <cell r="G142" t="str">
            <v>830</v>
          </cell>
          <cell r="H142" t="e">
            <v>#REF!</v>
          </cell>
          <cell r="I142">
            <v>647.59</v>
          </cell>
          <cell r="J142" t="e">
            <v>#REF!</v>
          </cell>
          <cell r="K142">
            <v>7110020050</v>
          </cell>
          <cell r="L142" t="str">
            <v>7110020050</v>
          </cell>
          <cell r="M142" t="str">
            <v>60101137110020050830</v>
          </cell>
        </row>
        <row r="143">
          <cell r="A143" t="str">
            <v>60101137140000000000</v>
          </cell>
          <cell r="B143" t="str">
            <v>Расходы, предусмотренные на иные цели</v>
          </cell>
          <cell r="C143" t="str">
            <v>601</v>
          </cell>
          <cell r="D143" t="str">
            <v>01</v>
          </cell>
          <cell r="E143" t="str">
            <v>13</v>
          </cell>
          <cell r="F143" t="str">
            <v>71 4 00 00000</v>
          </cell>
          <cell r="G143" t="str">
            <v>000</v>
          </cell>
          <cell r="H143" t="e">
            <v>#REF!</v>
          </cell>
          <cell r="I143">
            <v>10</v>
          </cell>
          <cell r="J143" t="e">
            <v>#REF!</v>
          </cell>
          <cell r="K143">
            <v>7140000000</v>
          </cell>
          <cell r="L143" t="str">
            <v>7140000000</v>
          </cell>
          <cell r="M143" t="str">
            <v>60101137140000000000</v>
          </cell>
        </row>
        <row r="144">
          <cell r="A144" t="str">
            <v>60101137140021040000</v>
          </cell>
          <cell r="B144" t="str">
            <v>Расходы на уплату административного штрафа</v>
          </cell>
          <cell r="C144" t="str">
            <v>601</v>
          </cell>
          <cell r="D144" t="str">
            <v>01</v>
          </cell>
          <cell r="E144" t="str">
            <v>13</v>
          </cell>
          <cell r="F144" t="str">
            <v>71 4 00 21040</v>
          </cell>
          <cell r="G144" t="str">
            <v>000</v>
          </cell>
          <cell r="H144" t="e">
            <v>#REF!</v>
          </cell>
          <cell r="I144">
            <v>10</v>
          </cell>
          <cell r="J144" t="e">
            <v>#REF!</v>
          </cell>
          <cell r="K144">
            <v>7140021040</v>
          </cell>
          <cell r="L144" t="str">
            <v>7140021040</v>
          </cell>
          <cell r="M144" t="str">
            <v>60101137140021040000</v>
          </cell>
        </row>
        <row r="145">
          <cell r="A145" t="str">
            <v>60101137140021040850</v>
          </cell>
          <cell r="B145" t="str">
            <v>Уплата налогов, сборов и иных платежей</v>
          </cell>
          <cell r="C145" t="str">
            <v>601</v>
          </cell>
          <cell r="D145" t="str">
            <v>01</v>
          </cell>
          <cell r="E145" t="str">
            <v>13</v>
          </cell>
          <cell r="F145" t="str">
            <v>71 4 00 21040</v>
          </cell>
          <cell r="G145" t="str">
            <v>850</v>
          </cell>
          <cell r="H145" t="e">
            <v>#REF!</v>
          </cell>
          <cell r="I145">
            <v>10</v>
          </cell>
          <cell r="J145" t="e">
            <v>#REF!</v>
          </cell>
          <cell r="K145">
            <v>7140021040</v>
          </cell>
          <cell r="L145" t="str">
            <v>7140021040</v>
          </cell>
          <cell r="M145" t="str">
            <v>60101137140021040850</v>
          </cell>
        </row>
        <row r="146">
          <cell r="A146" t="str">
            <v>60101139800000000000</v>
          </cell>
          <cell r="B146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146" t="str">
            <v>601</v>
          </cell>
          <cell r="D146" t="str">
            <v>01</v>
          </cell>
          <cell r="E146" t="str">
            <v>13</v>
          </cell>
          <cell r="F146" t="str">
            <v>98 0 00 00000</v>
          </cell>
          <cell r="G146" t="str">
            <v>000</v>
          </cell>
          <cell r="H146" t="e">
            <v>#REF!</v>
          </cell>
          <cell r="I146">
            <v>8242.81</v>
          </cell>
          <cell r="J146" t="e">
            <v>#REF!</v>
          </cell>
          <cell r="K146">
            <v>9800000000</v>
          </cell>
          <cell r="L146" t="str">
            <v>9800000000</v>
          </cell>
          <cell r="M146" t="str">
            <v>60101139800000000000</v>
          </cell>
        </row>
        <row r="147">
          <cell r="A147" t="str">
            <v>60101139810000000000</v>
          </cell>
          <cell r="B147" t="str">
            <v>Иные непрограммные мероприятия</v>
          </cell>
          <cell r="C147" t="str">
            <v>601</v>
          </cell>
          <cell r="D147" t="str">
            <v>01</v>
          </cell>
          <cell r="E147" t="str">
            <v>13</v>
          </cell>
          <cell r="F147" t="str">
            <v>98 1 00 00000</v>
          </cell>
          <cell r="G147" t="str">
            <v>000</v>
          </cell>
          <cell r="H147" t="e">
            <v>#REF!</v>
          </cell>
          <cell r="I147">
            <v>8242.81</v>
          </cell>
          <cell r="J147" t="e">
            <v>#REF!</v>
          </cell>
          <cell r="K147">
            <v>9810000000</v>
          </cell>
          <cell r="L147" t="str">
            <v>9810000000</v>
          </cell>
          <cell r="M147" t="str">
            <v>60101139810000000000</v>
          </cell>
        </row>
        <row r="148">
          <cell r="A148" t="str">
            <v>60101139810076610000</v>
          </cell>
          <cell r="B148" t="str">
            <v>Возмещение расходов, связанных с материальным обеспечением деятельности депутатов Думы Ставропольского края и их помощников в Ставропольском крае</v>
          </cell>
          <cell r="C148" t="str">
            <v>601</v>
          </cell>
          <cell r="D148" t="str">
            <v>01</v>
          </cell>
          <cell r="E148" t="str">
            <v>13</v>
          </cell>
          <cell r="F148" t="str">
            <v>98 1 00 76610</v>
          </cell>
          <cell r="G148" t="str">
            <v>000</v>
          </cell>
          <cell r="H148" t="e">
            <v>#REF!</v>
          </cell>
          <cell r="I148">
            <v>8242.81</v>
          </cell>
          <cell r="J148" t="e">
            <v>#REF!</v>
          </cell>
          <cell r="K148">
            <v>9810076610</v>
          </cell>
          <cell r="L148" t="str">
            <v>9810076610</v>
          </cell>
          <cell r="M148" t="str">
            <v>60101139810076610000</v>
          </cell>
        </row>
        <row r="149">
          <cell r="A149" t="str">
            <v>60101139810076610120</v>
          </cell>
          <cell r="B149" t="str">
            <v>Расходы на выплаты персоналу государственных (муниципальных) органов</v>
          </cell>
          <cell r="C149" t="str">
            <v>601</v>
          </cell>
          <cell r="D149" t="str">
            <v>01</v>
          </cell>
          <cell r="E149" t="str">
            <v>13</v>
          </cell>
          <cell r="F149" t="str">
            <v>98 1 00 76610</v>
          </cell>
          <cell r="G149" t="str">
            <v>120</v>
          </cell>
          <cell r="H149" t="e">
            <v>#REF!</v>
          </cell>
          <cell r="I149">
            <v>8141.15</v>
          </cell>
          <cell r="J149" t="e">
            <v>#REF!</v>
          </cell>
          <cell r="K149">
            <v>9810076610</v>
          </cell>
          <cell r="L149" t="str">
            <v>9810076610</v>
          </cell>
          <cell r="M149" t="str">
            <v>60101139810076610120</v>
          </cell>
        </row>
        <row r="150">
          <cell r="A150" t="str">
            <v>60101139810076610240</v>
          </cell>
          <cell r="B150" t="str">
            <v>Иные закупки товаров, работ и услуг для обеспечения государственных (муниципальных) нужд</v>
          </cell>
          <cell r="C150" t="str">
            <v>601</v>
          </cell>
          <cell r="D150" t="str">
            <v>01</v>
          </cell>
          <cell r="E150" t="str">
            <v>13</v>
          </cell>
          <cell r="F150" t="str">
            <v>98 1 00 76610</v>
          </cell>
          <cell r="G150" t="str">
            <v>240</v>
          </cell>
          <cell r="H150" t="e">
            <v>#REF!</v>
          </cell>
          <cell r="I150">
            <v>101.66</v>
          </cell>
          <cell r="J150" t="e">
            <v>#REF!</v>
          </cell>
          <cell r="K150">
            <v>9810076610</v>
          </cell>
          <cell r="L150" t="str">
            <v>9810076610</v>
          </cell>
          <cell r="M150" t="str">
            <v>60101139810076610240</v>
          </cell>
        </row>
        <row r="151">
          <cell r="A151" t="str">
            <v>60104000000000000000</v>
          </cell>
          <cell r="B151" t="str">
            <v>Национальная экономика</v>
          </cell>
          <cell r="C151" t="str">
            <v>601</v>
          </cell>
          <cell r="D151" t="str">
            <v>04</v>
          </cell>
          <cell r="E151" t="str">
            <v>00</v>
          </cell>
          <cell r="F151" t="str">
            <v>00 0 00 00000</v>
          </cell>
          <cell r="G151" t="str">
            <v>000</v>
          </cell>
          <cell r="H151" t="e">
            <v>#REF!</v>
          </cell>
          <cell r="I151">
            <v>6044.2899999999991</v>
          </cell>
          <cell r="J151" t="e">
            <v>#REF!</v>
          </cell>
          <cell r="K151">
            <v>0</v>
          </cell>
          <cell r="L151" t="str">
            <v>0000000000</v>
          </cell>
          <cell r="M151" t="str">
            <v>60104000000000000000</v>
          </cell>
        </row>
        <row r="152">
          <cell r="A152" t="str">
            <v>60104120000000000000</v>
          </cell>
          <cell r="B152" t="str">
            <v xml:space="preserve">Другие вопросы в области национальной экономики </v>
          </cell>
          <cell r="C152" t="str">
            <v>601</v>
          </cell>
          <cell r="D152" t="str">
            <v>04</v>
          </cell>
          <cell r="E152" t="str">
            <v>12</v>
          </cell>
          <cell r="F152" t="str">
            <v>00 0 00 00000</v>
          </cell>
          <cell r="G152" t="str">
            <v>000</v>
          </cell>
          <cell r="H152" t="e">
            <v>#REF!</v>
          </cell>
          <cell r="I152">
            <v>6044.2899999999991</v>
          </cell>
          <cell r="J152" t="e">
            <v>#REF!</v>
          </cell>
          <cell r="K152">
            <v>0</v>
          </cell>
          <cell r="L152" t="str">
            <v>0000000000</v>
          </cell>
          <cell r="M152" t="str">
            <v>60104120000000000000</v>
          </cell>
        </row>
        <row r="153">
          <cell r="A153" t="str">
            <v>60104121200000000000</v>
          </cell>
          <cell r="B153" t="str">
            <v>Муниципальная программа «Экономическое развитие города Ставрополя»</v>
          </cell>
          <cell r="C153" t="str">
            <v>601</v>
          </cell>
          <cell r="D153" t="str">
            <v>04</v>
          </cell>
          <cell r="E153" t="str">
            <v>12</v>
          </cell>
          <cell r="F153" t="str">
            <v>12 0 00 00000</v>
          </cell>
          <cell r="G153" t="str">
            <v>000</v>
          </cell>
          <cell r="H153" t="e">
            <v>#REF!</v>
          </cell>
          <cell r="I153">
            <v>6044.2899999999991</v>
          </cell>
          <cell r="J153" t="e">
            <v>#REF!</v>
          </cell>
          <cell r="K153">
            <v>1200000000</v>
          </cell>
          <cell r="L153" t="str">
            <v>1200000000</v>
          </cell>
          <cell r="M153" t="str">
            <v>60104121200000000000</v>
          </cell>
        </row>
        <row r="154">
          <cell r="A154" t="str">
            <v>60104121210000000000</v>
          </cell>
          <cell r="B154" t="str">
            <v>Подпрограмма «Развитие малого и среднего предпринимательства в городе Ставрополе»</v>
          </cell>
          <cell r="C154" t="str">
            <v>601</v>
          </cell>
          <cell r="D154" t="str">
            <v>04</v>
          </cell>
          <cell r="E154" t="str">
            <v>12</v>
          </cell>
          <cell r="F154" t="str">
            <v>12 1 00 00000</v>
          </cell>
          <cell r="G154" t="str">
            <v>000</v>
          </cell>
          <cell r="H154" t="e">
            <v>#REF!</v>
          </cell>
          <cell r="I154">
            <v>5422.8899999999994</v>
          </cell>
          <cell r="J154" t="e">
            <v>#REF!</v>
          </cell>
          <cell r="K154">
            <v>1210000000</v>
          </cell>
          <cell r="L154" t="str">
            <v>1210000000</v>
          </cell>
          <cell r="M154" t="str">
            <v>60104121210000000000</v>
          </cell>
        </row>
        <row r="155">
          <cell r="A155" t="str">
            <v>60104121210100000000</v>
          </cell>
          <cell r="B155" t="str">
            <v>Основное мероприятие «Финансовая поддержка субъектов малого и среднего предпринимательства в городе Ставрополе»</v>
          </cell>
          <cell r="C155" t="str">
            <v>601</v>
          </cell>
          <cell r="D155" t="str">
            <v>04</v>
          </cell>
          <cell r="E155" t="str">
            <v>12</v>
          </cell>
          <cell r="F155" t="str">
            <v>12 1 01 00000</v>
          </cell>
          <cell r="G155" t="str">
            <v>000</v>
          </cell>
          <cell r="H155" t="e">
            <v>#REF!</v>
          </cell>
          <cell r="I155">
            <v>5000</v>
          </cell>
          <cell r="J155" t="e">
            <v>#REF!</v>
          </cell>
          <cell r="K155">
            <v>1210100000</v>
          </cell>
          <cell r="L155" t="str">
            <v>1210100000</v>
          </cell>
          <cell r="M155" t="str">
            <v>60104121210100000000</v>
          </cell>
        </row>
        <row r="156">
          <cell r="A156" t="str">
            <v>60104121210160130000</v>
          </cell>
          <cell r="B156" t="str">
            <v>Предоставление субсидий субъектам малого и среднего предпринимательства, осуществляющим деятельность на территории города Ставрополя</v>
          </cell>
          <cell r="C156" t="str">
            <v>601</v>
          </cell>
          <cell r="D156" t="str">
            <v>04</v>
          </cell>
          <cell r="E156" t="str">
            <v>12</v>
          </cell>
          <cell r="F156" t="str">
            <v>12 1 01 60130</v>
          </cell>
          <cell r="G156" t="str">
            <v>000</v>
          </cell>
          <cell r="H156" t="e">
            <v>#REF!</v>
          </cell>
          <cell r="I156">
            <v>5000</v>
          </cell>
          <cell r="J156" t="e">
            <v>#REF!</v>
          </cell>
          <cell r="K156">
            <v>1210160130</v>
          </cell>
          <cell r="L156" t="str">
            <v>1210160130</v>
          </cell>
          <cell r="M156" t="str">
            <v>60104121210160130000</v>
          </cell>
        </row>
        <row r="157">
          <cell r="A157" t="str">
            <v>60104121210160130810</v>
          </cell>
          <cell r="B157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C157" t="str">
            <v>601</v>
          </cell>
          <cell r="D157" t="str">
            <v>04</v>
          </cell>
          <cell r="E157" t="str">
            <v>12</v>
          </cell>
          <cell r="F157" t="str">
            <v>12 1 01 60130</v>
          </cell>
          <cell r="G157" t="str">
            <v>810</v>
          </cell>
          <cell r="H157" t="e">
            <v>#REF!</v>
          </cell>
          <cell r="I157">
            <v>5000</v>
          </cell>
          <cell r="J157" t="e">
            <v>#REF!</v>
          </cell>
          <cell r="K157">
            <v>1210160130</v>
          </cell>
          <cell r="L157" t="str">
            <v>1210160130</v>
          </cell>
          <cell r="M157" t="str">
            <v>60104121210160130810</v>
          </cell>
        </row>
        <row r="158">
          <cell r="A158" t="str">
            <v>60104121210200000000</v>
          </cell>
          <cell r="B158" t="str">
    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    </cell>
          <cell r="C158" t="str">
            <v>601</v>
          </cell>
          <cell r="D158" t="str">
            <v>04</v>
          </cell>
          <cell r="E158" t="str">
            <v>12</v>
          </cell>
          <cell r="F158" t="str">
            <v>12 1 02 00000</v>
          </cell>
          <cell r="G158" t="str">
            <v>000</v>
          </cell>
          <cell r="H158" t="e">
            <v>#REF!</v>
          </cell>
          <cell r="I158">
            <v>4.74</v>
          </cell>
          <cell r="J158" t="e">
            <v>#REF!</v>
          </cell>
          <cell r="K158">
            <v>1210200000</v>
          </cell>
          <cell r="L158" t="str">
            <v>1210200000</v>
          </cell>
          <cell r="M158" t="str">
            <v>60104121210200000000</v>
          </cell>
        </row>
        <row r="159">
          <cell r="A159" t="str">
            <v>60104121210220480000</v>
          </cell>
          <cell r="B159" t="str">
            <v>Расходы на реализацию мероприятий, направленных на развитие малого и среднего предпринимательства на территории города Ставрополя</v>
          </cell>
          <cell r="C159" t="str">
            <v>601</v>
          </cell>
          <cell r="D159" t="str">
            <v>04</v>
          </cell>
          <cell r="E159" t="str">
            <v>12</v>
          </cell>
          <cell r="F159" t="str">
            <v>12 1 02 20480</v>
          </cell>
          <cell r="G159" t="str">
            <v>000</v>
          </cell>
          <cell r="H159" t="e">
            <v>#REF!</v>
          </cell>
          <cell r="I159">
            <v>4.74</v>
          </cell>
          <cell r="J159" t="e">
            <v>#REF!</v>
          </cell>
          <cell r="K159">
            <v>1210220480</v>
          </cell>
          <cell r="L159" t="str">
            <v>1210220480</v>
          </cell>
          <cell r="M159" t="str">
            <v>60104121210220480000</v>
          </cell>
        </row>
        <row r="160">
          <cell r="A160" t="str">
            <v>60104121210220480240</v>
          </cell>
          <cell r="B160" t="str">
            <v>Иные закупки товаров, работ и услуг для обеспечения государственных (муниципальных) нужд</v>
          </cell>
          <cell r="C160" t="str">
            <v>601</v>
          </cell>
          <cell r="D160" t="str">
            <v>04</v>
          </cell>
          <cell r="E160" t="str">
            <v>12</v>
          </cell>
          <cell r="F160" t="str">
            <v>12 1 02 20480</v>
          </cell>
          <cell r="G160" t="str">
            <v>240</v>
          </cell>
          <cell r="H160" t="e">
            <v>#REF!</v>
          </cell>
          <cell r="I160">
            <v>4.74</v>
          </cell>
          <cell r="J160" t="e">
            <v>#REF!</v>
          </cell>
          <cell r="K160">
            <v>1210220480</v>
          </cell>
          <cell r="L160" t="str">
            <v>1210220480</v>
          </cell>
          <cell r="M160" t="str">
            <v>60104121210220480240</v>
          </cell>
        </row>
        <row r="161">
          <cell r="A161" t="str">
            <v>60104121210300000000</v>
          </cell>
          <cell r="B161" t="str">
    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    </cell>
          <cell r="C161" t="str">
            <v>601</v>
          </cell>
          <cell r="D161" t="str">
            <v>04</v>
          </cell>
          <cell r="E161" t="str">
            <v>12</v>
          </cell>
          <cell r="F161" t="str">
            <v>12 1 03 00000</v>
          </cell>
          <cell r="G161" t="str">
            <v>000</v>
          </cell>
          <cell r="H161" t="e">
            <v>#REF!</v>
          </cell>
          <cell r="I161">
            <v>418.15</v>
          </cell>
          <cell r="J161" t="e">
            <v>#REF!</v>
          </cell>
          <cell r="K161">
            <v>1210300000</v>
          </cell>
          <cell r="L161" t="str">
            <v>1210300000</v>
          </cell>
          <cell r="M161" t="str">
            <v>60104121210300000000</v>
          </cell>
        </row>
        <row r="162">
          <cell r="A162" t="str">
            <v>60104121210320480000</v>
          </cell>
          <cell r="B162" t="str">
            <v>Расходы на реализацию мероприятий, направленных на развитие малого и среднего предпринимательства на территории города Ставрополя</v>
          </cell>
          <cell r="C162" t="str">
            <v>601</v>
          </cell>
          <cell r="D162" t="str">
            <v>04</v>
          </cell>
          <cell r="E162" t="str">
            <v>12</v>
          </cell>
          <cell r="F162" t="str">
            <v>12 1 03 20480</v>
          </cell>
          <cell r="G162" t="str">
            <v>000</v>
          </cell>
          <cell r="H162" t="e">
            <v>#REF!</v>
          </cell>
          <cell r="I162">
            <v>418.15</v>
          </cell>
          <cell r="J162" t="e">
            <v>#REF!</v>
          </cell>
          <cell r="K162">
            <v>1210320480</v>
          </cell>
          <cell r="L162" t="str">
            <v>1210320480</v>
          </cell>
          <cell r="M162" t="str">
            <v>60104121210320480000</v>
          </cell>
        </row>
        <row r="163">
          <cell r="A163" t="str">
            <v>60104121210320480240</v>
          </cell>
          <cell r="B163" t="str">
            <v>Иные закупки товаров, работ и услуг для обеспечения государственных (муниципальных) нужд</v>
          </cell>
          <cell r="C163" t="str">
            <v>601</v>
          </cell>
          <cell r="D163" t="str">
            <v>04</v>
          </cell>
          <cell r="E163" t="str">
            <v>12</v>
          </cell>
          <cell r="F163" t="str">
            <v>12 1 03 20480</v>
          </cell>
          <cell r="G163" t="str">
            <v>240</v>
          </cell>
          <cell r="H163" t="e">
            <v>#REF!</v>
          </cell>
          <cell r="I163">
            <v>418.15</v>
          </cell>
          <cell r="J163" t="e">
            <v>#REF!</v>
          </cell>
          <cell r="K163">
            <v>1210320480</v>
          </cell>
          <cell r="L163" t="str">
            <v>1210320480</v>
          </cell>
          <cell r="M163" t="str">
            <v>60104121210320480240</v>
          </cell>
        </row>
        <row r="164">
          <cell r="A164" t="str">
            <v>60104121220000000000</v>
          </cell>
          <cell r="B164" t="str">
            <v>Подпрограмма «Создание благоприятных условий для экономического развития города Ставрополя»</v>
          </cell>
          <cell r="C164" t="str">
            <v>601</v>
          </cell>
          <cell r="D164" t="str">
            <v>04</v>
          </cell>
          <cell r="E164" t="str">
            <v>12</v>
          </cell>
          <cell r="F164" t="str">
            <v>12 2 00 00000</v>
          </cell>
          <cell r="G164" t="str">
            <v>000</v>
          </cell>
          <cell r="H164" t="e">
            <v>#REF!</v>
          </cell>
          <cell r="I164">
            <v>621.4</v>
          </cell>
          <cell r="J164" t="e">
            <v>#REF!</v>
          </cell>
          <cell r="K164">
            <v>1220000000</v>
          </cell>
          <cell r="L164" t="str">
            <v>1220000000</v>
          </cell>
          <cell r="M164" t="str">
            <v>60104121220000000000</v>
          </cell>
        </row>
        <row r="165">
          <cell r="A165" t="str">
            <v>60104121220100000000</v>
          </cell>
          <cell r="B165" t="str">
            <v>Основное мероприятие «Создание благоприятных условий для развития инвестиционной деятельности»</v>
          </cell>
          <cell r="C165" t="str">
            <v>601</v>
          </cell>
          <cell r="D165" t="str">
            <v>04</v>
          </cell>
          <cell r="E165" t="str">
            <v>12</v>
          </cell>
          <cell r="F165" t="str">
            <v>12 2 01 00000</v>
          </cell>
          <cell r="G165" t="str">
            <v>000</v>
          </cell>
          <cell r="H165" t="e">
            <v>#REF!</v>
          </cell>
          <cell r="I165">
            <v>201.6</v>
          </cell>
          <cell r="J165" t="e">
            <v>#REF!</v>
          </cell>
          <cell r="K165">
            <v>1220100000</v>
          </cell>
          <cell r="L165" t="str">
            <v>1220100000</v>
          </cell>
          <cell r="M165" t="str">
            <v>60104121220100000000</v>
          </cell>
        </row>
        <row r="166">
          <cell r="A166" t="str">
            <v>60104121220120650000</v>
          </cell>
          <cell r="B166" t="str">
            <v>Расходы на информирование об инвестиционных возможностях города Ставрополя</v>
          </cell>
          <cell r="C166" t="str">
            <v>601</v>
          </cell>
          <cell r="D166" t="str">
            <v>04</v>
          </cell>
          <cell r="E166" t="str">
            <v>12</v>
          </cell>
          <cell r="F166" t="str">
            <v>12 2 01 20650</v>
          </cell>
          <cell r="G166" t="str">
            <v>000</v>
          </cell>
          <cell r="H166" t="e">
            <v>#REF!</v>
          </cell>
          <cell r="I166">
            <v>201.6</v>
          </cell>
          <cell r="J166" t="e">
            <v>#REF!</v>
          </cell>
          <cell r="K166">
            <v>1220120650</v>
          </cell>
          <cell r="L166" t="str">
            <v>1220120650</v>
          </cell>
          <cell r="M166" t="str">
            <v>60104121220120650000</v>
          </cell>
        </row>
        <row r="167">
          <cell r="A167" t="str">
            <v>60104121220120650240</v>
          </cell>
          <cell r="B167" t="str">
            <v>Иные закупки товаров, работ и услуг для обеспечения государственных (муниципальных) нужд</v>
          </cell>
          <cell r="C167" t="str">
            <v>601</v>
          </cell>
          <cell r="D167" t="str">
            <v>04</v>
          </cell>
          <cell r="E167" t="str">
            <v>12</v>
          </cell>
          <cell r="F167" t="str">
            <v>12 2 01 20650</v>
          </cell>
          <cell r="G167" t="str">
            <v>240</v>
          </cell>
          <cell r="H167" t="e">
            <v>#REF!</v>
          </cell>
          <cell r="I167">
            <v>201.6</v>
          </cell>
          <cell r="J167" t="e">
            <v>#REF!</v>
          </cell>
          <cell r="K167">
            <v>1220120650</v>
          </cell>
          <cell r="L167" t="str">
            <v>1220120650</v>
          </cell>
          <cell r="M167" t="str">
            <v>60104121220120650240</v>
          </cell>
        </row>
        <row r="168">
          <cell r="A168" t="str">
            <v>60104121220200000000</v>
          </cell>
          <cell r="B168" t="str">
            <v>Основное мероприятие «Создание условий для развития туризма на территории города Ставрополя»</v>
          </cell>
          <cell r="C168" t="str">
            <v>601</v>
          </cell>
          <cell r="D168" t="str">
            <v>04</v>
          </cell>
          <cell r="E168" t="str">
            <v>12</v>
          </cell>
          <cell r="F168" t="str">
            <v>12 2 02 00000</v>
          </cell>
          <cell r="G168" t="str">
            <v>000</v>
          </cell>
          <cell r="H168" t="e">
            <v>#REF!</v>
          </cell>
          <cell r="I168">
            <v>419.8</v>
          </cell>
          <cell r="J168" t="e">
            <v>#REF!</v>
          </cell>
          <cell r="K168">
            <v>1220200000</v>
          </cell>
          <cell r="L168" t="str">
            <v>1220200000</v>
          </cell>
          <cell r="M168" t="str">
            <v>60104121220200000000</v>
          </cell>
        </row>
        <row r="169">
          <cell r="A169" t="str">
            <v>60104121220220640000</v>
          </cell>
          <cell r="B169" t="str">
            <v>Расходы на повышение туристической привлекательности города Ставрополя, развитие внутреннего и въездного туризма в городе Ставрополе</v>
          </cell>
          <cell r="C169" t="str">
            <v>601</v>
          </cell>
          <cell r="D169" t="str">
            <v>04</v>
          </cell>
          <cell r="E169" t="str">
            <v>12</v>
          </cell>
          <cell r="F169" t="str">
            <v>12 2 02 20640</v>
          </cell>
          <cell r="G169" t="str">
            <v>000</v>
          </cell>
          <cell r="H169" t="e">
            <v>#REF!</v>
          </cell>
          <cell r="I169">
            <v>419.8</v>
          </cell>
          <cell r="J169" t="e">
            <v>#REF!</v>
          </cell>
          <cell r="K169">
            <v>1220220640</v>
          </cell>
          <cell r="L169" t="str">
            <v>1220220640</v>
          </cell>
          <cell r="M169" t="str">
            <v>60104121220220640000</v>
          </cell>
        </row>
        <row r="170">
          <cell r="A170" t="str">
            <v>60104121220220640240</v>
          </cell>
          <cell r="B170" t="str">
            <v>Иные закупки товаров, работ и услуг для обеспечения государственных (муниципальных) нужд</v>
          </cell>
          <cell r="C170" t="str">
            <v>601</v>
          </cell>
          <cell r="D170" t="str">
            <v>04</v>
          </cell>
          <cell r="E170" t="str">
            <v>12</v>
          </cell>
          <cell r="F170" t="str">
            <v>12 2 02 20640</v>
          </cell>
          <cell r="G170" t="str">
            <v>240</v>
          </cell>
          <cell r="H170" t="e">
            <v>#REF!</v>
          </cell>
          <cell r="I170">
            <v>419.8</v>
          </cell>
          <cell r="J170" t="e">
            <v>#REF!</v>
          </cell>
          <cell r="K170">
            <v>1220220640</v>
          </cell>
          <cell r="L170" t="str">
            <v>1220220640</v>
          </cell>
          <cell r="M170" t="str">
            <v>60104121220220640240</v>
          </cell>
        </row>
        <row r="171">
          <cell r="A171" t="str">
            <v>60107000000000000000</v>
          </cell>
          <cell r="B171" t="str">
            <v>Образование</v>
          </cell>
          <cell r="C171" t="str">
            <v>601</v>
          </cell>
          <cell r="D171" t="str">
            <v>07</v>
          </cell>
          <cell r="E171" t="str">
            <v>00</v>
          </cell>
          <cell r="F171" t="str">
            <v>00 0 00 00000</v>
          </cell>
          <cell r="G171" t="str">
            <v>000</v>
          </cell>
          <cell r="H171" t="e">
            <v>#REF!</v>
          </cell>
          <cell r="I171">
            <v>89.2</v>
          </cell>
          <cell r="J171" t="e">
            <v>#REF!</v>
          </cell>
          <cell r="K171">
            <v>0</v>
          </cell>
          <cell r="L171" t="str">
            <v>0000000000</v>
          </cell>
          <cell r="M171" t="str">
            <v>60107000000000000000</v>
          </cell>
        </row>
        <row r="172">
          <cell r="A172" t="str">
            <v>60107050000000000000</v>
          </cell>
          <cell r="B172" t="str">
            <v>Профессиональная подготовка, переподготовка и повышение квалификации</v>
          </cell>
          <cell r="C172" t="str">
            <v>601</v>
          </cell>
          <cell r="D172" t="str">
            <v>07</v>
          </cell>
          <cell r="E172" t="str">
            <v>05</v>
          </cell>
          <cell r="F172" t="str">
            <v>00 0 00 00000</v>
          </cell>
          <cell r="G172" t="str">
            <v>000</v>
          </cell>
          <cell r="H172" t="e">
            <v>#REF!</v>
          </cell>
          <cell r="I172">
            <v>89.2</v>
          </cell>
          <cell r="J172" t="e">
            <v>#REF!</v>
          </cell>
          <cell r="K172">
            <v>0</v>
          </cell>
          <cell r="L172" t="str">
            <v>0000000000</v>
          </cell>
          <cell r="M172" t="str">
            <v>60107050000000000000</v>
          </cell>
        </row>
        <row r="173">
          <cell r="A173" t="str">
            <v>60107051300000000000</v>
          </cell>
          <cell r="B173" t="str">
            <v>Муниципальная программа «Развитие муниципальной службы и противодействие коррупции в городе Ставрополе»</v>
          </cell>
          <cell r="C173" t="str">
            <v>601</v>
          </cell>
          <cell r="D173" t="str">
            <v>07</v>
          </cell>
          <cell r="E173" t="str">
            <v>05</v>
          </cell>
          <cell r="F173" t="str">
            <v>13 0 00 00000</v>
          </cell>
          <cell r="G173" t="str">
            <v>000</v>
          </cell>
          <cell r="H173" t="e">
            <v>#REF!</v>
          </cell>
          <cell r="I173">
            <v>89.2</v>
          </cell>
          <cell r="J173" t="e">
            <v>#REF!</v>
          </cell>
          <cell r="K173">
            <v>1300000000</v>
          </cell>
          <cell r="L173" t="str">
            <v>1300000000</v>
          </cell>
          <cell r="M173" t="str">
            <v>60107051300000000000</v>
          </cell>
        </row>
        <row r="174">
          <cell r="A174" t="str">
            <v>60107051310000000000</v>
          </cell>
          <cell r="B174" t="str">
            <v xml:space="preserve">Подпрограмма «Развитие муниципальной службы в городе Ставрополе» </v>
          </cell>
          <cell r="C174" t="str">
            <v>601</v>
          </cell>
          <cell r="D174" t="str">
            <v>07</v>
          </cell>
          <cell r="E174" t="str">
            <v>05</v>
          </cell>
          <cell r="F174" t="str">
            <v>13 1 00 00000</v>
          </cell>
          <cell r="G174" t="str">
            <v>000</v>
          </cell>
          <cell r="H174" t="e">
            <v>#REF!</v>
          </cell>
          <cell r="I174">
            <v>89.2</v>
          </cell>
          <cell r="J174" t="e">
            <v>#REF!</v>
          </cell>
          <cell r="K174">
            <v>1310000000</v>
          </cell>
          <cell r="L174" t="str">
            <v>1310000000</v>
          </cell>
          <cell r="M174" t="str">
            <v>60107051310000000000</v>
          </cell>
        </row>
        <row r="175">
          <cell r="A175" t="str">
            <v>60107051310100000000</v>
          </cell>
          <cell r="B175" t="str">
    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    </cell>
          <cell r="C175" t="str">
            <v>601</v>
          </cell>
          <cell r="D175" t="str">
            <v>07</v>
          </cell>
          <cell r="E175" t="str">
            <v>05</v>
          </cell>
          <cell r="F175" t="str">
            <v>13 1 01 00000</v>
          </cell>
          <cell r="G175" t="str">
            <v>000</v>
          </cell>
          <cell r="H175" t="e">
            <v>#REF!</v>
          </cell>
          <cell r="I175">
            <v>89.2</v>
          </cell>
          <cell r="J175" t="e">
            <v>#REF!</v>
          </cell>
          <cell r="K175">
            <v>1310100000</v>
          </cell>
          <cell r="L175" t="str">
            <v>1310100000</v>
          </cell>
          <cell r="M175" t="str">
            <v>60107051310100000000</v>
          </cell>
        </row>
        <row r="176">
          <cell r="A176" t="str">
            <v>60107051310120450000</v>
          </cell>
          <cell r="B176" t="str">
            <v>Расходы на реализацию мероприятий, направленных на повышение профессионального уровня муниципальных служащих</v>
          </cell>
          <cell r="C176" t="str">
            <v>601</v>
          </cell>
          <cell r="D176" t="str">
            <v>07</v>
          </cell>
          <cell r="E176" t="str">
            <v>05</v>
          </cell>
          <cell r="F176" t="str">
            <v>13 1 01 20450</v>
          </cell>
          <cell r="G176" t="str">
            <v>000</v>
          </cell>
          <cell r="H176" t="e">
            <v>#REF!</v>
          </cell>
          <cell r="I176">
            <v>89.2</v>
          </cell>
          <cell r="J176" t="e">
            <v>#REF!</v>
          </cell>
          <cell r="K176">
            <v>1310120450</v>
          </cell>
          <cell r="L176" t="str">
            <v>1310120450</v>
          </cell>
          <cell r="M176" t="str">
            <v>60107051310120450000</v>
          </cell>
        </row>
        <row r="177">
          <cell r="A177" t="str">
            <v>60107051310120450240</v>
          </cell>
          <cell r="B177" t="str">
            <v>Иные закупки товаров, работ и услуг для обеспечения государственных (муниципальных) нужд</v>
          </cell>
          <cell r="C177" t="str">
            <v>601</v>
          </cell>
          <cell r="D177" t="str">
            <v>07</v>
          </cell>
          <cell r="E177" t="str">
            <v>05</v>
          </cell>
          <cell r="F177" t="str">
            <v>13 1 01 20450</v>
          </cell>
          <cell r="G177" t="str">
            <v>240</v>
          </cell>
          <cell r="H177" t="e">
            <v>#REF!</v>
          </cell>
          <cell r="I177">
            <v>89.2</v>
          </cell>
          <cell r="J177" t="e">
            <v>#REF!</v>
          </cell>
          <cell r="K177">
            <v>1310120450</v>
          </cell>
          <cell r="L177" t="str">
            <v>1310120450</v>
          </cell>
          <cell r="M177" t="str">
            <v>60107051310120450240</v>
          </cell>
        </row>
        <row r="178">
          <cell r="A178" t="str">
            <v>60108000000000000000</v>
          </cell>
          <cell r="B178" t="str">
            <v xml:space="preserve">Культура, кинематография </v>
          </cell>
          <cell r="C178" t="str">
            <v>601</v>
          </cell>
          <cell r="D178" t="str">
            <v>08</v>
          </cell>
          <cell r="E178" t="str">
            <v>00</v>
          </cell>
          <cell r="F178" t="str">
            <v>00 0 00 00000</v>
          </cell>
          <cell r="G178" t="str">
            <v>000</v>
          </cell>
          <cell r="H178" t="e">
            <v>#REF!</v>
          </cell>
          <cell r="I178">
            <v>2123</v>
          </cell>
          <cell r="J178" t="e">
            <v>#REF!</v>
          </cell>
          <cell r="K178">
            <v>0</v>
          </cell>
          <cell r="L178" t="str">
            <v>0000000000</v>
          </cell>
          <cell r="M178" t="str">
            <v>60108000000000000000</v>
          </cell>
        </row>
        <row r="179">
          <cell r="A179" t="str">
            <v>60108010000000000000</v>
          </cell>
          <cell r="B179" t="str">
            <v>Культура</v>
          </cell>
          <cell r="C179" t="str">
            <v>601</v>
          </cell>
          <cell r="D179" t="str">
            <v>08</v>
          </cell>
          <cell r="E179" t="str">
            <v>01</v>
          </cell>
          <cell r="F179" t="str">
            <v>00 0 00 00000</v>
          </cell>
          <cell r="G179" t="str">
            <v>000</v>
          </cell>
          <cell r="H179" t="e">
            <v>#REF!</v>
          </cell>
          <cell r="I179">
            <v>2123</v>
          </cell>
          <cell r="J179" t="e">
            <v>#REF!</v>
          </cell>
          <cell r="K179">
            <v>0</v>
          </cell>
          <cell r="L179" t="str">
            <v>0000000000</v>
          </cell>
          <cell r="M179" t="str">
            <v>60108010000000000000</v>
          </cell>
        </row>
        <row r="180">
          <cell r="A180" t="str">
            <v>60108010700000000000</v>
          </cell>
          <cell r="B180" t="str">
            <v>Муниципальная программа «Культура города Ставрополя»</v>
          </cell>
          <cell r="C180" t="str">
            <v>601</v>
          </cell>
          <cell r="D180" t="str">
            <v>08</v>
          </cell>
          <cell r="E180" t="str">
            <v>01</v>
          </cell>
          <cell r="F180" t="str">
            <v>07 0 00 00000</v>
          </cell>
          <cell r="G180" t="str">
            <v>000</v>
          </cell>
          <cell r="H180" t="e">
            <v>#REF!</v>
          </cell>
          <cell r="I180">
            <v>2123</v>
          </cell>
          <cell r="J180" t="e">
            <v>#REF!</v>
          </cell>
          <cell r="K180">
            <v>700000000</v>
          </cell>
          <cell r="L180" t="str">
            <v>0700000000</v>
          </cell>
          <cell r="M180" t="str">
            <v>60108010700000000000</v>
          </cell>
        </row>
        <row r="181">
          <cell r="A181" t="str">
            <v>60108010710000000000</v>
          </cell>
          <cell r="B181" t="str">
    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v>
          </cell>
          <cell r="C181" t="str">
            <v>601</v>
          </cell>
          <cell r="D181" t="str">
            <v>08</v>
          </cell>
          <cell r="E181" t="str">
            <v>01</v>
          </cell>
          <cell r="F181" t="str">
            <v>07 1 00 00000</v>
          </cell>
          <cell r="G181" t="str">
            <v>000</v>
          </cell>
          <cell r="H181" t="e">
            <v>#REF!</v>
          </cell>
          <cell r="I181">
            <v>2123</v>
          </cell>
          <cell r="J181" t="e">
            <v>#REF!</v>
          </cell>
          <cell r="K181">
            <v>710000000</v>
          </cell>
          <cell r="L181" t="str">
            <v>0710000000</v>
          </cell>
          <cell r="M181" t="str">
            <v>60108010710000000000</v>
          </cell>
        </row>
        <row r="182">
          <cell r="A182" t="str">
            <v>60108010710100000000</v>
          </cell>
          <cell r="B182" t="str">
    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    </cell>
          <cell r="C182" t="str">
            <v>601</v>
          </cell>
          <cell r="D182" t="str">
            <v>08</v>
          </cell>
          <cell r="E182" t="str">
            <v>01</v>
          </cell>
          <cell r="F182" t="str">
            <v>07 1 01 00000</v>
          </cell>
          <cell r="G182" t="str">
            <v>000</v>
          </cell>
          <cell r="H182" t="e">
            <v>#REF!</v>
          </cell>
          <cell r="I182">
            <v>2123</v>
          </cell>
          <cell r="J182" t="e">
            <v>#REF!</v>
          </cell>
          <cell r="K182">
            <v>710100000</v>
          </cell>
          <cell r="L182" t="str">
            <v>0710100000</v>
          </cell>
          <cell r="M182" t="str">
            <v>60108010710100000000</v>
          </cell>
        </row>
        <row r="183">
          <cell r="A183" t="str">
            <v>60108010710120060000</v>
          </cell>
          <cell r="B183" t="str">
            <v>Расходы на проведение культурно-массовых мероприятий в городе Ставрополе</v>
          </cell>
          <cell r="C183" t="str">
            <v>601</v>
          </cell>
          <cell r="D183" t="str">
            <v>08</v>
          </cell>
          <cell r="E183" t="str">
            <v>01</v>
          </cell>
          <cell r="F183" t="str">
            <v>07 1 01 20060</v>
          </cell>
          <cell r="G183" t="str">
            <v>000</v>
          </cell>
          <cell r="H183" t="e">
            <v>#REF!</v>
          </cell>
          <cell r="I183">
            <v>2123</v>
          </cell>
          <cell r="J183" t="e">
            <v>#REF!</v>
          </cell>
          <cell r="K183">
            <v>710120060</v>
          </cell>
          <cell r="L183" t="str">
            <v>0710120060</v>
          </cell>
          <cell r="M183" t="str">
            <v>60108010710120060000</v>
          </cell>
        </row>
        <row r="184">
          <cell r="A184" t="str">
            <v>60108010710120060240</v>
          </cell>
          <cell r="B184" t="str">
            <v>Иные закупки товаров, работ и услуг для обеспечения государственных (муниципальных) нужд</v>
          </cell>
          <cell r="C184" t="str">
            <v>601</v>
          </cell>
          <cell r="D184" t="str">
            <v>08</v>
          </cell>
          <cell r="E184" t="str">
            <v>01</v>
          </cell>
          <cell r="F184" t="str">
            <v>07 1 01 20060</v>
          </cell>
          <cell r="G184" t="str">
            <v>240</v>
          </cell>
          <cell r="H184" t="e">
            <v>#REF!</v>
          </cell>
          <cell r="I184">
            <v>2123</v>
          </cell>
          <cell r="J184" t="e">
            <v>#REF!</v>
          </cell>
          <cell r="K184">
            <v>710120060</v>
          </cell>
          <cell r="L184" t="str">
            <v>0710120060</v>
          </cell>
          <cell r="M184" t="str">
            <v>60108010710120060240</v>
          </cell>
        </row>
        <row r="185">
          <cell r="A185" t="str">
            <v>60112000000000000000</v>
          </cell>
          <cell r="B185" t="str">
            <v>Средства массовой информации</v>
          </cell>
          <cell r="C185" t="str">
            <v>601</v>
          </cell>
          <cell r="D185" t="str">
            <v>12</v>
          </cell>
          <cell r="E185" t="str">
            <v>00</v>
          </cell>
          <cell r="F185" t="str">
            <v>00 0 00 00000</v>
          </cell>
          <cell r="G185" t="str">
            <v>000</v>
          </cell>
          <cell r="H185" t="e">
            <v>#REF!</v>
          </cell>
          <cell r="I185">
            <v>20457.5</v>
          </cell>
          <cell r="J185" t="e">
            <v>#REF!</v>
          </cell>
          <cell r="K185">
            <v>0</v>
          </cell>
          <cell r="L185" t="str">
            <v>0000000000</v>
          </cell>
          <cell r="M185" t="str">
            <v>60112000000000000000</v>
          </cell>
        </row>
        <row r="186">
          <cell r="A186" t="str">
            <v>60112010000000000000</v>
          </cell>
          <cell r="B186" t="str">
            <v>Телевидение и радиовещание</v>
          </cell>
          <cell r="C186" t="str">
            <v>601</v>
          </cell>
          <cell r="D186" t="str">
            <v>12</v>
          </cell>
          <cell r="E186" t="str">
            <v>01</v>
          </cell>
          <cell r="F186" t="str">
            <v>00 0 00 00000</v>
          </cell>
          <cell r="G186" t="str">
            <v>000</v>
          </cell>
          <cell r="H186" t="e">
            <v>#REF!</v>
          </cell>
          <cell r="I186">
            <v>5900.5</v>
          </cell>
          <cell r="J186" t="e">
            <v>#REF!</v>
          </cell>
          <cell r="K186">
            <v>0</v>
          </cell>
          <cell r="L186" t="str">
            <v>0000000000</v>
          </cell>
          <cell r="M186" t="str">
            <v>60112010000000000000</v>
          </cell>
        </row>
        <row r="187">
          <cell r="A187" t="str">
            <v>60112011400000000000</v>
          </cell>
          <cell r="B187" t="str">
            <v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v>
          </cell>
          <cell r="C187" t="str">
            <v>601</v>
          </cell>
          <cell r="D187" t="str">
            <v>12</v>
          </cell>
          <cell r="E187" t="str">
            <v>01</v>
          </cell>
          <cell r="F187" t="str">
            <v>14 0 00 00000</v>
          </cell>
          <cell r="G187" t="str">
            <v>000</v>
          </cell>
          <cell r="H187" t="e">
            <v>#REF!</v>
          </cell>
          <cell r="I187">
            <v>5900.5</v>
          </cell>
          <cell r="J187" t="e">
            <v>#REF!</v>
          </cell>
          <cell r="K187">
            <v>1400000000</v>
          </cell>
          <cell r="L187" t="str">
            <v>1400000000</v>
          </cell>
          <cell r="M187" t="str">
            <v>60112011400000000000</v>
          </cell>
        </row>
        <row r="188">
          <cell r="A188" t="str">
            <v>60112011410000000000</v>
          </cell>
          <cell r="B188" t="str">
            <v>Подпрограмма «Развитие информационного общества в городе Ставрополе»</v>
          </cell>
          <cell r="C188" t="str">
            <v>601</v>
          </cell>
          <cell r="D188" t="str">
            <v>12</v>
          </cell>
          <cell r="E188" t="str">
            <v>01</v>
          </cell>
          <cell r="F188" t="str">
            <v>14 1 00 00000</v>
          </cell>
          <cell r="G188" t="str">
            <v>000</v>
          </cell>
          <cell r="H188" t="e">
            <v>#REF!</v>
          </cell>
          <cell r="I188">
            <v>5900.5</v>
          </cell>
          <cell r="J188" t="e">
            <v>#REF!</v>
          </cell>
          <cell r="K188">
            <v>1410000000</v>
          </cell>
          <cell r="L188" t="str">
            <v>1410000000</v>
          </cell>
          <cell r="M188" t="str">
            <v>60112011410000000000</v>
          </cell>
        </row>
        <row r="189">
          <cell r="A189" t="str">
            <v>60112011410300000000</v>
          </cell>
          <cell r="B189" t="str">
    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    </cell>
          <cell r="C189" t="str">
            <v>601</v>
          </cell>
          <cell r="D189" t="str">
            <v>12</v>
          </cell>
          <cell r="E189" t="str">
            <v>01</v>
          </cell>
          <cell r="F189" t="str">
            <v>14 1 03 00000</v>
          </cell>
          <cell r="G189" t="str">
            <v>000</v>
          </cell>
          <cell r="H189" t="e">
            <v>#REF!</v>
          </cell>
          <cell r="I189">
            <v>5900.5</v>
          </cell>
          <cell r="J189" t="e">
            <v>#REF!</v>
          </cell>
          <cell r="K189">
            <v>1410300000</v>
          </cell>
          <cell r="L189" t="str">
            <v>1410300000</v>
          </cell>
          <cell r="M189" t="str">
            <v>60112011410300000000</v>
          </cell>
        </row>
        <row r="190">
          <cell r="A190" t="str">
            <v>60112011410398710000</v>
          </cell>
          <cell r="B190" t="str">
            <v>Расходы на оказание информационных услуг средствами массовой информации</v>
          </cell>
          <cell r="C190" t="str">
            <v>601</v>
          </cell>
          <cell r="D190" t="str">
            <v>12</v>
          </cell>
          <cell r="E190" t="str">
            <v>01</v>
          </cell>
          <cell r="F190" t="str">
            <v>14 1 03 98710</v>
          </cell>
          <cell r="G190" t="str">
            <v>000</v>
          </cell>
          <cell r="H190" t="e">
            <v>#REF!</v>
          </cell>
          <cell r="I190">
            <v>5900.5</v>
          </cell>
          <cell r="J190" t="e">
            <v>#REF!</v>
          </cell>
          <cell r="K190">
            <v>1410398710</v>
          </cell>
          <cell r="L190" t="str">
            <v>1410398710</v>
          </cell>
          <cell r="M190" t="str">
            <v>60112011410398710000</v>
          </cell>
        </row>
        <row r="191">
          <cell r="A191" t="str">
            <v>60112011410398710240</v>
          </cell>
          <cell r="B191" t="str">
            <v>Иные закупки товаров, работ и услуг для обеспечения государственных (муниципальных) нужд</v>
          </cell>
          <cell r="C191" t="str">
            <v>601</v>
          </cell>
          <cell r="D191" t="str">
            <v>12</v>
          </cell>
          <cell r="E191" t="str">
            <v>01</v>
          </cell>
          <cell r="F191" t="str">
            <v>14 1 03 98710</v>
          </cell>
          <cell r="G191" t="str">
            <v>240</v>
          </cell>
          <cell r="H191" t="e">
            <v>#REF!</v>
          </cell>
          <cell r="I191">
            <v>5900.5</v>
          </cell>
          <cell r="J191" t="e">
            <v>#REF!</v>
          </cell>
          <cell r="K191">
            <v>1410398710</v>
          </cell>
          <cell r="L191" t="str">
            <v>1410398710</v>
          </cell>
          <cell r="M191" t="str">
            <v>60112011410398710240</v>
          </cell>
        </row>
        <row r="192">
          <cell r="A192" t="str">
            <v>60112020000000000000</v>
          </cell>
          <cell r="B192" t="str">
            <v>Периодическая печать и издательства</v>
          </cell>
          <cell r="C192" t="str">
            <v>601</v>
          </cell>
          <cell r="D192" t="str">
            <v>12</v>
          </cell>
          <cell r="E192" t="str">
            <v>02</v>
          </cell>
          <cell r="F192" t="str">
            <v>00 0 00 00000</v>
          </cell>
          <cell r="G192" t="str">
            <v>000</v>
          </cell>
          <cell r="H192" t="e">
            <v>#REF!</v>
          </cell>
          <cell r="I192">
            <v>14557</v>
          </cell>
          <cell r="J192" t="e">
            <v>#REF!</v>
          </cell>
          <cell r="K192">
            <v>0</v>
          </cell>
          <cell r="L192" t="str">
            <v>0000000000</v>
          </cell>
          <cell r="M192" t="str">
            <v>60112020000000000000</v>
          </cell>
        </row>
        <row r="193">
          <cell r="A193" t="str">
            <v>60112021400000000000</v>
          </cell>
          <cell r="B193" t="str">
            <v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v>
          </cell>
          <cell r="C193" t="str">
            <v>601</v>
          </cell>
          <cell r="D193" t="str">
            <v>12</v>
          </cell>
          <cell r="E193" t="str">
            <v>02</v>
          </cell>
          <cell r="F193" t="str">
            <v>14 0 00 00000</v>
          </cell>
          <cell r="G193" t="str">
            <v>000</v>
          </cell>
          <cell r="H193" t="e">
            <v>#REF!</v>
          </cell>
          <cell r="I193">
            <v>14557</v>
          </cell>
          <cell r="J193" t="e">
            <v>#REF!</v>
          </cell>
          <cell r="K193">
            <v>1400000000</v>
          </cell>
          <cell r="L193" t="str">
            <v>1400000000</v>
          </cell>
          <cell r="M193" t="str">
            <v>60112021400000000000</v>
          </cell>
        </row>
        <row r="194">
          <cell r="A194" t="str">
            <v>60112021410000000000</v>
          </cell>
          <cell r="B194" t="str">
            <v>Подпрограмма «Развитие информационного общества в городе Ставрополе»</v>
          </cell>
          <cell r="C194" t="str">
            <v>601</v>
          </cell>
          <cell r="D194" t="str">
            <v>12</v>
          </cell>
          <cell r="E194" t="str">
            <v>02</v>
          </cell>
          <cell r="F194" t="str">
            <v>14 1 00 00000</v>
          </cell>
          <cell r="G194" t="str">
            <v>000</v>
          </cell>
          <cell r="H194" t="e">
            <v>#REF!</v>
          </cell>
          <cell r="I194">
            <v>14557</v>
          </cell>
          <cell r="J194" t="e">
            <v>#REF!</v>
          </cell>
          <cell r="K194">
            <v>1410000000</v>
          </cell>
          <cell r="L194" t="str">
            <v>1410000000</v>
          </cell>
          <cell r="M194" t="str">
            <v>60112021410000000000</v>
          </cell>
        </row>
        <row r="195">
          <cell r="A195" t="str">
            <v>60112021410300000000</v>
          </cell>
          <cell r="B195" t="str">
    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    </cell>
          <cell r="C195" t="str">
            <v>601</v>
          </cell>
          <cell r="D195" t="str">
            <v>12</v>
          </cell>
          <cell r="E195" t="str">
            <v>02</v>
          </cell>
          <cell r="F195" t="str">
            <v>14 1 03 00000</v>
          </cell>
          <cell r="G195" t="str">
            <v>000</v>
          </cell>
          <cell r="H195" t="e">
            <v>#REF!</v>
          </cell>
          <cell r="I195">
            <v>1190</v>
          </cell>
          <cell r="J195" t="e">
            <v>#REF!</v>
          </cell>
          <cell r="K195">
            <v>1410300000</v>
          </cell>
          <cell r="L195" t="str">
            <v>1410300000</v>
          </cell>
          <cell r="M195" t="str">
            <v>60112021410300000000</v>
          </cell>
        </row>
        <row r="196">
          <cell r="A196" t="str">
            <v>60112021410398710000</v>
          </cell>
          <cell r="B196" t="str">
            <v>Расходы на оказание информационных услуг средствами массовой информации</v>
          </cell>
          <cell r="C196" t="str">
            <v>601</v>
          </cell>
          <cell r="D196" t="str">
            <v>12</v>
          </cell>
          <cell r="E196" t="str">
            <v>02</v>
          </cell>
          <cell r="F196" t="str">
            <v>14 1 03 98710</v>
          </cell>
          <cell r="G196" t="str">
            <v>000</v>
          </cell>
          <cell r="H196" t="e">
            <v>#REF!</v>
          </cell>
          <cell r="I196">
            <v>1190</v>
          </cell>
          <cell r="J196" t="e">
            <v>#REF!</v>
          </cell>
          <cell r="K196">
            <v>1410398710</v>
          </cell>
          <cell r="L196" t="str">
            <v>1410398710</v>
          </cell>
          <cell r="M196" t="str">
            <v>60112021410398710000</v>
          </cell>
        </row>
        <row r="197">
          <cell r="A197" t="str">
            <v>60112021410398710240</v>
          </cell>
          <cell r="B197" t="str">
            <v>Иные закупки товаров, работ и услуг для обеспечения государственных (муниципальных) нужд</v>
          </cell>
          <cell r="C197" t="str">
            <v>601</v>
          </cell>
          <cell r="D197" t="str">
            <v>12</v>
          </cell>
          <cell r="E197" t="str">
            <v>02</v>
          </cell>
          <cell r="F197" t="str">
            <v>14 1 03 98710</v>
          </cell>
          <cell r="G197" t="str">
            <v>240</v>
          </cell>
          <cell r="H197" t="e">
            <v>#REF!</v>
          </cell>
          <cell r="I197">
            <v>1190</v>
          </cell>
          <cell r="J197" t="e">
            <v>#REF!</v>
          </cell>
          <cell r="K197">
            <v>1410398710</v>
          </cell>
          <cell r="L197" t="str">
            <v>1410398710</v>
          </cell>
          <cell r="M197" t="str">
            <v>60112021410398710240</v>
          </cell>
        </row>
        <row r="198">
          <cell r="A198" t="str">
            <v>60112021410400000000</v>
          </cell>
          <cell r="B198" t="str">
            <v>Основное мероприятие «Официальное опубликование муниципальных правовых актов города Ставрополя в газете «Вечерний Ставрополь»</v>
          </cell>
          <cell r="C198" t="str">
            <v>601</v>
          </cell>
          <cell r="D198" t="str">
            <v>12</v>
          </cell>
          <cell r="E198" t="str">
            <v>02</v>
          </cell>
          <cell r="F198" t="str">
            <v>14 1 04 00000</v>
          </cell>
          <cell r="G198" t="str">
            <v>000</v>
          </cell>
          <cell r="H198" t="e">
            <v>#REF!</v>
          </cell>
          <cell r="I198">
            <v>13367</v>
          </cell>
          <cell r="J198" t="e">
            <v>#REF!</v>
          </cell>
          <cell r="K198">
            <v>1410400000</v>
          </cell>
          <cell r="L198" t="str">
            <v>1410400000</v>
          </cell>
          <cell r="M198" t="str">
            <v>60112021410400000000</v>
          </cell>
        </row>
        <row r="199">
          <cell r="A199" t="str">
            <v>60112021410498720000</v>
          </cell>
          <cell r="B199" t="str">
            <v>Расходы на официальное опубликование муниципальных правовых актов города Ставрополя в газете «Вечерний Ставрополь»</v>
          </cell>
          <cell r="C199" t="str">
            <v>601</v>
          </cell>
          <cell r="D199" t="str">
            <v>12</v>
          </cell>
          <cell r="E199" t="str">
            <v>02</v>
          </cell>
          <cell r="F199" t="str">
            <v>14 1 04 98720</v>
          </cell>
          <cell r="G199" t="str">
            <v>000</v>
          </cell>
          <cell r="H199" t="e">
            <v>#REF!</v>
          </cell>
          <cell r="I199">
            <v>13367</v>
          </cell>
          <cell r="J199" t="e">
            <v>#REF!</v>
          </cell>
          <cell r="K199">
            <v>1410498720</v>
          </cell>
          <cell r="L199" t="str">
            <v>1410498720</v>
          </cell>
          <cell r="M199" t="str">
            <v>60112021410498720000</v>
          </cell>
        </row>
        <row r="200">
          <cell r="A200" t="str">
            <v>60112021410498720810</v>
          </cell>
          <cell r="B200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C200" t="str">
            <v>601</v>
          </cell>
          <cell r="D200" t="str">
            <v>12</v>
          </cell>
          <cell r="E200" t="str">
            <v>02</v>
          </cell>
          <cell r="F200" t="str">
            <v>14 1 04 98720</v>
          </cell>
          <cell r="G200" t="str">
            <v>810</v>
          </cell>
          <cell r="H200" t="e">
            <v>#REF!</v>
          </cell>
          <cell r="I200">
            <v>13367</v>
          </cell>
          <cell r="J200" t="e">
            <v>#REF!</v>
          </cell>
          <cell r="K200">
            <v>1410498720</v>
          </cell>
          <cell r="L200" t="str">
            <v>1410498720</v>
          </cell>
          <cell r="M200" t="str">
            <v>60112021410498720810</v>
          </cell>
        </row>
        <row r="201">
          <cell r="A201" t="str">
            <v>0000000000</v>
          </cell>
          <cell r="L201" t="str">
            <v>0000000000</v>
          </cell>
          <cell r="M201" t="str">
            <v>0000000000</v>
          </cell>
        </row>
        <row r="202">
          <cell r="A202" t="str">
            <v>60200000000000000000</v>
          </cell>
          <cell r="B202" t="str">
            <v>Комитет по управлению муниципальным имуществом города Ставрополя</v>
          </cell>
          <cell r="C202" t="str">
            <v>602</v>
          </cell>
          <cell r="D202" t="str">
            <v>00</v>
          </cell>
          <cell r="E202" t="str">
            <v>00</v>
          </cell>
          <cell r="F202" t="str">
            <v>00 0 00 00000</v>
          </cell>
          <cell r="G202" t="str">
            <v>000</v>
          </cell>
          <cell r="H202" t="e">
            <v>#REF!</v>
          </cell>
          <cell r="I202">
            <v>91583.62999999999</v>
          </cell>
          <cell r="J202" t="e">
            <v>#REF!</v>
          </cell>
          <cell r="K202">
            <v>0</v>
          </cell>
          <cell r="L202" t="str">
            <v>0000000000</v>
          </cell>
          <cell r="M202" t="str">
            <v>60200000000000000000</v>
          </cell>
        </row>
        <row r="203">
          <cell r="A203" t="str">
            <v>60201000000000000000</v>
          </cell>
          <cell r="B203" t="str">
            <v>Общегосударственные вопросы</v>
          </cell>
          <cell r="C203" t="str">
            <v>602</v>
          </cell>
          <cell r="D203" t="str">
            <v>01</v>
          </cell>
          <cell r="E203" t="str">
            <v>00</v>
          </cell>
          <cell r="F203" t="str">
            <v>00 0 00 00000</v>
          </cell>
          <cell r="G203" t="str">
            <v>000</v>
          </cell>
          <cell r="H203" t="e">
            <v>#REF!</v>
          </cell>
          <cell r="I203">
            <v>75531.429999999993</v>
          </cell>
          <cell r="J203" t="e">
            <v>#REF!</v>
          </cell>
          <cell r="K203">
            <v>0</v>
          </cell>
          <cell r="L203" t="str">
            <v>0000000000</v>
          </cell>
          <cell r="M203" t="str">
            <v>60201000000000000000</v>
          </cell>
        </row>
        <row r="204">
          <cell r="A204" t="str">
            <v>60201130000000000000</v>
          </cell>
          <cell r="B204" t="str">
            <v>Другие общегосударственные вопросы</v>
          </cell>
          <cell r="C204" t="str">
            <v>602</v>
          </cell>
          <cell r="D204" t="str">
            <v>01</v>
          </cell>
          <cell r="E204" t="str">
            <v>13</v>
          </cell>
          <cell r="F204" t="str">
            <v>00 0 00 00000</v>
          </cell>
          <cell r="G204" t="str">
            <v>000</v>
          </cell>
          <cell r="H204" t="e">
            <v>#REF!</v>
          </cell>
          <cell r="I204">
            <v>75531.429999999993</v>
          </cell>
          <cell r="J204" t="e">
            <v>#REF!</v>
          </cell>
          <cell r="K204">
            <v>0</v>
          </cell>
          <cell r="L204" t="str">
            <v>0000000000</v>
          </cell>
          <cell r="M204" t="str">
            <v>60201130000000000000</v>
          </cell>
        </row>
        <row r="205">
          <cell r="A205" t="str">
            <v>60201131100000000000</v>
          </cell>
          <cell r="B205" t="str">
    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    </cell>
          <cell r="C205" t="str">
            <v>602</v>
          </cell>
          <cell r="D205" t="str">
            <v>01</v>
          </cell>
          <cell r="E205" t="str">
            <v>13</v>
          </cell>
          <cell r="F205" t="str">
            <v>11 0 00 00000</v>
          </cell>
          <cell r="G205" t="str">
            <v>000</v>
          </cell>
          <cell r="H205" t="e">
            <v>#REF!</v>
          </cell>
          <cell r="I205">
            <v>4490.6400000000003</v>
          </cell>
          <cell r="J205" t="e">
            <v>#REF!</v>
          </cell>
          <cell r="K205">
            <v>1100000000</v>
          </cell>
          <cell r="L205" t="str">
            <v>1100000000</v>
          </cell>
          <cell r="M205" t="str">
            <v>60201131100000000000</v>
          </cell>
        </row>
        <row r="206">
          <cell r="A206" t="str">
            <v>602011311Б0000000000</v>
          </cell>
          <cell r="B206" t="str">
    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    </cell>
          <cell r="C206" t="str">
            <v>602</v>
          </cell>
          <cell r="D206" t="str">
            <v>01</v>
          </cell>
          <cell r="E206" t="str">
            <v>13</v>
          </cell>
          <cell r="F206" t="str">
            <v>11 Б 00 00000</v>
          </cell>
          <cell r="G206" t="str">
            <v>000</v>
          </cell>
          <cell r="H206" t="e">
            <v>#REF!</v>
          </cell>
          <cell r="I206">
            <v>4490.6400000000003</v>
          </cell>
          <cell r="J206" t="e">
            <v>#REF!</v>
          </cell>
          <cell r="K206" t="str">
            <v>11Б0000000</v>
          </cell>
          <cell r="L206" t="str">
            <v>11Б0000000</v>
          </cell>
          <cell r="M206" t="str">
            <v>602011311Б0000000000</v>
          </cell>
        </row>
        <row r="207">
          <cell r="A207" t="str">
            <v>602011311Б0100000000</v>
          </cell>
          <cell r="B207" t="str">
    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    </cell>
          <cell r="C207" t="str">
            <v>602</v>
          </cell>
          <cell r="D207" t="str">
            <v>01</v>
          </cell>
          <cell r="E207" t="str">
            <v>13</v>
          </cell>
          <cell r="F207" t="str">
            <v>11 Б 01 00000</v>
          </cell>
          <cell r="G207" t="str">
            <v>000</v>
          </cell>
          <cell r="H207" t="e">
            <v>#REF!</v>
          </cell>
          <cell r="I207">
            <v>4109.84</v>
          </cell>
          <cell r="J207" t="e">
            <v>#REF!</v>
          </cell>
          <cell r="K207" t="str">
            <v>11Б0100000</v>
          </cell>
          <cell r="L207" t="str">
            <v>11Б0100000</v>
          </cell>
          <cell r="M207" t="str">
            <v>602011311Б0100000000</v>
          </cell>
        </row>
        <row r="208">
          <cell r="A208" t="str">
            <v>602011311Б0120030000</v>
          </cell>
          <cell r="B208" t="str">
    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    </cell>
          <cell r="C208" t="str">
            <v>602</v>
          </cell>
          <cell r="D208" t="str">
            <v>01</v>
          </cell>
          <cell r="E208" t="str">
            <v>13</v>
          </cell>
          <cell r="F208" t="str">
            <v>11 Б 01 20030</v>
          </cell>
          <cell r="G208" t="str">
            <v>000</v>
          </cell>
          <cell r="H208" t="e">
            <v>#REF!</v>
          </cell>
          <cell r="I208">
            <v>646.92999999999995</v>
          </cell>
          <cell r="J208" t="e">
            <v>#REF!</v>
          </cell>
          <cell r="K208" t="str">
            <v>11Б0120030</v>
          </cell>
          <cell r="L208" t="str">
            <v>11Б0120030</v>
          </cell>
          <cell r="M208" t="str">
            <v>602011311Б0120030000</v>
          </cell>
        </row>
        <row r="209">
          <cell r="A209" t="str">
            <v>602011311Б0120030240</v>
          </cell>
          <cell r="B209" t="str">
            <v>Иные закупки товаров, работ и услуг для обеспечения государственных (муниципальных) нужд</v>
          </cell>
          <cell r="C209" t="str">
            <v>602</v>
          </cell>
          <cell r="D209" t="str">
            <v>01</v>
          </cell>
          <cell r="E209" t="str">
            <v>13</v>
          </cell>
          <cell r="F209" t="str">
            <v>11 Б 01 20030</v>
          </cell>
          <cell r="G209" t="str">
            <v>240</v>
          </cell>
          <cell r="H209" t="e">
            <v>#REF!</v>
          </cell>
          <cell r="I209">
            <v>633.92999999999995</v>
          </cell>
          <cell r="J209" t="e">
            <v>#REF!</v>
          </cell>
          <cell r="K209" t="str">
            <v>11Б0120030</v>
          </cell>
          <cell r="L209" t="str">
            <v>11Б0120030</v>
          </cell>
          <cell r="M209" t="str">
            <v>602011311Б0120030240</v>
          </cell>
        </row>
        <row r="210">
          <cell r="A210" t="str">
            <v>602011311Б0120030850</v>
          </cell>
          <cell r="B210" t="str">
            <v>Уплата налогов, сборов и иных платежей</v>
          </cell>
          <cell r="C210" t="str">
            <v>602</v>
          </cell>
          <cell r="D210" t="str">
            <v>01</v>
          </cell>
          <cell r="E210" t="str">
            <v>13</v>
          </cell>
          <cell r="F210" t="str">
            <v>11 Б 01 20030</v>
          </cell>
          <cell r="G210" t="str">
            <v>850</v>
          </cell>
          <cell r="H210" t="e">
            <v>#REF!</v>
          </cell>
          <cell r="I210">
            <v>13</v>
          </cell>
          <cell r="J210" t="e">
            <v>#REF!</v>
          </cell>
          <cell r="K210" t="str">
            <v>11Б0120030</v>
          </cell>
          <cell r="L210" t="str">
            <v>11Б0120030</v>
          </cell>
          <cell r="M210" t="str">
            <v>602011311Б0120030850</v>
          </cell>
        </row>
        <row r="211">
          <cell r="A211" t="str">
            <v>602011311Б0120070000</v>
          </cell>
          <cell r="B211" t="str">
            <v xml:space="preserve">Расходы на содержание объектов муниципальной казны города Ставрополя в части нежилых помещений </v>
          </cell>
          <cell r="C211" t="str">
            <v>602</v>
          </cell>
          <cell r="D211" t="str">
            <v>01</v>
          </cell>
          <cell r="E211" t="str">
            <v>13</v>
          </cell>
          <cell r="F211" t="str">
            <v>11 Б 01 20070</v>
          </cell>
          <cell r="G211" t="str">
            <v>000</v>
          </cell>
          <cell r="H211" t="e">
            <v>#REF!</v>
          </cell>
          <cell r="I211">
            <v>1156.47</v>
          </cell>
          <cell r="J211" t="e">
            <v>#REF!</v>
          </cell>
          <cell r="K211" t="str">
            <v>11Б0120070</v>
          </cell>
          <cell r="L211" t="str">
            <v>11Б0120070</v>
          </cell>
          <cell r="M211" t="str">
            <v>602011311Б0120070000</v>
          </cell>
        </row>
        <row r="212">
          <cell r="A212" t="str">
            <v>602011311Б0120070240</v>
          </cell>
          <cell r="B212" t="str">
            <v>Иные закупки товаров, работ и услуг для обеспечения государственных (муниципальных) нужд</v>
          </cell>
          <cell r="C212" t="str">
            <v>602</v>
          </cell>
          <cell r="D212" t="str">
            <v>01</v>
          </cell>
          <cell r="E212" t="str">
            <v>13</v>
          </cell>
          <cell r="F212" t="str">
            <v>11 Б 01 20070</v>
          </cell>
          <cell r="G212" t="str">
            <v>240</v>
          </cell>
          <cell r="H212" t="e">
            <v>#REF!</v>
          </cell>
          <cell r="I212">
            <v>1156.47</v>
          </cell>
          <cell r="J212" t="e">
            <v>#REF!</v>
          </cell>
          <cell r="K212" t="str">
            <v>11Б0120070</v>
          </cell>
          <cell r="L212" t="str">
            <v>11Б0120070</v>
          </cell>
          <cell r="M212" t="str">
            <v>602011311Б0120070240</v>
          </cell>
        </row>
        <row r="213">
          <cell r="A213" t="str">
            <v>602011311Б0121120000</v>
          </cell>
          <cell r="B213" t="str">
            <v>Расходы на уплату взносов на капитальный ремонт общего имущества в многоквартирных домах</v>
          </cell>
          <cell r="C213" t="str">
            <v>602</v>
          </cell>
          <cell r="D213" t="str">
            <v>01</v>
          </cell>
          <cell r="E213" t="str">
            <v>13</v>
          </cell>
          <cell r="F213" t="str">
            <v>11 Б 01 21120</v>
          </cell>
          <cell r="G213" t="str">
            <v>000</v>
          </cell>
          <cell r="H213" t="e">
            <v>#REF!</v>
          </cell>
          <cell r="I213">
            <v>2306.44</v>
          </cell>
          <cell r="J213" t="e">
            <v>#REF!</v>
          </cell>
          <cell r="K213" t="str">
            <v>11Б0121120</v>
          </cell>
          <cell r="L213" t="str">
            <v>11Б0121120</v>
          </cell>
          <cell r="M213" t="str">
            <v>602011311Б0121120000</v>
          </cell>
        </row>
        <row r="214">
          <cell r="A214" t="str">
            <v>602011311Б0121120240</v>
          </cell>
          <cell r="B214" t="str">
            <v>Иные закупки товаров, работ и услуг для обеспечения государственных (муниципальных) нужд</v>
          </cell>
          <cell r="C214" t="str">
            <v>602</v>
          </cell>
          <cell r="D214" t="str">
            <v>01</v>
          </cell>
          <cell r="E214" t="str">
            <v>13</v>
          </cell>
          <cell r="F214" t="str">
            <v>11 Б 01 21120</v>
          </cell>
          <cell r="G214" t="str">
            <v>240</v>
          </cell>
          <cell r="H214" t="e">
            <v>#REF!</v>
          </cell>
          <cell r="I214">
            <v>2306.44</v>
          </cell>
          <cell r="J214" t="e">
            <v>#REF!</v>
          </cell>
          <cell r="K214" t="str">
            <v>11Б0121120</v>
          </cell>
          <cell r="L214" t="str">
            <v>11Б0121120</v>
          </cell>
          <cell r="M214" t="str">
            <v>602011311Б0121120240</v>
          </cell>
        </row>
        <row r="215">
          <cell r="A215" t="str">
            <v>602011311Б0300000000</v>
          </cell>
          <cell r="B215" t="str">
            <v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v>
          </cell>
          <cell r="C215" t="str">
            <v>602</v>
          </cell>
          <cell r="D215" t="str">
            <v>01</v>
          </cell>
          <cell r="E215" t="str">
            <v>13</v>
          </cell>
          <cell r="F215" t="str">
            <v>11 Б 03 00000</v>
          </cell>
          <cell r="G215" t="str">
            <v>000</v>
          </cell>
          <cell r="H215" t="e">
            <v>#REF!</v>
          </cell>
          <cell r="I215">
            <v>380.8</v>
          </cell>
          <cell r="J215" t="e">
            <v>#REF!</v>
          </cell>
          <cell r="K215" t="str">
            <v>11Б0300000</v>
          </cell>
          <cell r="L215" t="str">
            <v>11Б0300000</v>
          </cell>
          <cell r="M215" t="str">
            <v>602011311Б0300000000</v>
          </cell>
        </row>
        <row r="216">
          <cell r="A216" t="str">
            <v>602011311Б0320340000</v>
          </cell>
          <cell r="B216" t="str">
    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    </cell>
          <cell r="C216" t="str">
            <v>602</v>
          </cell>
          <cell r="D216" t="str">
            <v>01</v>
          </cell>
          <cell r="E216" t="str">
            <v>13</v>
          </cell>
          <cell r="F216" t="str">
            <v>11 Б 03 20340</v>
          </cell>
          <cell r="G216" t="str">
            <v>000</v>
          </cell>
          <cell r="H216" t="e">
            <v>#REF!</v>
          </cell>
          <cell r="I216">
            <v>380.8</v>
          </cell>
          <cell r="J216" t="e">
            <v>#REF!</v>
          </cell>
          <cell r="K216" t="str">
            <v>11Б0320340</v>
          </cell>
          <cell r="L216" t="str">
            <v>11Б0320340</v>
          </cell>
          <cell r="M216" t="str">
            <v>602011311Б0320340000</v>
          </cell>
        </row>
        <row r="217">
          <cell r="A217" t="str">
            <v>602011311Б0320340240</v>
          </cell>
          <cell r="B217" t="str">
            <v>Иные закупки товаров, работ и услуг для обеспечения государственных (муниципальных) нужд</v>
          </cell>
          <cell r="C217" t="str">
            <v>602</v>
          </cell>
          <cell r="D217" t="str">
            <v>01</v>
          </cell>
          <cell r="E217" t="str">
            <v>13</v>
          </cell>
          <cell r="F217" t="str">
            <v>11 Б 03 20340</v>
          </cell>
          <cell r="G217" t="str">
            <v>240</v>
          </cell>
          <cell r="H217" t="e">
            <v>#REF!</v>
          </cell>
          <cell r="I217">
            <v>380.8</v>
          </cell>
          <cell r="J217" t="e">
            <v>#REF!</v>
          </cell>
          <cell r="K217" t="str">
            <v>11Б0320340</v>
          </cell>
          <cell r="L217" t="str">
            <v>11Б0320340</v>
          </cell>
          <cell r="M217" t="str">
            <v>602011311Б0320340240</v>
          </cell>
        </row>
        <row r="218">
          <cell r="A218" t="str">
            <v>60201131400000000000</v>
          </cell>
          <cell r="B218" t="str">
            <v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v>
          </cell>
          <cell r="C218" t="str">
            <v>602</v>
          </cell>
          <cell r="D218" t="str">
            <v>01</v>
          </cell>
          <cell r="E218" t="str">
            <v>13</v>
          </cell>
          <cell r="F218" t="str">
            <v>14 0 00 00000</v>
          </cell>
          <cell r="G218" t="str">
            <v>000</v>
          </cell>
          <cell r="H218" t="e">
            <v>#REF!</v>
          </cell>
          <cell r="I218">
            <v>478</v>
          </cell>
          <cell r="J218" t="e">
            <v>#REF!</v>
          </cell>
          <cell r="K218">
            <v>1400000000</v>
          </cell>
          <cell r="L218" t="str">
            <v>1400000000</v>
          </cell>
          <cell r="M218" t="str">
            <v>60201131400000000000</v>
          </cell>
        </row>
        <row r="219">
          <cell r="A219" t="str">
            <v>60201131410000000000</v>
          </cell>
          <cell r="B219" t="str">
            <v>Подпрограмма «Развитие информационного общества в городе Ставрополе»</v>
          </cell>
          <cell r="C219" t="str">
            <v>602</v>
          </cell>
          <cell r="D219" t="str">
            <v>01</v>
          </cell>
          <cell r="E219" t="str">
            <v>13</v>
          </cell>
          <cell r="F219" t="str">
            <v>14 1 00 00000</v>
          </cell>
          <cell r="G219" t="str">
            <v>000</v>
          </cell>
          <cell r="H219" t="e">
            <v>#REF!</v>
          </cell>
          <cell r="I219">
            <v>478</v>
          </cell>
          <cell r="J219" t="e">
            <v>#REF!</v>
          </cell>
          <cell r="K219">
            <v>1410000000</v>
          </cell>
          <cell r="L219" t="str">
            <v>1410000000</v>
          </cell>
          <cell r="M219" t="str">
            <v>60201131410000000000</v>
          </cell>
        </row>
        <row r="220">
          <cell r="A220" t="str">
            <v>60201131410200000000</v>
          </cell>
          <cell r="B220" t="str">
    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    </cell>
          <cell r="C220" t="str">
            <v>602</v>
          </cell>
          <cell r="D220" t="str">
            <v>01</v>
          </cell>
          <cell r="E220" t="str">
            <v>13</v>
          </cell>
          <cell r="F220" t="str">
            <v>14 1 02 00000</v>
          </cell>
          <cell r="G220" t="str">
            <v>000</v>
          </cell>
          <cell r="H220" t="e">
            <v>#REF!</v>
          </cell>
          <cell r="I220">
            <v>478</v>
          </cell>
          <cell r="J220" t="e">
            <v>#REF!</v>
          </cell>
          <cell r="K220">
            <v>1410200000</v>
          </cell>
          <cell r="L220" t="str">
            <v>1410200000</v>
          </cell>
          <cell r="M220" t="str">
            <v>60201131410200000000</v>
          </cell>
        </row>
        <row r="221">
          <cell r="A221" t="str">
            <v>60201131410220630000</v>
          </cell>
          <cell r="B221" t="str">
            <v>Расходы на развитие и обеспечение функционирования информационного общества в городе Ставрополе</v>
          </cell>
          <cell r="C221" t="str">
            <v>602</v>
          </cell>
          <cell r="D221" t="str">
            <v>01</v>
          </cell>
          <cell r="E221" t="str">
            <v>13</v>
          </cell>
          <cell r="F221" t="str">
            <v>14 1 02 20630</v>
          </cell>
          <cell r="G221" t="str">
            <v>000</v>
          </cell>
          <cell r="H221" t="e">
            <v>#REF!</v>
          </cell>
          <cell r="I221">
            <v>478</v>
          </cell>
          <cell r="J221" t="e">
            <v>#REF!</v>
          </cell>
          <cell r="K221">
            <v>1410220630</v>
          </cell>
          <cell r="L221" t="str">
            <v>1410220630</v>
          </cell>
          <cell r="M221" t="str">
            <v>60201131410220630000</v>
          </cell>
        </row>
        <row r="222">
          <cell r="A222" t="str">
            <v>60201131410220630240</v>
          </cell>
          <cell r="B222" t="str">
            <v>Иные закупки товаров, работ и услуг для обеспечения государственных (муниципальных) нужд</v>
          </cell>
          <cell r="C222" t="str">
            <v>602</v>
          </cell>
          <cell r="D222" t="str">
            <v>01</v>
          </cell>
          <cell r="E222" t="str">
            <v>13</v>
          </cell>
          <cell r="F222" t="str">
            <v>14 1 02 20630</v>
          </cell>
          <cell r="G222" t="str">
            <v>240</v>
          </cell>
          <cell r="H222" t="e">
            <v>#REF!</v>
          </cell>
          <cell r="I222">
            <v>478</v>
          </cell>
          <cell r="J222" t="e">
            <v>#REF!</v>
          </cell>
          <cell r="K222">
            <v>1410220630</v>
          </cell>
          <cell r="L222" t="str">
            <v>1410220630</v>
          </cell>
          <cell r="M222" t="str">
            <v>60201131410220630240</v>
          </cell>
        </row>
        <row r="223">
          <cell r="A223" t="str">
            <v>60201131500000000000</v>
          </cell>
          <cell r="B223" t="str">
            <v>Муниципальная программа «Обеспечение безопасности, общественного порядка и профилактика правонарушений в городе Ставрополе»</v>
          </cell>
          <cell r="C223" t="str">
            <v>602</v>
          </cell>
          <cell r="D223" t="str">
            <v>01</v>
          </cell>
          <cell r="E223">
            <v>13</v>
          </cell>
          <cell r="F223" t="str">
            <v>15 0 00 00000</v>
          </cell>
          <cell r="G223" t="str">
            <v>000</v>
          </cell>
          <cell r="H223" t="e">
            <v>#REF!</v>
          </cell>
          <cell r="I223">
            <v>4007.5</v>
          </cell>
          <cell r="J223" t="e">
            <v>#REF!</v>
          </cell>
          <cell r="K223">
            <v>1500000000</v>
          </cell>
          <cell r="L223" t="str">
            <v>1500000000</v>
          </cell>
          <cell r="M223" t="str">
            <v>60201131500000000000</v>
          </cell>
        </row>
        <row r="224">
          <cell r="A224" t="str">
            <v>60201131510000000000</v>
          </cell>
          <cell r="B224" t="str">
            <v>Подпрограмма «Безопасный Ставрополь»</v>
          </cell>
          <cell r="C224" t="str">
            <v>602</v>
          </cell>
          <cell r="D224" t="str">
            <v>01</v>
          </cell>
          <cell r="E224">
            <v>13</v>
          </cell>
          <cell r="F224" t="str">
            <v>15 1 00 00000</v>
          </cell>
          <cell r="G224" t="str">
            <v>000</v>
          </cell>
          <cell r="H224" t="e">
            <v>#REF!</v>
          </cell>
          <cell r="I224">
            <v>4007.5</v>
          </cell>
          <cell r="J224" t="e">
            <v>#REF!</v>
          </cell>
          <cell r="K224">
            <v>1510000000</v>
          </cell>
          <cell r="L224" t="str">
            <v>1510000000</v>
          </cell>
          <cell r="M224" t="str">
            <v>60201131510000000000</v>
          </cell>
        </row>
        <row r="225">
          <cell r="A225" t="str">
            <v>60201131510200000000</v>
          </cell>
          <cell r="B225" t="str">
            <v>Основное мероприятие «Создание условий для обеспечения безопасности граждан в местах массового пребывания людей на территории города Ставрополя»</v>
          </cell>
          <cell r="C225" t="str">
            <v>602</v>
          </cell>
          <cell r="D225" t="str">
            <v>01</v>
          </cell>
          <cell r="E225">
            <v>13</v>
          </cell>
          <cell r="F225" t="str">
            <v>15 1 02 00000</v>
          </cell>
          <cell r="G225" t="str">
            <v>000</v>
          </cell>
          <cell r="H225" t="e">
            <v>#REF!</v>
          </cell>
          <cell r="I225">
            <v>4007.5</v>
          </cell>
          <cell r="J225" t="e">
            <v>#REF!</v>
          </cell>
          <cell r="K225">
            <v>1510200000</v>
          </cell>
          <cell r="L225" t="str">
            <v>1510200000</v>
          </cell>
          <cell r="M225" t="str">
            <v>60201131510200000000</v>
          </cell>
        </row>
        <row r="226">
          <cell r="A226" t="str">
            <v>60201131510220350000</v>
          </cell>
          <cell r="B226" t="str">
            <v>Расходы на реализацию мероприятий, направленных на повышение уровня безопасности жизнедеятельности города Ставрополя</v>
          </cell>
          <cell r="C226" t="str">
            <v>602</v>
          </cell>
          <cell r="D226" t="str">
            <v>01</v>
          </cell>
          <cell r="E226">
            <v>13</v>
          </cell>
          <cell r="F226" t="str">
            <v>15 1 02 20350</v>
          </cell>
          <cell r="G226" t="str">
            <v>000</v>
          </cell>
          <cell r="H226" t="e">
            <v>#REF!</v>
          </cell>
          <cell r="I226">
            <v>2275</v>
          </cell>
          <cell r="J226" t="e">
            <v>#REF!</v>
          </cell>
          <cell r="K226">
            <v>1510220350</v>
          </cell>
          <cell r="L226" t="str">
            <v>1510220350</v>
          </cell>
          <cell r="M226" t="str">
            <v>60201131510220350000</v>
          </cell>
        </row>
        <row r="227">
          <cell r="A227" t="str">
            <v>60201131510220350240</v>
          </cell>
          <cell r="B227" t="str">
            <v>Иные закупки товаров, работ и услуг для обеспечения государственных (муниципальных) нужд</v>
          </cell>
          <cell r="C227" t="str">
            <v>602</v>
          </cell>
          <cell r="D227" t="str">
            <v>01</v>
          </cell>
          <cell r="E227">
            <v>13</v>
          </cell>
          <cell r="F227" t="str">
            <v>15 1 02 20350</v>
          </cell>
          <cell r="G227" t="str">
            <v>240</v>
          </cell>
          <cell r="H227" t="e">
            <v>#REF!</v>
          </cell>
          <cell r="I227">
            <v>2275</v>
          </cell>
          <cell r="J227" t="e">
            <v>#REF!</v>
          </cell>
          <cell r="K227">
            <v>1510220350</v>
          </cell>
          <cell r="L227" t="str">
            <v>1510220350</v>
          </cell>
          <cell r="M227" t="str">
            <v>60201131510220350240</v>
          </cell>
        </row>
        <row r="228">
          <cell r="A228" t="str">
            <v>602011315102S7310000</v>
          </cell>
          <cell r="B228" t="str">
            <v>Cоздание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</v>
          </cell>
          <cell r="C228" t="str">
            <v>602</v>
          </cell>
          <cell r="D228" t="str">
            <v>01</v>
          </cell>
          <cell r="E228">
            <v>13</v>
          </cell>
          <cell r="F228" t="str">
            <v>15 1 02 S7310</v>
          </cell>
          <cell r="G228" t="str">
            <v>000</v>
          </cell>
          <cell r="H228" t="e">
            <v>#REF!</v>
          </cell>
          <cell r="I228">
            <v>346.5</v>
          </cell>
          <cell r="J228" t="e">
            <v>#REF!</v>
          </cell>
          <cell r="K228" t="str">
            <v>15102S7310</v>
          </cell>
          <cell r="L228" t="str">
            <v>15102S7310</v>
          </cell>
          <cell r="M228" t="str">
            <v>602011315102S7310000</v>
          </cell>
        </row>
        <row r="229">
          <cell r="A229" t="str">
            <v>602011315102S7310240</v>
          </cell>
          <cell r="B229" t="str">
            <v>Иные закупки товаров, работ и услуг для обеспечения государственных (муниципальных) нужд</v>
          </cell>
          <cell r="C229" t="str">
            <v>602</v>
          </cell>
          <cell r="D229" t="str">
            <v>01</v>
          </cell>
          <cell r="E229">
            <v>13</v>
          </cell>
          <cell r="F229" t="str">
            <v>15 1 02 S7310</v>
          </cell>
          <cell r="G229" t="str">
            <v>240</v>
          </cell>
          <cell r="H229" t="e">
            <v>#REF!</v>
          </cell>
          <cell r="I229">
            <v>346.5</v>
          </cell>
          <cell r="J229" t="e">
            <v>#REF!</v>
          </cell>
          <cell r="K229" t="str">
            <v>15102S7310</v>
          </cell>
          <cell r="L229" t="str">
            <v>15102S7310</v>
          </cell>
          <cell r="M229" t="str">
            <v>602011315102S7310240</v>
          </cell>
        </row>
        <row r="230">
          <cell r="A230" t="str">
            <v>60201131510277310000</v>
          </cell>
          <cell r="B230" t="str">
            <v>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</v>
          </cell>
          <cell r="C230" t="str">
            <v>602</v>
          </cell>
          <cell r="D230" t="str">
            <v>01</v>
          </cell>
          <cell r="E230">
            <v>13</v>
          </cell>
          <cell r="F230" t="str">
            <v>15 1 02 77310</v>
          </cell>
          <cell r="G230" t="str">
            <v>000</v>
          </cell>
          <cell r="H230" t="e">
            <v>#REF!</v>
          </cell>
          <cell r="I230">
            <v>1386</v>
          </cell>
          <cell r="J230" t="e">
            <v>#REF!</v>
          </cell>
          <cell r="K230">
            <v>1510277310</v>
          </cell>
          <cell r="L230" t="str">
            <v>1510277310</v>
          </cell>
          <cell r="M230" t="str">
            <v>60201131510277310000</v>
          </cell>
        </row>
        <row r="231">
          <cell r="A231" t="str">
            <v>60201131510277310240</v>
          </cell>
          <cell r="B231" t="str">
            <v>Иные закупки товаров, работ и услуг для обеспечения государственных (муниципальных) нужд</v>
          </cell>
          <cell r="C231" t="str">
            <v>602</v>
          </cell>
          <cell r="D231" t="str">
            <v>01</v>
          </cell>
          <cell r="E231">
            <v>13</v>
          </cell>
          <cell r="F231" t="str">
            <v>15 1 02 77310</v>
          </cell>
          <cell r="G231" t="str">
            <v>240</v>
          </cell>
          <cell r="H231" t="e">
            <v>#REF!</v>
          </cell>
          <cell r="I231">
            <v>1386</v>
          </cell>
          <cell r="J231" t="e">
            <v>#REF!</v>
          </cell>
          <cell r="K231">
            <v>1510277310</v>
          </cell>
          <cell r="L231" t="str">
            <v>1510277310</v>
          </cell>
          <cell r="M231" t="str">
            <v>60201131510277310240</v>
          </cell>
        </row>
        <row r="232">
          <cell r="A232" t="str">
            <v>60201137200000000000</v>
          </cell>
          <cell r="B232" t="str">
            <v>Обеспечения деятельности комитета по управлению муниципальным имуществом города Ставрополя</v>
          </cell>
          <cell r="C232" t="str">
            <v>602</v>
          </cell>
          <cell r="D232" t="str">
            <v>01</v>
          </cell>
          <cell r="E232" t="str">
            <v>13</v>
          </cell>
          <cell r="F232" t="str">
            <v>72 0 00 00000</v>
          </cell>
          <cell r="G232" t="str">
            <v>000</v>
          </cell>
          <cell r="H232" t="e">
            <v>#REF!</v>
          </cell>
          <cell r="I232">
            <v>66330.289999999994</v>
          </cell>
          <cell r="J232" t="e">
            <v>#REF!</v>
          </cell>
          <cell r="K232">
            <v>7200000000</v>
          </cell>
          <cell r="L232" t="str">
            <v>7200000000</v>
          </cell>
          <cell r="M232" t="str">
            <v>60201137200000000000</v>
          </cell>
        </row>
        <row r="233">
          <cell r="A233" t="str">
            <v>60201137210000000000</v>
          </cell>
          <cell r="B233" t="str">
            <v>Непрограммные расходы в рамках обеспечения деятельности комитета по управлению муниципальным имуществом города Ставрополя</v>
          </cell>
          <cell r="C233" t="str">
            <v>602</v>
          </cell>
          <cell r="D233" t="str">
            <v>01</v>
          </cell>
          <cell r="E233" t="str">
            <v>13</v>
          </cell>
          <cell r="F233" t="str">
            <v>72 1 00 00000</v>
          </cell>
          <cell r="G233" t="str">
            <v>000</v>
          </cell>
          <cell r="H233" t="e">
            <v>#REF!</v>
          </cell>
          <cell r="I233">
            <v>65773.319999999992</v>
          </cell>
          <cell r="J233" t="e">
            <v>#REF!</v>
          </cell>
          <cell r="K233">
            <v>7210000000</v>
          </cell>
          <cell r="L233" t="str">
            <v>7210000000</v>
          </cell>
          <cell r="M233" t="str">
            <v>60201137210000000000</v>
          </cell>
        </row>
        <row r="234">
          <cell r="A234" t="str">
            <v>60201137210010010000</v>
          </cell>
          <cell r="B234" t="str">
            <v>Расходы на обеспечение функций органов местного самоуправления города Ставрополя</v>
          </cell>
          <cell r="C234" t="str">
            <v>602</v>
          </cell>
          <cell r="D234" t="str">
            <v>01</v>
          </cell>
          <cell r="E234" t="str">
            <v>13</v>
          </cell>
          <cell r="F234" t="str">
            <v>72 1 00 10010</v>
          </cell>
          <cell r="G234" t="str">
            <v>000</v>
          </cell>
          <cell r="H234" t="e">
            <v>#REF!</v>
          </cell>
          <cell r="I234">
            <v>9556.26</v>
          </cell>
          <cell r="J234" t="e">
            <v>#REF!</v>
          </cell>
          <cell r="K234">
            <v>7210010010</v>
          </cell>
          <cell r="L234" t="str">
            <v>7210010010</v>
          </cell>
          <cell r="M234" t="str">
            <v>60201137210010010000</v>
          </cell>
        </row>
        <row r="235">
          <cell r="A235" t="str">
            <v>60201137210010010120</v>
          </cell>
          <cell r="B235" t="str">
            <v>Расходы на выплаты персоналу государственных (муниципальных) органов</v>
          </cell>
          <cell r="C235" t="str">
            <v>602</v>
          </cell>
          <cell r="D235" t="str">
            <v>01</v>
          </cell>
          <cell r="E235" t="str">
            <v>13</v>
          </cell>
          <cell r="F235" t="str">
            <v>72 1 00 10010</v>
          </cell>
          <cell r="G235" t="str">
            <v>120</v>
          </cell>
          <cell r="H235" t="e">
            <v>#REF!</v>
          </cell>
          <cell r="I235">
            <v>1328.02</v>
          </cell>
          <cell r="J235" t="e">
            <v>#REF!</v>
          </cell>
          <cell r="K235">
            <v>7210010010</v>
          </cell>
          <cell r="L235" t="str">
            <v>7210010010</v>
          </cell>
          <cell r="M235" t="str">
            <v>60201137210010010120</v>
          </cell>
        </row>
        <row r="236">
          <cell r="A236" t="str">
            <v>60201137210010010240</v>
          </cell>
          <cell r="B236" t="str">
            <v>Иные закупки товаров, работ и услуг для обеспечения государственных (муниципальных) нужд</v>
          </cell>
          <cell r="C236" t="str">
            <v>602</v>
          </cell>
          <cell r="D236" t="str">
            <v>01</v>
          </cell>
          <cell r="E236" t="str">
            <v>13</v>
          </cell>
          <cell r="F236" t="str">
            <v>72 1 00 10010</v>
          </cell>
          <cell r="G236" t="str">
            <v>240</v>
          </cell>
          <cell r="H236" t="e">
            <v>#REF!</v>
          </cell>
          <cell r="I236">
            <v>8041.72</v>
          </cell>
          <cell r="J236" t="e">
            <v>#REF!</v>
          </cell>
          <cell r="K236">
            <v>7210010010</v>
          </cell>
          <cell r="L236" t="str">
            <v>7210010010</v>
          </cell>
          <cell r="M236" t="str">
            <v>60201137210010010240</v>
          </cell>
        </row>
        <row r="237">
          <cell r="A237" t="str">
            <v>60201137210010010830</v>
          </cell>
          <cell r="B237" t="str">
            <v>Исполнение судебных актов</v>
          </cell>
          <cell r="C237" t="str">
            <v>602</v>
          </cell>
          <cell r="D237" t="str">
            <v>01</v>
          </cell>
          <cell r="E237" t="str">
            <v>13</v>
          </cell>
          <cell r="F237" t="str">
            <v>72 1 00 10010</v>
          </cell>
          <cell r="G237" t="str">
            <v>830</v>
          </cell>
          <cell r="H237" t="e">
            <v>#REF!</v>
          </cell>
          <cell r="I237">
            <v>40</v>
          </cell>
          <cell r="J237" t="e">
            <v>#REF!</v>
          </cell>
          <cell r="K237">
            <v>7210010010</v>
          </cell>
          <cell r="L237" t="str">
            <v>7210010010</v>
          </cell>
          <cell r="M237" t="str">
            <v>60201137210010010830</v>
          </cell>
        </row>
        <row r="238">
          <cell r="A238" t="str">
            <v>60201137210010010850</v>
          </cell>
          <cell r="B238" t="str">
            <v>Уплата налогов, сборов и иных платежей</v>
          </cell>
          <cell r="C238" t="str">
            <v>602</v>
          </cell>
          <cell r="D238" t="str">
            <v>01</v>
          </cell>
          <cell r="E238" t="str">
            <v>13</v>
          </cell>
          <cell r="F238" t="str">
            <v>72 1 00 10010</v>
          </cell>
          <cell r="G238" t="str">
            <v>850</v>
          </cell>
          <cell r="H238" t="e">
            <v>#REF!</v>
          </cell>
          <cell r="I238">
            <v>146.52000000000001</v>
          </cell>
          <cell r="J238" t="e">
            <v>#REF!</v>
          </cell>
          <cell r="K238">
            <v>7210010010</v>
          </cell>
          <cell r="L238" t="str">
            <v>7210010010</v>
          </cell>
          <cell r="M238" t="str">
            <v>60201137210010010850</v>
          </cell>
        </row>
        <row r="239">
          <cell r="A239" t="str">
            <v>60201137210010020000</v>
          </cell>
          <cell r="B239" t="str">
            <v>Расходы на выплаты по оплате труда работников органов местного самоуправления города Ставрополя</v>
          </cell>
          <cell r="C239" t="str">
            <v>602</v>
          </cell>
          <cell r="D239" t="str">
            <v>01</v>
          </cell>
          <cell r="E239" t="str">
            <v>13</v>
          </cell>
          <cell r="F239" t="str">
            <v>72 1 00 10020</v>
          </cell>
          <cell r="G239" t="str">
            <v>000</v>
          </cell>
          <cell r="H239" t="e">
            <v>#REF!</v>
          </cell>
          <cell r="I239">
            <v>55560.68</v>
          </cell>
          <cell r="J239" t="e">
            <v>#REF!</v>
          </cell>
          <cell r="K239">
            <v>7210010020</v>
          </cell>
          <cell r="L239" t="str">
            <v>7210010020</v>
          </cell>
          <cell r="M239" t="str">
            <v>60201137210010020000</v>
          </cell>
        </row>
        <row r="240">
          <cell r="A240" t="str">
            <v>60201137210010020120</v>
          </cell>
          <cell r="B240" t="str">
            <v>Расходы на выплаты персоналу государственных (муниципальных) органов</v>
          </cell>
          <cell r="C240" t="str">
            <v>602</v>
          </cell>
          <cell r="D240" t="str">
            <v>01</v>
          </cell>
          <cell r="E240" t="str">
            <v>13</v>
          </cell>
          <cell r="F240" t="str">
            <v>72 1 00 10020</v>
          </cell>
          <cell r="G240" t="str">
            <v>120</v>
          </cell>
          <cell r="H240" t="e">
            <v>#REF!</v>
          </cell>
          <cell r="I240">
            <v>55560.68</v>
          </cell>
          <cell r="J240" t="e">
            <v>#REF!</v>
          </cell>
          <cell r="K240">
            <v>7210010020</v>
          </cell>
          <cell r="L240" t="str">
            <v>7210010020</v>
          </cell>
          <cell r="M240" t="str">
            <v>60201137210010020120</v>
          </cell>
        </row>
        <row r="241">
          <cell r="A241" t="str">
            <v>60201137210010050000</v>
          </cell>
          <cell r="B241" t="str">
            <v>Поощрение муниципального служащего в связи с выходом на страховую пенсию по старости (инвалидности)</v>
          </cell>
          <cell r="C241" t="str">
            <v>602</v>
          </cell>
          <cell r="D241" t="str">
            <v>01</v>
          </cell>
          <cell r="E241" t="str">
            <v>13</v>
          </cell>
          <cell r="F241" t="str">
            <v>72 1 00 10050</v>
          </cell>
          <cell r="G241" t="str">
            <v>000</v>
          </cell>
          <cell r="H241">
            <v>108.48</v>
          </cell>
          <cell r="I241">
            <v>108.48</v>
          </cell>
          <cell r="J241">
            <v>100</v>
          </cell>
          <cell r="K241">
            <v>7210010050</v>
          </cell>
          <cell r="L241" t="str">
            <v>7210010050</v>
          </cell>
          <cell r="M241" t="str">
            <v>60201137210010050000</v>
          </cell>
        </row>
        <row r="242">
          <cell r="A242" t="str">
            <v>60201137210010050120</v>
          </cell>
          <cell r="B242" t="str">
            <v>Расходы на выплаты персоналу государственных (муниципальных) органов</v>
          </cell>
          <cell r="C242" t="str">
            <v>602</v>
          </cell>
          <cell r="D242" t="str">
            <v>01</v>
          </cell>
          <cell r="E242" t="str">
            <v>13</v>
          </cell>
          <cell r="F242" t="str">
            <v>72 1 00 10050</v>
          </cell>
          <cell r="G242" t="str">
            <v>120</v>
          </cell>
          <cell r="H242">
            <v>108.48</v>
          </cell>
          <cell r="I242">
            <v>108.48</v>
          </cell>
          <cell r="J242">
            <v>100</v>
          </cell>
          <cell r="K242">
            <v>7210010050</v>
          </cell>
          <cell r="L242" t="str">
            <v>7210010050</v>
          </cell>
          <cell r="M242" t="str">
            <v>60201137210010050120</v>
          </cell>
        </row>
        <row r="243">
          <cell r="A243" t="str">
            <v>60201137210020050000</v>
          </cell>
          <cell r="B243" t="str">
            <v>Расходы на выплаты на основании исполнительных листов судебных органов</v>
          </cell>
          <cell r="C243" t="str">
            <v>602</v>
          </cell>
          <cell r="D243" t="str">
            <v>01</v>
          </cell>
          <cell r="E243" t="str">
            <v>13</v>
          </cell>
          <cell r="F243" t="str">
            <v>72 1 00 20050</v>
          </cell>
          <cell r="G243" t="str">
            <v>000</v>
          </cell>
          <cell r="H243" t="e">
            <v>#REF!</v>
          </cell>
          <cell r="I243">
            <v>547.9</v>
          </cell>
          <cell r="J243" t="e">
            <v>#REF!</v>
          </cell>
          <cell r="K243">
            <v>7210020050</v>
          </cell>
          <cell r="L243" t="str">
            <v>7210020050</v>
          </cell>
          <cell r="M243" t="str">
            <v>60201137210020050000</v>
          </cell>
        </row>
        <row r="244">
          <cell r="A244" t="str">
            <v>60201137210020050830</v>
          </cell>
          <cell r="B244" t="str">
            <v>Исполнение судебных актов</v>
          </cell>
          <cell r="C244" t="str">
            <v>602</v>
          </cell>
          <cell r="D244" t="str">
            <v>01</v>
          </cell>
          <cell r="E244" t="str">
            <v>13</v>
          </cell>
          <cell r="F244" t="str">
            <v>72 1 00 20050</v>
          </cell>
          <cell r="G244" t="str">
            <v>830</v>
          </cell>
          <cell r="H244" t="e">
            <v>#REF!</v>
          </cell>
          <cell r="I244">
            <v>547.9</v>
          </cell>
          <cell r="J244" t="e">
            <v>#REF!</v>
          </cell>
          <cell r="K244">
            <v>7210020050</v>
          </cell>
          <cell r="L244" t="str">
            <v>7210020050</v>
          </cell>
          <cell r="M244" t="str">
            <v>60201137210020050830</v>
          </cell>
        </row>
        <row r="245">
          <cell r="A245" t="str">
            <v>60201137220000000000</v>
          </cell>
          <cell r="B245" t="str">
            <v>Расходы, предусмотренные на иные цели</v>
          </cell>
          <cell r="C245" t="str">
            <v>602</v>
          </cell>
          <cell r="D245" t="str">
            <v>01</v>
          </cell>
          <cell r="E245" t="str">
            <v>13</v>
          </cell>
          <cell r="F245" t="str">
            <v>72 2 00 00000</v>
          </cell>
          <cell r="G245" t="str">
            <v>000</v>
          </cell>
          <cell r="H245" t="e">
            <v>#REF!</v>
          </cell>
          <cell r="I245">
            <v>556.97</v>
          </cell>
          <cell r="J245" t="e">
            <v>#REF!</v>
          </cell>
          <cell r="K245">
            <v>7220000000</v>
          </cell>
          <cell r="L245" t="str">
            <v>7220000000</v>
          </cell>
          <cell r="M245" t="str">
            <v>60201137220000000000</v>
          </cell>
        </row>
        <row r="246">
          <cell r="A246" t="str">
            <v>60201137220020970000</v>
          </cell>
          <cell r="B246" t="str">
            <v>Расходы на уплату налога на добавленную стоимость в связи с реализацией муниципального имущества физическим лицам</v>
          </cell>
          <cell r="C246" t="str">
            <v>602</v>
          </cell>
          <cell r="D246" t="str">
            <v>01</v>
          </cell>
          <cell r="E246" t="str">
            <v>13</v>
          </cell>
          <cell r="F246" t="str">
            <v>72 2 00 20970</v>
          </cell>
          <cell r="G246" t="str">
            <v>000</v>
          </cell>
          <cell r="H246" t="e">
            <v>#REF!</v>
          </cell>
          <cell r="I246">
            <v>556.97</v>
          </cell>
          <cell r="J246" t="e">
            <v>#REF!</v>
          </cell>
          <cell r="K246">
            <v>7220020970</v>
          </cell>
          <cell r="L246" t="str">
            <v>7220020970</v>
          </cell>
          <cell r="M246" t="str">
            <v>60201137220020970000</v>
          </cell>
        </row>
        <row r="247">
          <cell r="A247" t="str">
            <v>60201137220020970850</v>
          </cell>
          <cell r="B247" t="str">
            <v>Уплата налогов, сборов и иных платежей</v>
          </cell>
          <cell r="C247" t="str">
            <v>602</v>
          </cell>
          <cell r="D247" t="str">
            <v>01</v>
          </cell>
          <cell r="E247" t="str">
            <v>13</v>
          </cell>
          <cell r="F247" t="str">
            <v>72 2 00 20970</v>
          </cell>
          <cell r="G247" t="str">
            <v>850</v>
          </cell>
          <cell r="H247" t="e">
            <v>#REF!</v>
          </cell>
          <cell r="I247">
            <v>556.97</v>
          </cell>
          <cell r="J247" t="e">
            <v>#REF!</v>
          </cell>
          <cell r="K247">
            <v>7220020970</v>
          </cell>
          <cell r="L247" t="str">
            <v>7220020970</v>
          </cell>
          <cell r="M247" t="str">
            <v>60201137220020970850</v>
          </cell>
        </row>
        <row r="248">
          <cell r="A248" t="str">
            <v>60201139800000000000</v>
          </cell>
          <cell r="B248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248" t="str">
            <v>602</v>
          </cell>
          <cell r="D248" t="str">
            <v>01</v>
          </cell>
          <cell r="E248" t="str">
            <v>13</v>
          </cell>
          <cell r="F248" t="str">
            <v>98 0 00 00000</v>
          </cell>
          <cell r="G248" t="str">
            <v>000</v>
          </cell>
          <cell r="H248" t="e">
            <v>#REF!</v>
          </cell>
          <cell r="I248">
            <v>225</v>
          </cell>
          <cell r="J248" t="e">
            <v>#REF!</v>
          </cell>
          <cell r="K248">
            <v>9800000000</v>
          </cell>
          <cell r="L248" t="str">
            <v>9800000000</v>
          </cell>
          <cell r="M248" t="str">
            <v>60201139800000000000</v>
          </cell>
        </row>
        <row r="249">
          <cell r="A249" t="str">
            <v>60201139810000000000</v>
          </cell>
          <cell r="B249" t="str">
            <v>Иные непрограммные мероприятия</v>
          </cell>
          <cell r="C249" t="str">
            <v>602</v>
          </cell>
          <cell r="D249" t="str">
            <v>01</v>
          </cell>
          <cell r="E249" t="str">
            <v>13</v>
          </cell>
          <cell r="F249" t="str">
            <v>98 1 00 00000</v>
          </cell>
          <cell r="G249" t="str">
            <v>000</v>
          </cell>
          <cell r="H249" t="e">
            <v>#REF!</v>
          </cell>
          <cell r="I249">
            <v>225</v>
          </cell>
          <cell r="J249" t="e">
            <v>#REF!</v>
          </cell>
          <cell r="K249">
            <v>9810000000</v>
          </cell>
          <cell r="L249" t="str">
            <v>9810000000</v>
          </cell>
          <cell r="M249" t="str">
            <v>60201139810000000000</v>
          </cell>
        </row>
        <row r="250">
          <cell r="A250" t="str">
            <v>60201139810021350000</v>
          </cell>
          <cell r="B250" t="str">
            <v>Иные вопросы, связанные с общегосударственным управлением</v>
          </cell>
          <cell r="C250" t="str">
            <v>602</v>
          </cell>
          <cell r="D250" t="str">
            <v>01</v>
          </cell>
          <cell r="E250" t="str">
            <v>13</v>
          </cell>
          <cell r="F250" t="str">
            <v>98 1 00 21350</v>
          </cell>
          <cell r="G250" t="str">
            <v>000</v>
          </cell>
          <cell r="H250" t="e">
            <v>#REF!</v>
          </cell>
          <cell r="I250">
            <v>225</v>
          </cell>
          <cell r="J250" t="e">
            <v>#REF!</v>
          </cell>
          <cell r="K250">
            <v>9810021350</v>
          </cell>
          <cell r="L250" t="str">
            <v>9810021350</v>
          </cell>
          <cell r="M250" t="str">
            <v>60201139810021350000</v>
          </cell>
        </row>
        <row r="251">
          <cell r="A251" t="str">
            <v>60201139810021350830</v>
          </cell>
          <cell r="B251" t="str">
            <v>Исполнение судебных актов</v>
          </cell>
          <cell r="C251" t="str">
            <v>602</v>
          </cell>
          <cell r="D251" t="str">
            <v>01</v>
          </cell>
          <cell r="E251" t="str">
            <v>13</v>
          </cell>
          <cell r="F251" t="str">
            <v>98 1 00 21350</v>
          </cell>
          <cell r="G251" t="str">
            <v>830</v>
          </cell>
          <cell r="H251" t="e">
            <v>#REF!</v>
          </cell>
          <cell r="I251">
            <v>225</v>
          </cell>
          <cell r="J251" t="e">
            <v>#REF!</v>
          </cell>
          <cell r="K251">
            <v>9810021350</v>
          </cell>
          <cell r="L251" t="str">
            <v>9810021350</v>
          </cell>
          <cell r="M251" t="str">
            <v>60201139810021350830</v>
          </cell>
        </row>
        <row r="252">
          <cell r="A252" t="str">
            <v>60204000000000000000</v>
          </cell>
          <cell r="B252" t="str">
            <v>Национальная экономика</v>
          </cell>
          <cell r="C252" t="str">
            <v>602</v>
          </cell>
          <cell r="D252" t="str">
            <v>04</v>
          </cell>
          <cell r="E252" t="str">
            <v>00</v>
          </cell>
          <cell r="F252" t="str">
            <v>00 0 00 00000</v>
          </cell>
          <cell r="G252" t="str">
            <v>000</v>
          </cell>
          <cell r="H252" t="e">
            <v>#REF!</v>
          </cell>
          <cell r="I252">
            <v>11101.060000000001</v>
          </cell>
          <cell r="J252" t="e">
            <v>#REF!</v>
          </cell>
          <cell r="K252">
            <v>0</v>
          </cell>
          <cell r="L252" t="str">
            <v>0000000000</v>
          </cell>
          <cell r="M252" t="str">
            <v>60204000000000000000</v>
          </cell>
        </row>
        <row r="253">
          <cell r="A253" t="str">
            <v>60204120000000000000</v>
          </cell>
          <cell r="B253" t="str">
            <v>Другие вопросы в области национальной экономики</v>
          </cell>
          <cell r="C253" t="str">
            <v>602</v>
          </cell>
          <cell r="D253" t="str">
            <v>04</v>
          </cell>
          <cell r="E253" t="str">
            <v>12</v>
          </cell>
          <cell r="F253" t="str">
            <v>00 0 00 00000</v>
          </cell>
          <cell r="G253" t="str">
            <v>000</v>
          </cell>
          <cell r="H253" t="e">
            <v>#REF!</v>
          </cell>
          <cell r="I253">
            <v>11101.060000000001</v>
          </cell>
          <cell r="J253" t="e">
            <v>#REF!</v>
          </cell>
          <cell r="K253">
            <v>0</v>
          </cell>
          <cell r="L253" t="str">
            <v>0000000000</v>
          </cell>
          <cell r="M253" t="str">
            <v>60204120000000000000</v>
          </cell>
        </row>
        <row r="254">
          <cell r="A254" t="str">
            <v>60204120200000000000</v>
          </cell>
          <cell r="B254" t="str">
    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v>
          </cell>
          <cell r="C254" t="str">
            <v>602</v>
          </cell>
          <cell r="D254" t="str">
            <v>04</v>
          </cell>
          <cell r="E254" t="str">
            <v>12</v>
          </cell>
          <cell r="F254" t="str">
            <v>02 0 00 00000</v>
          </cell>
          <cell r="G254" t="str">
            <v>000</v>
          </cell>
          <cell r="H254" t="e">
            <v>#REF!</v>
          </cell>
          <cell r="I254">
            <v>0</v>
          </cell>
          <cell r="J254" t="e">
            <v>#REF!</v>
          </cell>
          <cell r="K254">
            <v>200000000</v>
          </cell>
          <cell r="L254" t="str">
            <v>0200000000</v>
          </cell>
          <cell r="M254" t="str">
            <v>60204120200000000000</v>
          </cell>
        </row>
        <row r="255">
          <cell r="A255" t="str">
            <v>602041202Б0000000000</v>
          </cell>
          <cell r="B255" t="str">
    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v>
          </cell>
          <cell r="C255" t="str">
            <v>602</v>
          </cell>
          <cell r="D255" t="str">
            <v>04</v>
          </cell>
          <cell r="E255" t="str">
            <v>12</v>
          </cell>
          <cell r="F255" t="str">
            <v>02 Б 00 00000</v>
          </cell>
          <cell r="G255" t="str">
            <v>000</v>
          </cell>
          <cell r="H255" t="e">
            <v>#REF!</v>
          </cell>
          <cell r="I255">
            <v>0</v>
          </cell>
          <cell r="J255" t="e">
            <v>#REF!</v>
          </cell>
          <cell r="K255" t="str">
            <v>02Б0000000</v>
          </cell>
          <cell r="L255" t="str">
            <v>02Б0000000</v>
          </cell>
          <cell r="M255" t="str">
            <v>602041202Б0000000000</v>
          </cell>
        </row>
        <row r="256">
          <cell r="A256" t="str">
            <v>602041202Б0200000000</v>
          </cell>
          <cell r="B256" t="str">
    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    </cell>
          <cell r="C256" t="str">
            <v>602</v>
          </cell>
          <cell r="D256" t="str">
            <v>04</v>
          </cell>
          <cell r="E256" t="str">
            <v>12</v>
          </cell>
          <cell r="F256" t="str">
            <v>02 Б 02 00000</v>
          </cell>
          <cell r="G256" t="str">
            <v>000</v>
          </cell>
          <cell r="H256" t="e">
            <v>#REF!</v>
          </cell>
          <cell r="I256">
            <v>0</v>
          </cell>
          <cell r="J256" t="e">
            <v>#REF!</v>
          </cell>
          <cell r="K256" t="str">
            <v>02Б0200000</v>
          </cell>
          <cell r="L256" t="str">
            <v>02Б0200000</v>
          </cell>
          <cell r="M256" t="str">
            <v>602041202Б0200000000</v>
          </cell>
        </row>
        <row r="257">
          <cell r="A257" t="str">
            <v>602041202Б0220160000</v>
          </cell>
          <cell r="B257" t="str">
    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    </cell>
          <cell r="C257" t="str">
            <v>602</v>
          </cell>
          <cell r="D257" t="str">
            <v>04</v>
          </cell>
          <cell r="E257" t="str">
            <v>12</v>
          </cell>
          <cell r="F257" t="str">
            <v>02 Б 02 20160</v>
          </cell>
          <cell r="G257" t="str">
            <v>000</v>
          </cell>
          <cell r="H257" t="e">
            <v>#REF!</v>
          </cell>
          <cell r="I257">
            <v>0</v>
          </cell>
          <cell r="J257" t="e">
            <v>#REF!</v>
          </cell>
          <cell r="K257" t="str">
            <v>02Б0220160</v>
          </cell>
          <cell r="L257" t="str">
            <v>02Б0220160</v>
          </cell>
          <cell r="M257" t="str">
            <v>602041202Б0220160000</v>
          </cell>
        </row>
        <row r="258">
          <cell r="A258" t="str">
            <v>602041202Б0220160240</v>
          </cell>
          <cell r="B258" t="str">
            <v>Иные закупки товаров, работ и услуг для обеспечения государственных (муниципальных) нужд</v>
          </cell>
          <cell r="C258" t="str">
            <v>602</v>
          </cell>
          <cell r="D258" t="str">
            <v>04</v>
          </cell>
          <cell r="E258" t="str">
            <v>12</v>
          </cell>
          <cell r="F258" t="str">
            <v>02 Б 02 20160</v>
          </cell>
          <cell r="G258" t="str">
            <v>240</v>
          </cell>
          <cell r="H258" t="e">
            <v>#REF!</v>
          </cell>
          <cell r="I258">
            <v>0</v>
          </cell>
          <cell r="J258" t="e">
            <v>#REF!</v>
          </cell>
          <cell r="K258" t="str">
            <v>02Б0220160</v>
          </cell>
          <cell r="L258" t="str">
            <v>02Б0220160</v>
          </cell>
          <cell r="M258" t="str">
            <v>602041202Б0220160240</v>
          </cell>
        </row>
        <row r="259">
          <cell r="A259" t="str">
            <v>60204120400000000000</v>
          </cell>
          <cell r="B259" t="str">
    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    </cell>
          <cell r="C259" t="str">
            <v>602</v>
          </cell>
          <cell r="D259" t="str">
            <v>04</v>
          </cell>
          <cell r="E259" t="str">
            <v>12</v>
          </cell>
          <cell r="F259" t="str">
            <v>04 0 00 00000</v>
          </cell>
          <cell r="G259" t="str">
            <v>000</v>
          </cell>
          <cell r="H259" t="e">
            <v>#REF!</v>
          </cell>
          <cell r="I259">
            <v>10745.28</v>
          </cell>
          <cell r="J259" t="e">
            <v>#REF!</v>
          </cell>
          <cell r="K259">
            <v>400000000</v>
          </cell>
          <cell r="L259" t="str">
            <v>0400000000</v>
          </cell>
          <cell r="M259" t="str">
            <v>60204120400000000000</v>
          </cell>
        </row>
        <row r="260">
          <cell r="A260" t="str">
            <v>60204120420000000000</v>
          </cell>
          <cell r="B260" t="str">
            <v xml:space="preserve"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 </v>
          </cell>
          <cell r="C260" t="str">
            <v>602</v>
          </cell>
          <cell r="D260" t="str">
            <v>04</v>
          </cell>
          <cell r="E260" t="str">
            <v>12</v>
          </cell>
          <cell r="F260" t="str">
            <v>04 2 00 00000</v>
          </cell>
          <cell r="G260" t="str">
            <v>000</v>
          </cell>
          <cell r="H260" t="e">
            <v>#REF!</v>
          </cell>
          <cell r="I260">
            <v>10745.28</v>
          </cell>
          <cell r="J260" t="e">
            <v>#REF!</v>
          </cell>
          <cell r="K260">
            <v>420000000</v>
          </cell>
          <cell r="L260" t="str">
            <v>0420000000</v>
          </cell>
          <cell r="M260" t="str">
            <v>60204120420000000000</v>
          </cell>
        </row>
        <row r="261">
          <cell r="A261" t="str">
            <v>60204120420200000000</v>
          </cell>
          <cell r="B261" t="str">
    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    </cell>
          <cell r="C261" t="str">
            <v>602</v>
          </cell>
          <cell r="D261" t="str">
            <v>04</v>
          </cell>
          <cell r="E261" t="str">
            <v>12</v>
          </cell>
          <cell r="F261" t="str">
            <v>04 2 02 00000</v>
          </cell>
          <cell r="G261" t="str">
            <v>000</v>
          </cell>
          <cell r="H261" t="e">
            <v>#REF!</v>
          </cell>
          <cell r="I261">
            <v>10745.28</v>
          </cell>
          <cell r="J261" t="e">
            <v>#REF!</v>
          </cell>
          <cell r="K261">
            <v>420200000</v>
          </cell>
          <cell r="L261" t="str">
            <v>0420200000</v>
          </cell>
          <cell r="M261" t="str">
            <v>60204120420200000000</v>
          </cell>
        </row>
        <row r="262">
          <cell r="A262" t="str">
            <v>60204120420221010000</v>
          </cell>
          <cell r="B262" t="str">
            <v>Расходы на приобретение техники для уборки дорог и тротуаров (на условиях финансовой аренды (лизинга)</v>
          </cell>
          <cell r="C262" t="str">
            <v>602</v>
          </cell>
          <cell r="D262" t="str">
            <v>04</v>
          </cell>
          <cell r="E262" t="str">
            <v>12</v>
          </cell>
          <cell r="F262" t="str">
            <v>04 2 02 21010</v>
          </cell>
          <cell r="G262" t="str">
            <v>000</v>
          </cell>
          <cell r="H262" t="e">
            <v>#REF!</v>
          </cell>
          <cell r="I262">
            <v>10745.28</v>
          </cell>
          <cell r="J262" t="e">
            <v>#REF!</v>
          </cell>
          <cell r="K262">
            <v>420221010</v>
          </cell>
          <cell r="L262" t="str">
            <v>0420221010</v>
          </cell>
          <cell r="M262" t="str">
            <v>60204120420221010000</v>
          </cell>
        </row>
        <row r="263">
          <cell r="A263" t="str">
            <v>60204120420221010240</v>
          </cell>
          <cell r="B263" t="str">
            <v>Иные закупки товаров, работ и услуг для обеспечения государственных (муниципальных) нужд</v>
          </cell>
          <cell r="C263" t="str">
            <v>602</v>
          </cell>
          <cell r="D263" t="str">
            <v>04</v>
          </cell>
          <cell r="E263" t="str">
            <v>12</v>
          </cell>
          <cell r="F263" t="str">
            <v>04 2 02 21010</v>
          </cell>
          <cell r="G263" t="str">
            <v>240</v>
          </cell>
          <cell r="H263" t="e">
            <v>#REF!</v>
          </cell>
          <cell r="I263">
            <v>10745.28</v>
          </cell>
          <cell r="J263" t="e">
            <v>#REF!</v>
          </cell>
          <cell r="K263">
            <v>420221010</v>
          </cell>
          <cell r="L263" t="str">
            <v>0420221010</v>
          </cell>
          <cell r="M263" t="str">
            <v>60204120420221010240</v>
          </cell>
        </row>
        <row r="264">
          <cell r="A264" t="str">
            <v>60204121100000000000</v>
          </cell>
          <cell r="B264" t="str">
    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    </cell>
          <cell r="C264" t="str">
            <v>602</v>
          </cell>
          <cell r="D264" t="str">
            <v>04</v>
          </cell>
          <cell r="E264" t="str">
            <v>12</v>
          </cell>
          <cell r="F264" t="str">
            <v>11 0 00 00000</v>
          </cell>
          <cell r="G264" t="str">
            <v>000</v>
          </cell>
          <cell r="H264" t="e">
            <v>#REF!</v>
          </cell>
          <cell r="I264">
            <v>355.78</v>
          </cell>
          <cell r="J264" t="e">
            <v>#REF!</v>
          </cell>
          <cell r="K264">
            <v>1100000000</v>
          </cell>
          <cell r="L264" t="str">
            <v>1100000000</v>
          </cell>
          <cell r="M264" t="str">
            <v>60204121100000000000</v>
          </cell>
        </row>
        <row r="265">
          <cell r="A265" t="str">
            <v>602041211Б0000000000</v>
          </cell>
          <cell r="B265" t="str">
    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    </cell>
          <cell r="C265" t="str">
            <v>602</v>
          </cell>
          <cell r="D265" t="str">
            <v>04</v>
          </cell>
          <cell r="E265" t="str">
            <v>12</v>
          </cell>
          <cell r="F265" t="str">
            <v>11 Б 00 00000</v>
          </cell>
          <cell r="G265" t="str">
            <v>000</v>
          </cell>
          <cell r="H265" t="e">
            <v>#REF!</v>
          </cell>
          <cell r="I265">
            <v>355.78</v>
          </cell>
          <cell r="J265" t="e">
            <v>#REF!</v>
          </cell>
          <cell r="K265" t="str">
            <v>11Б0000000</v>
          </cell>
          <cell r="L265" t="str">
            <v>11Б0000000</v>
          </cell>
          <cell r="M265" t="str">
            <v>602041211Б0000000000</v>
          </cell>
        </row>
        <row r="266">
          <cell r="A266" t="str">
            <v>602041211Б0200000000</v>
          </cell>
          <cell r="B266" t="str">
            <v>Основное мероприятие «Управление и распоряжение земельными участками, расположенными на территории города Ставрополя»</v>
          </cell>
          <cell r="C266" t="str">
            <v>602</v>
          </cell>
          <cell r="D266" t="str">
            <v>04</v>
          </cell>
          <cell r="E266" t="str">
            <v>12</v>
          </cell>
          <cell r="F266" t="str">
            <v>11 Б 02 00000</v>
          </cell>
          <cell r="G266" t="str">
            <v>000</v>
          </cell>
          <cell r="H266" t="e">
            <v>#REF!</v>
          </cell>
          <cell r="I266">
            <v>355.78</v>
          </cell>
          <cell r="J266" t="e">
            <v>#REF!</v>
          </cell>
          <cell r="K266" t="str">
            <v>11Б0200000</v>
          </cell>
          <cell r="L266" t="str">
            <v>11Б0200000</v>
          </cell>
          <cell r="M266" t="str">
            <v>602041211Б0200000000</v>
          </cell>
        </row>
        <row r="267">
          <cell r="A267" t="str">
            <v>602041211Б0220180000</v>
          </cell>
          <cell r="B267" t="str">
            <v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v>
          </cell>
          <cell r="C267" t="str">
            <v>602</v>
          </cell>
          <cell r="D267" t="str">
            <v>04</v>
          </cell>
          <cell r="E267" t="str">
            <v>12</v>
          </cell>
          <cell r="F267" t="str">
            <v>11 Б 02 20180</v>
          </cell>
          <cell r="G267" t="str">
            <v>000</v>
          </cell>
          <cell r="H267" t="e">
            <v>#REF!</v>
          </cell>
          <cell r="I267">
            <v>355.78</v>
          </cell>
          <cell r="J267" t="e">
            <v>#REF!</v>
          </cell>
          <cell r="K267" t="str">
            <v>11Б0220180</v>
          </cell>
          <cell r="L267" t="str">
            <v>11Б0220180</v>
          </cell>
          <cell r="M267" t="str">
            <v>602041211Б0220180000</v>
          </cell>
        </row>
        <row r="268">
          <cell r="A268" t="str">
            <v>602041211Б0220180240</v>
          </cell>
          <cell r="B268" t="str">
            <v>Иные закупки товаров, работ и услуг для обеспечения государственных (муниципальных) нужд</v>
          </cell>
          <cell r="C268" t="str">
            <v>602</v>
          </cell>
          <cell r="D268" t="str">
            <v>04</v>
          </cell>
          <cell r="E268" t="str">
            <v>12</v>
          </cell>
          <cell r="F268" t="str">
            <v>11 Б 02 20180</v>
          </cell>
          <cell r="G268" t="str">
            <v>240</v>
          </cell>
          <cell r="H268" t="e">
            <v>#REF!</v>
          </cell>
          <cell r="I268">
            <v>355.78</v>
          </cell>
          <cell r="J268" t="e">
            <v>#REF!</v>
          </cell>
          <cell r="K268" t="str">
            <v>11Б0220180</v>
          </cell>
          <cell r="L268" t="str">
            <v>11Б0220180</v>
          </cell>
          <cell r="M268" t="str">
            <v>602041211Б0220180240</v>
          </cell>
        </row>
        <row r="269">
          <cell r="A269" t="str">
            <v>60205000000000000000</v>
          </cell>
          <cell r="B269" t="str">
            <v>Жилищно-коммунальное хозяйство</v>
          </cell>
          <cell r="C269" t="str">
            <v>602</v>
          </cell>
          <cell r="D269" t="str">
            <v>05</v>
          </cell>
          <cell r="E269" t="str">
            <v>00</v>
          </cell>
          <cell r="F269" t="str">
            <v>00 0 00 00000</v>
          </cell>
          <cell r="G269" t="str">
            <v>000</v>
          </cell>
          <cell r="H269" t="e">
            <v>#REF!</v>
          </cell>
          <cell r="I269">
            <v>4951.1399999999994</v>
          </cell>
          <cell r="J269" t="e">
            <v>#REF!</v>
          </cell>
          <cell r="K269">
            <v>0</v>
          </cell>
          <cell r="L269" t="str">
            <v>0000000000</v>
          </cell>
          <cell r="M269" t="str">
            <v>60205000000000000000</v>
          </cell>
        </row>
        <row r="270">
          <cell r="A270" t="str">
            <v>60205010000000000000</v>
          </cell>
          <cell r="B270" t="str">
            <v>Жилищное хозяйство</v>
          </cell>
          <cell r="C270" t="str">
            <v>602</v>
          </cell>
          <cell r="D270" t="str">
            <v>05</v>
          </cell>
          <cell r="E270" t="str">
            <v>01</v>
          </cell>
          <cell r="F270" t="str">
            <v>00 0 00 00000</v>
          </cell>
          <cell r="G270" t="str">
            <v>000</v>
          </cell>
          <cell r="H270" t="e">
            <v>#REF!</v>
          </cell>
          <cell r="I270">
            <v>0</v>
          </cell>
          <cell r="J270" t="e">
            <v>#REF!</v>
          </cell>
          <cell r="K270">
            <v>0</v>
          </cell>
          <cell r="L270" t="str">
            <v>0000000000</v>
          </cell>
          <cell r="M270" t="str">
            <v>60205010000000000000</v>
          </cell>
        </row>
        <row r="271">
          <cell r="A271" t="str">
            <v>60205019800000000000</v>
          </cell>
          <cell r="B271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271" t="str">
            <v>602</v>
          </cell>
          <cell r="D271" t="str">
            <v>05</v>
          </cell>
          <cell r="E271" t="str">
            <v>01</v>
          </cell>
          <cell r="F271" t="str">
            <v>98 0 00 00000</v>
          </cell>
          <cell r="G271" t="str">
            <v>000</v>
          </cell>
          <cell r="H271" t="e">
            <v>#REF!</v>
          </cell>
          <cell r="I271">
            <v>0</v>
          </cell>
          <cell r="J271" t="e">
            <v>#REF!</v>
          </cell>
          <cell r="K271">
            <v>9800000000</v>
          </cell>
          <cell r="L271" t="str">
            <v>9800000000</v>
          </cell>
          <cell r="M271" t="str">
            <v>60205019800000000000</v>
          </cell>
        </row>
        <row r="272">
          <cell r="A272" t="str">
            <v>60205019820000000000</v>
          </cell>
          <cell r="B272" t="str">
    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    </cell>
          <cell r="C272" t="str">
            <v>602</v>
          </cell>
          <cell r="D272" t="str">
            <v>05</v>
          </cell>
          <cell r="E272" t="str">
            <v>01</v>
          </cell>
          <cell r="F272" t="str">
            <v>98 2 00 00000</v>
          </cell>
          <cell r="G272" t="str">
            <v>000</v>
          </cell>
          <cell r="H272" t="e">
            <v>#REF!</v>
          </cell>
          <cell r="I272">
            <v>0</v>
          </cell>
          <cell r="J272" t="e">
            <v>#REF!</v>
          </cell>
          <cell r="K272">
            <v>9820000000</v>
          </cell>
          <cell r="L272" t="str">
            <v>9820000000</v>
          </cell>
          <cell r="M272" t="str">
            <v>60205019820000000000</v>
          </cell>
        </row>
        <row r="273">
          <cell r="A273" t="str">
            <v>60205019820076910000</v>
          </cell>
          <cell r="B273" t="str">
            <v>Обеспечение мероприятий, реализуемых без участия средств государственной корпорации - Фонда содействия реформированию жилищно-коммунального хозяйства, по переселению граждан из аварийного жилищного фонда</v>
          </cell>
          <cell r="C273" t="str">
            <v>602</v>
          </cell>
          <cell r="D273" t="str">
            <v>05</v>
          </cell>
          <cell r="E273" t="str">
            <v>01</v>
          </cell>
          <cell r="F273" t="str">
            <v>98 2 00 76910</v>
          </cell>
          <cell r="G273" t="str">
            <v>000</v>
          </cell>
          <cell r="H273" t="e">
            <v>#REF!</v>
          </cell>
          <cell r="I273">
            <v>0</v>
          </cell>
          <cell r="J273" t="e">
            <v>#REF!</v>
          </cell>
          <cell r="K273">
            <v>9820076910</v>
          </cell>
          <cell r="L273" t="str">
            <v>9820076910</v>
          </cell>
          <cell r="M273" t="str">
            <v>60205019820076910000</v>
          </cell>
        </row>
        <row r="274">
          <cell r="A274" t="str">
            <v>0000000000</v>
          </cell>
          <cell r="B274" t="str">
            <v>из них:</v>
          </cell>
          <cell r="L274" t="str">
            <v>0000000000</v>
          </cell>
          <cell r="M274" t="str">
            <v>0000000000</v>
          </cell>
        </row>
        <row r="275">
          <cell r="A275" t="str">
            <v>60205019820076910000</v>
          </cell>
          <cell r="B275" t="str">
            <v>выплата собственникам жилых помещений, находящихся в аварийных многоквартирных домах, включенных в программу переселения граждан из аварийного жилищного фонда в городе Ставрополе, возмещения за изымаемые для муниципальных нужд города Ставрополя жилые помещения</v>
          </cell>
          <cell r="C275" t="str">
            <v>602</v>
          </cell>
          <cell r="D275" t="str">
            <v>05</v>
          </cell>
          <cell r="E275" t="str">
            <v>01</v>
          </cell>
          <cell r="F275" t="str">
            <v>98 2 00 76910</v>
          </cell>
          <cell r="G275" t="str">
            <v>000</v>
          </cell>
          <cell r="H275">
            <v>6641.7</v>
          </cell>
          <cell r="I275">
            <v>0</v>
          </cell>
          <cell r="J275">
            <v>0</v>
          </cell>
          <cell r="K275">
            <v>9820076910</v>
          </cell>
          <cell r="L275" t="str">
            <v>9820076910</v>
          </cell>
          <cell r="M275" t="str">
            <v>60205019820076910000</v>
          </cell>
        </row>
        <row r="276">
          <cell r="A276" t="str">
            <v>60205019820076910410</v>
          </cell>
          <cell r="B276" t="str">
            <v>Бюджетные инвестиции</v>
          </cell>
          <cell r="C276" t="str">
            <v>602</v>
          </cell>
          <cell r="D276" t="str">
            <v>05</v>
          </cell>
          <cell r="E276" t="str">
            <v>01</v>
          </cell>
          <cell r="F276" t="str">
            <v>98 2 00 76910</v>
          </cell>
          <cell r="G276" t="str">
            <v>410</v>
          </cell>
          <cell r="H276" t="e">
            <v>#REF!</v>
          </cell>
          <cell r="I276">
            <v>0</v>
          </cell>
          <cell r="J276" t="e">
            <v>#REF!</v>
          </cell>
          <cell r="K276">
            <v>9820076910</v>
          </cell>
          <cell r="L276" t="str">
            <v>9820076910</v>
          </cell>
          <cell r="M276" t="str">
            <v>60205019820076910410</v>
          </cell>
        </row>
        <row r="277">
          <cell r="A277" t="str">
            <v>602050198200S6910000</v>
          </cell>
          <cell r="B277" t="str">
            <v>Обеспечение мероприятий по переселению граждан из аварийного жилищного фонда в городе Ставрополе</v>
          </cell>
          <cell r="C277" t="str">
            <v>602</v>
          </cell>
          <cell r="D277" t="str">
            <v>05</v>
          </cell>
          <cell r="E277" t="str">
            <v>01</v>
          </cell>
          <cell r="F277" t="str">
            <v>98 2 00 S6910</v>
          </cell>
          <cell r="G277" t="str">
            <v>000</v>
          </cell>
          <cell r="H277" t="e">
            <v>#REF!</v>
          </cell>
          <cell r="I277">
            <v>0</v>
          </cell>
          <cell r="J277" t="e">
            <v>#REF!</v>
          </cell>
          <cell r="K277" t="str">
            <v>98200S6910</v>
          </cell>
          <cell r="L277" t="str">
            <v>98200S6910</v>
          </cell>
          <cell r="M277" t="str">
            <v>602050198200S6910000</v>
          </cell>
        </row>
        <row r="278">
          <cell r="A278" t="str">
            <v>0000000000</v>
          </cell>
          <cell r="B278" t="str">
            <v>из них:</v>
          </cell>
          <cell r="L278" t="str">
            <v>0000000000</v>
          </cell>
          <cell r="M278" t="str">
            <v>0000000000</v>
          </cell>
        </row>
        <row r="279">
          <cell r="A279" t="str">
            <v>602050198200S6910000</v>
          </cell>
          <cell r="B279" t="str">
            <v>выплата собственникам жилых помещений, находящихся в аварийных многоквартирных домах, включенных в программу переселения граждан из аварийного жилищного фонда в городе Ставрополе, возмещения за изымаемые для муниципальных нужд города Ставрополя жилые помещения</v>
          </cell>
          <cell r="C279" t="str">
            <v>602</v>
          </cell>
          <cell r="D279" t="str">
            <v>05</v>
          </cell>
          <cell r="E279" t="str">
            <v>01</v>
          </cell>
          <cell r="F279" t="str">
            <v>98 2 00 S6910</v>
          </cell>
          <cell r="G279" t="str">
            <v>000</v>
          </cell>
          <cell r="H279">
            <v>2213.8999999999996</v>
          </cell>
          <cell r="I279">
            <v>0</v>
          </cell>
          <cell r="J279">
            <v>0</v>
          </cell>
          <cell r="K279" t="str">
            <v>98200S6910</v>
          </cell>
          <cell r="L279" t="str">
            <v>98200S6910</v>
          </cell>
          <cell r="M279" t="str">
            <v>602050198200S6910000</v>
          </cell>
        </row>
        <row r="280">
          <cell r="A280" t="str">
            <v>602050198200S6910410</v>
          </cell>
          <cell r="B280" t="str">
            <v>Бюджетные инвестиции</v>
          </cell>
          <cell r="C280" t="str">
            <v>602</v>
          </cell>
          <cell r="D280" t="str">
            <v>05</v>
          </cell>
          <cell r="E280" t="str">
            <v>01</v>
          </cell>
          <cell r="F280" t="str">
            <v>98 2 00 S6910</v>
          </cell>
          <cell r="G280" t="str">
            <v>410</v>
          </cell>
          <cell r="H280" t="e">
            <v>#REF!</v>
          </cell>
          <cell r="I280">
            <v>0</v>
          </cell>
          <cell r="J280" t="e">
            <v>#REF!</v>
          </cell>
          <cell r="K280" t="str">
            <v>98200S6910</v>
          </cell>
          <cell r="L280" t="str">
            <v>98200S6910</v>
          </cell>
          <cell r="M280" t="str">
            <v>602050198200S6910410</v>
          </cell>
        </row>
        <row r="281">
          <cell r="A281" t="str">
            <v>60205050000000000000</v>
          </cell>
          <cell r="B281" t="str">
            <v>Другие вопросы в области жилищно-коммунального хозяйства</v>
          </cell>
          <cell r="C281" t="str">
            <v>602</v>
          </cell>
          <cell r="D281" t="str">
            <v>05</v>
          </cell>
          <cell r="E281" t="str">
            <v>05</v>
          </cell>
          <cell r="F281" t="str">
            <v>00 0 00 00000</v>
          </cell>
          <cell r="G281" t="str">
            <v>000</v>
          </cell>
          <cell r="H281" t="e">
            <v>#REF!</v>
          </cell>
          <cell r="I281">
            <v>4951.1399999999994</v>
          </cell>
          <cell r="J281" t="e">
            <v>#REF!</v>
          </cell>
          <cell r="K281">
            <v>0</v>
          </cell>
          <cell r="L281" t="str">
            <v>0000000000</v>
          </cell>
          <cell r="M281" t="str">
            <v>60205050000000000000</v>
          </cell>
        </row>
        <row r="282">
          <cell r="A282" t="str">
            <v>60205051900000000000</v>
          </cell>
          <cell r="B282" t="str">
            <v>Муниципальная программа «Переселение граждан из аварийного жилищного фонда в городе Ставрополе»</v>
          </cell>
          <cell r="C282" t="str">
            <v>602</v>
          </cell>
          <cell r="D282" t="str">
            <v>05</v>
          </cell>
          <cell r="E282" t="str">
            <v>05</v>
          </cell>
          <cell r="F282" t="str">
            <v>19 0 00 00000</v>
          </cell>
          <cell r="G282" t="str">
            <v>000</v>
          </cell>
          <cell r="H282">
            <v>511.93999999999994</v>
          </cell>
          <cell r="I282">
            <v>510.21</v>
          </cell>
          <cell r="J282">
            <v>99.7</v>
          </cell>
          <cell r="K282">
            <v>1900000000</v>
          </cell>
          <cell r="L282" t="str">
            <v>1900000000</v>
          </cell>
          <cell r="M282" t="str">
            <v>60205051900000000000</v>
          </cell>
        </row>
        <row r="283">
          <cell r="A283" t="str">
            <v>602050519Б0000000000</v>
          </cell>
          <cell r="B283" t="str">
            <v>Расходы в рамках реализации муниципальной программы «Переселение граждан из аварийного жилищного фонда в городе Ставрополе»</v>
          </cell>
          <cell r="C283" t="str">
            <v>602</v>
          </cell>
          <cell r="D283" t="str">
            <v>05</v>
          </cell>
          <cell r="E283" t="str">
            <v>05</v>
          </cell>
          <cell r="F283" t="str">
            <v>19 Б 00 00000</v>
          </cell>
          <cell r="G283" t="str">
            <v>000</v>
          </cell>
          <cell r="H283">
            <v>511.93999999999994</v>
          </cell>
          <cell r="I283">
            <v>510.21</v>
          </cell>
          <cell r="J283">
            <v>99.7</v>
          </cell>
          <cell r="K283" t="str">
            <v>19Б0000000</v>
          </cell>
          <cell r="L283" t="str">
            <v>19Б0000000</v>
          </cell>
          <cell r="M283" t="str">
            <v>602050519Б0000000000</v>
          </cell>
        </row>
        <row r="284">
          <cell r="A284" t="str">
            <v>602050519Б0100000000</v>
          </cell>
          <cell r="B284" t="str">
            <v>Основное мероприятие «Снос многоквартирных домов, признанных до 01 января 2012 года аварийными и подлежащими сносу в связи с физическим износом в процессе их эксплуатации в городе Ставрополе»</v>
          </cell>
          <cell r="C284" t="str">
            <v>602</v>
          </cell>
          <cell r="D284" t="str">
            <v>05</v>
          </cell>
          <cell r="E284" t="str">
            <v>05</v>
          </cell>
          <cell r="F284" t="str">
            <v>19 Б 01 00000</v>
          </cell>
          <cell r="G284" t="str">
            <v>000</v>
          </cell>
          <cell r="H284">
            <v>511.93999999999994</v>
          </cell>
          <cell r="I284">
            <v>510.21</v>
          </cell>
          <cell r="J284">
            <v>99.7</v>
          </cell>
          <cell r="K284" t="str">
            <v>19Б0100000</v>
          </cell>
          <cell r="L284" t="str">
            <v>19Б0100000</v>
          </cell>
          <cell r="M284" t="str">
            <v>602050519Б0100000000</v>
          </cell>
        </row>
        <row r="285">
          <cell r="A285" t="str">
            <v>602050519Б0109602000</v>
          </cell>
          <cell r="B285" t="str">
            <v>Обеспечение мероприятий по переселению граждан из аварийного жилищного фонда в городе Ставрополе</v>
          </cell>
          <cell r="C285" t="str">
            <v>602</v>
          </cell>
          <cell r="D285" t="str">
            <v>05</v>
          </cell>
          <cell r="E285" t="str">
            <v>05</v>
          </cell>
          <cell r="F285" t="str">
            <v>19 Б 01 09602</v>
          </cell>
          <cell r="G285" t="str">
            <v>000</v>
          </cell>
          <cell r="H285">
            <v>511.93999999999994</v>
          </cell>
          <cell r="I285">
            <v>510.21</v>
          </cell>
          <cell r="J285">
            <v>99.7</v>
          </cell>
          <cell r="K285" t="str">
            <v>19Б0109602</v>
          </cell>
          <cell r="L285" t="str">
            <v>19Б0109602</v>
          </cell>
          <cell r="M285" t="str">
            <v>602050519Б0109602000</v>
          </cell>
        </row>
        <row r="286">
          <cell r="A286" t="str">
            <v>0000000000</v>
          </cell>
          <cell r="B286" t="str">
            <v>из них:</v>
          </cell>
          <cell r="L286" t="str">
            <v>0000000000</v>
          </cell>
          <cell r="M286" t="str">
            <v>0000000000</v>
          </cell>
        </row>
        <row r="287">
          <cell r="A287" t="str">
            <v>602050519Б0109602000</v>
          </cell>
          <cell r="B287" t="str">
            <v>за счет средств местного бюджета</v>
          </cell>
          <cell r="C287" t="str">
            <v>602</v>
          </cell>
          <cell r="D287" t="str">
            <v>05</v>
          </cell>
          <cell r="E287" t="str">
            <v>05</v>
          </cell>
          <cell r="F287" t="str">
            <v>19 Б 01 09602</v>
          </cell>
          <cell r="G287" t="str">
            <v>000</v>
          </cell>
          <cell r="H287">
            <v>511.93999999999994</v>
          </cell>
          <cell r="I287">
            <v>510.21</v>
          </cell>
          <cell r="J287">
            <v>99.7</v>
          </cell>
          <cell r="K287" t="str">
            <v>19Б0109602</v>
          </cell>
          <cell r="L287" t="str">
            <v>19Б0109602</v>
          </cell>
          <cell r="M287" t="str">
            <v>602050519Б0109602000</v>
          </cell>
        </row>
        <row r="288">
          <cell r="A288" t="str">
            <v>602050519Б0109602240</v>
          </cell>
          <cell r="B288" t="str">
            <v>Иные закупки товаров, работ и услуг для обеспечения государственных (муниципальных) нужд</v>
          </cell>
          <cell r="C288" t="str">
            <v>602</v>
          </cell>
          <cell r="D288" t="str">
            <v>05</v>
          </cell>
          <cell r="E288" t="str">
            <v>05</v>
          </cell>
          <cell r="F288" t="str">
            <v>19 Б 01 09602</v>
          </cell>
          <cell r="G288" t="str">
            <v>240</v>
          </cell>
          <cell r="H288">
            <v>511.93999999999994</v>
          </cell>
          <cell r="I288">
            <v>510.21</v>
          </cell>
          <cell r="J288">
            <v>99.7</v>
          </cell>
          <cell r="K288" t="str">
            <v>19Б0109602</v>
          </cell>
          <cell r="L288" t="str">
            <v>19Б0109602</v>
          </cell>
          <cell r="M288" t="str">
            <v>602050519Б0109602240</v>
          </cell>
        </row>
        <row r="289">
          <cell r="A289" t="str">
            <v>60205057200000000000</v>
          </cell>
          <cell r="B289" t="str">
            <v>Обеспечения деятельности комитета по управлению муниципальным имуществом города Ставрополя</v>
          </cell>
          <cell r="C289" t="str">
            <v>602</v>
          </cell>
          <cell r="D289" t="str">
            <v>05</v>
          </cell>
          <cell r="E289" t="str">
            <v>05</v>
          </cell>
          <cell r="F289" t="str">
            <v>72 0 00 00000</v>
          </cell>
          <cell r="G289" t="str">
            <v>000</v>
          </cell>
          <cell r="H289" t="e">
            <v>#REF!</v>
          </cell>
          <cell r="I289">
            <v>4440.9299999999994</v>
          </cell>
          <cell r="J289" t="e">
            <v>#REF!</v>
          </cell>
          <cell r="K289">
            <v>7200000000</v>
          </cell>
          <cell r="L289" t="str">
            <v>7200000000</v>
          </cell>
          <cell r="M289" t="str">
            <v>60205057200000000000</v>
          </cell>
        </row>
        <row r="290">
          <cell r="A290" t="str">
            <v>60205057220000000000</v>
          </cell>
          <cell r="B290" t="str">
            <v>Расходы, предусмотренные на иные цели</v>
          </cell>
          <cell r="C290" t="str">
            <v>602</v>
          </cell>
          <cell r="D290" t="str">
            <v>05</v>
          </cell>
          <cell r="E290" t="str">
            <v>05</v>
          </cell>
          <cell r="F290" t="str">
            <v>72 2 00 00000</v>
          </cell>
          <cell r="G290" t="str">
            <v>000</v>
          </cell>
          <cell r="H290" t="e">
            <v>#REF!</v>
          </cell>
          <cell r="I290">
            <v>4440.9299999999994</v>
          </cell>
          <cell r="J290" t="e">
            <v>#REF!</v>
          </cell>
          <cell r="K290">
            <v>7220000000</v>
          </cell>
          <cell r="L290" t="str">
            <v>7220000000</v>
          </cell>
          <cell r="M290" t="str">
            <v>60205057220000000000</v>
          </cell>
        </row>
        <row r="291">
          <cell r="A291" t="str">
            <v>60205057220020950000</v>
          </cell>
          <cell r="B291" t="str">
            <v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 (в том числе проектно-сметная документация)</v>
          </cell>
          <cell r="C291" t="str">
            <v>602</v>
          </cell>
          <cell r="D291" t="str">
            <v>05</v>
          </cell>
          <cell r="E291" t="str">
            <v>05</v>
          </cell>
          <cell r="F291" t="str">
            <v>72 2 00 20950</v>
          </cell>
          <cell r="G291" t="str">
            <v>000</v>
          </cell>
          <cell r="H291" t="e">
            <v>#REF!</v>
          </cell>
          <cell r="I291">
            <v>4440.9299999999994</v>
          </cell>
          <cell r="J291" t="e">
            <v>#REF!</v>
          </cell>
          <cell r="K291">
            <v>7220020950</v>
          </cell>
          <cell r="L291" t="str">
            <v>7220020950</v>
          </cell>
          <cell r="M291" t="str">
            <v>60205057220020950000</v>
          </cell>
        </row>
        <row r="292">
          <cell r="A292" t="str">
            <v>60205057220020950240</v>
          </cell>
          <cell r="B292" t="str">
            <v>Иные закупки товаров, работ и услуг для обеспечения государственных (муниципальных) нужд</v>
          </cell>
          <cell r="C292" t="str">
            <v>602</v>
          </cell>
          <cell r="D292" t="str">
            <v>05</v>
          </cell>
          <cell r="E292" t="str">
            <v>05</v>
          </cell>
          <cell r="F292" t="str">
            <v>72 2 00 20950</v>
          </cell>
          <cell r="G292" t="str">
            <v>240</v>
          </cell>
          <cell r="H292" t="e">
            <v>#REF!</v>
          </cell>
          <cell r="I292">
            <v>4440.9299999999994</v>
          </cell>
          <cell r="J292" t="e">
            <v>#REF!</v>
          </cell>
          <cell r="K292">
            <v>7220020950</v>
          </cell>
          <cell r="L292" t="str">
            <v>7220020950</v>
          </cell>
          <cell r="M292" t="str">
            <v>60205057220020950240</v>
          </cell>
        </row>
        <row r="293">
          <cell r="A293" t="str">
            <v>60210000000000000000</v>
          </cell>
          <cell r="B293" t="str">
            <v>Социальная политика</v>
          </cell>
          <cell r="C293" t="str">
            <v>602</v>
          </cell>
          <cell r="D293" t="str">
            <v>10</v>
          </cell>
          <cell r="E293" t="str">
            <v>00</v>
          </cell>
          <cell r="F293" t="str">
            <v>00 0 00 00000</v>
          </cell>
          <cell r="G293" t="str">
            <v>000</v>
          </cell>
          <cell r="H293" t="e">
            <v>#REF!</v>
          </cell>
          <cell r="I293">
            <v>0</v>
          </cell>
          <cell r="J293" t="e">
            <v>#REF!</v>
          </cell>
          <cell r="K293">
            <v>0</v>
          </cell>
          <cell r="L293" t="str">
            <v>0000000000</v>
          </cell>
          <cell r="M293" t="str">
            <v>60210000000000000000</v>
          </cell>
        </row>
        <row r="294">
          <cell r="A294" t="str">
            <v>60210030000000000000</v>
          </cell>
          <cell r="B294" t="str">
            <v>Социальное обеспечение населения</v>
          </cell>
          <cell r="C294" t="str">
            <v>602</v>
          </cell>
          <cell r="D294">
            <v>10</v>
          </cell>
          <cell r="E294" t="str">
            <v>03</v>
          </cell>
          <cell r="F294" t="str">
            <v>00 0 00 00000</v>
          </cell>
          <cell r="G294" t="str">
            <v>000</v>
          </cell>
          <cell r="H294" t="e">
            <v>#REF!</v>
          </cell>
          <cell r="I294">
            <v>0</v>
          </cell>
          <cell r="J294" t="e">
            <v>#REF!</v>
          </cell>
          <cell r="K294">
            <v>0</v>
          </cell>
          <cell r="L294" t="str">
            <v>0000000000</v>
          </cell>
          <cell r="M294" t="str">
            <v>60210030000000000000</v>
          </cell>
        </row>
        <row r="295">
          <cell r="A295" t="str">
            <v>60210030600000000000</v>
          </cell>
          <cell r="B295" t="str">
            <v>Муниципальная программа «Обеспечение жильем молодых семей в городе Ставрополе»</v>
          </cell>
          <cell r="C295" t="str">
            <v>602</v>
          </cell>
          <cell r="D295" t="str">
            <v>10</v>
          </cell>
          <cell r="E295" t="str">
            <v>03</v>
          </cell>
          <cell r="F295" t="str">
            <v>06 0 00 00000</v>
          </cell>
          <cell r="G295" t="str">
            <v>000</v>
          </cell>
          <cell r="H295" t="e">
            <v>#REF!</v>
          </cell>
          <cell r="I295">
            <v>0</v>
          </cell>
          <cell r="J295" t="e">
            <v>#REF!</v>
          </cell>
          <cell r="K295">
            <v>600000000</v>
          </cell>
          <cell r="L295" t="str">
            <v>0600000000</v>
          </cell>
          <cell r="M295" t="str">
            <v>60210030600000000000</v>
          </cell>
        </row>
        <row r="296">
          <cell r="A296" t="str">
            <v>602100306Б0000000000</v>
          </cell>
          <cell r="B296" t="str">
            <v xml:space="preserve">Расходы в рамках реализации муниципальной программы «Обеспечение жильем молодых семей в городе Ставрополе»  </v>
          </cell>
          <cell r="C296" t="str">
            <v>602</v>
          </cell>
          <cell r="D296" t="str">
            <v>10</v>
          </cell>
          <cell r="E296" t="str">
            <v>03</v>
          </cell>
          <cell r="F296" t="str">
            <v>06 Б 00 00000</v>
          </cell>
          <cell r="G296" t="str">
            <v>000</v>
          </cell>
          <cell r="H296" t="e">
            <v>#REF!</v>
          </cell>
          <cell r="I296">
            <v>0</v>
          </cell>
          <cell r="J296" t="e">
            <v>#REF!</v>
          </cell>
          <cell r="K296" t="str">
            <v>06Б0000000</v>
          </cell>
          <cell r="L296" t="str">
            <v>06Б0000000</v>
          </cell>
          <cell r="M296" t="str">
            <v>602100306Б0000000000</v>
          </cell>
        </row>
        <row r="297">
          <cell r="A297" t="str">
            <v>602100306Б0100000000</v>
          </cell>
          <cell r="B297" t="str">
            <v>Основное мероприятие «Предоставление молодым семьям социальных выплат»</v>
          </cell>
          <cell r="C297" t="str">
            <v>602</v>
          </cell>
          <cell r="D297" t="str">
            <v>10</v>
          </cell>
          <cell r="E297" t="str">
            <v>03</v>
          </cell>
          <cell r="F297" t="str">
            <v>06 Б 01 00000</v>
          </cell>
          <cell r="G297" t="str">
            <v>000</v>
          </cell>
          <cell r="H297" t="e">
            <v>#REF!</v>
          </cell>
          <cell r="I297">
            <v>0</v>
          </cell>
          <cell r="J297" t="e">
            <v>#REF!</v>
          </cell>
          <cell r="K297" t="str">
            <v>06Б0100000</v>
          </cell>
          <cell r="L297" t="str">
            <v>06Б0100000</v>
          </cell>
          <cell r="M297" t="str">
            <v>602100306Б0100000000</v>
          </cell>
        </row>
        <row r="298">
          <cell r="A298" t="str">
            <v>602100306Б0177360000</v>
          </cell>
          <cell r="B298" t="str">
            <v>Предоставление молодым семьям, являющимися по состоянию на 01 января 2017 года  участниками подпрограммы «Обеспечение жильем молодых семей» федеральной целевой программы «Жилище» на 2015-2020 годы, нуждающимся в улучшении жилищных условий, имеющим трех и более детей, в которых один из супругов или родитель в неполной семье достигает в 2017 году возраста 36 лет, социальных выплат на приобретение (строительство) жилья в 2017 году, за счет средств краевого бюджета</v>
          </cell>
          <cell r="C298" t="str">
            <v>602</v>
          </cell>
          <cell r="D298" t="str">
            <v>10</v>
          </cell>
          <cell r="E298" t="str">
            <v>03</v>
          </cell>
          <cell r="F298" t="str">
            <v>06 Б 01 77360</v>
          </cell>
          <cell r="G298" t="str">
            <v>000</v>
          </cell>
          <cell r="H298" t="e">
            <v>#REF!</v>
          </cell>
          <cell r="I298">
            <v>0</v>
          </cell>
          <cell r="J298" t="e">
            <v>#REF!</v>
          </cell>
          <cell r="K298" t="str">
            <v>06Б0177360</v>
          </cell>
          <cell r="L298" t="str">
            <v>06Б0177360</v>
          </cell>
          <cell r="M298" t="str">
            <v>602100306Б0177360000</v>
          </cell>
        </row>
        <row r="299">
          <cell r="A299" t="str">
            <v>602100306Б0177360320</v>
          </cell>
          <cell r="B299" t="str">
            <v>Социальные выплаты гражданам, кроме публичных нормативных социальных выплат</v>
          </cell>
          <cell r="C299" t="str">
            <v>602</v>
          </cell>
          <cell r="D299" t="str">
            <v>10</v>
          </cell>
          <cell r="E299" t="str">
            <v>03</v>
          </cell>
          <cell r="F299" t="str">
            <v>06 Б 01 77360</v>
          </cell>
          <cell r="G299" t="str">
            <v>320</v>
          </cell>
          <cell r="H299" t="e">
            <v>#REF!</v>
          </cell>
          <cell r="I299">
            <v>0</v>
          </cell>
          <cell r="J299" t="e">
            <v>#REF!</v>
          </cell>
          <cell r="K299" t="str">
            <v>06Б0177360</v>
          </cell>
          <cell r="L299" t="str">
            <v>06Б0177360</v>
          </cell>
          <cell r="M299" t="str">
            <v>602100306Б0177360320</v>
          </cell>
        </row>
        <row r="300">
          <cell r="A300" t="str">
            <v>602100306Б01S7360000</v>
          </cell>
          <cell r="B300" t="str">
            <v>Предоставление молодым семьям, являющимися по состоянию на 01 января 2017 года  участниками подпрограммы «Обеспечение жильем молодых семей» федеральной целевой программы «Жилище» на 2015 - 2020 годы, нуждающимся в улучшении жилищных условий, имеющим трех и более детей, в которых один из супругов или родитель в неполной семье достигает в 2017 году возраста 36 лет, социальных выплат на приобретение (строительство) жилья в 2017 году, за счет средств местного бюджета</v>
          </cell>
          <cell r="C300" t="str">
            <v>602</v>
          </cell>
          <cell r="D300" t="str">
            <v>10</v>
          </cell>
          <cell r="E300" t="str">
            <v>03</v>
          </cell>
          <cell r="F300" t="str">
            <v>06 Б 01 S7360</v>
          </cell>
          <cell r="G300" t="str">
            <v>000</v>
          </cell>
          <cell r="H300" t="e">
            <v>#REF!</v>
          </cell>
          <cell r="I300">
            <v>0</v>
          </cell>
          <cell r="J300" t="e">
            <v>#REF!</v>
          </cell>
          <cell r="K300" t="str">
            <v>06Б01S7360</v>
          </cell>
          <cell r="L300" t="str">
            <v>06Б01S7360</v>
          </cell>
          <cell r="M300" t="str">
            <v>602100306Б01S7360000</v>
          </cell>
        </row>
        <row r="301">
          <cell r="A301" t="str">
            <v>602100306Б01S7360320</v>
          </cell>
          <cell r="B301" t="str">
            <v>Социальные выплаты гражданам, кроме публичных нормативных социальных выплат</v>
          </cell>
          <cell r="C301" t="str">
            <v>602</v>
          </cell>
          <cell r="D301" t="str">
            <v>10</v>
          </cell>
          <cell r="E301" t="str">
            <v>03</v>
          </cell>
          <cell r="F301" t="str">
            <v>06 Б 01 S7360</v>
          </cell>
          <cell r="G301" t="str">
            <v>320</v>
          </cell>
          <cell r="H301" t="e">
            <v>#REF!</v>
          </cell>
          <cell r="I301">
            <v>0</v>
          </cell>
          <cell r="J301" t="e">
            <v>#REF!</v>
          </cell>
          <cell r="K301" t="str">
            <v>06Б01S7360</v>
          </cell>
          <cell r="L301" t="str">
            <v>06Б01S7360</v>
          </cell>
          <cell r="M301" t="str">
            <v>602100306Б01S7360320</v>
          </cell>
        </row>
        <row r="302">
          <cell r="A302" t="str">
            <v>0000000000</v>
          </cell>
          <cell r="L302" t="str">
            <v>0000000000</v>
          </cell>
          <cell r="M302" t="str">
            <v>0000000000</v>
          </cell>
        </row>
        <row r="303">
          <cell r="A303" t="str">
            <v>60400000000000000000</v>
          </cell>
          <cell r="B303" t="str">
            <v>Комитет финансов и бюджета администрации города Ставрополя</v>
          </cell>
          <cell r="C303" t="str">
            <v>604</v>
          </cell>
          <cell r="D303" t="str">
            <v>00</v>
          </cell>
          <cell r="E303" t="str">
            <v>00</v>
          </cell>
          <cell r="F303" t="str">
            <v>00 0 00 00000</v>
          </cell>
          <cell r="G303" t="str">
            <v>000</v>
          </cell>
          <cell r="H303" t="e">
            <v>#REF!</v>
          </cell>
          <cell r="I303">
            <v>120842.58</v>
          </cell>
          <cell r="J303" t="e">
            <v>#REF!</v>
          </cell>
          <cell r="K303">
            <v>0</v>
          </cell>
          <cell r="L303" t="str">
            <v>0000000000</v>
          </cell>
          <cell r="M303" t="str">
            <v>60400000000000000000</v>
          </cell>
        </row>
        <row r="304">
          <cell r="A304" t="str">
            <v>60401000000000000000</v>
          </cell>
          <cell r="B304" t="str">
            <v>Общегосударственные вопросы</v>
          </cell>
          <cell r="C304" t="str">
            <v>604</v>
          </cell>
          <cell r="D304" t="str">
            <v>01</v>
          </cell>
          <cell r="E304" t="str">
            <v>00</v>
          </cell>
          <cell r="F304" t="str">
            <v>00 0 00 00000</v>
          </cell>
          <cell r="G304" t="str">
            <v>000</v>
          </cell>
          <cell r="H304" t="e">
            <v>#REF!</v>
          </cell>
          <cell r="I304">
            <v>46107.09</v>
          </cell>
          <cell r="J304" t="e">
            <v>#REF!</v>
          </cell>
          <cell r="K304">
            <v>0</v>
          </cell>
          <cell r="L304" t="str">
            <v>0000000000</v>
          </cell>
          <cell r="M304" t="str">
            <v>60401000000000000000</v>
          </cell>
        </row>
        <row r="305">
          <cell r="A305" t="str">
            <v>60401060000000000000</v>
          </cell>
          <cell r="B305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  <cell r="C305" t="str">
            <v>604</v>
          </cell>
          <cell r="D305" t="str">
            <v>01</v>
          </cell>
          <cell r="E305" t="str">
            <v>06</v>
          </cell>
          <cell r="F305" t="str">
            <v>00 0 00 00000</v>
          </cell>
          <cell r="G305" t="str">
            <v>000</v>
          </cell>
          <cell r="H305" t="e">
            <v>#REF!</v>
          </cell>
          <cell r="I305">
            <v>44099.199999999997</v>
          </cell>
          <cell r="J305" t="e">
            <v>#REF!</v>
          </cell>
          <cell r="K305">
            <v>0</v>
          </cell>
          <cell r="L305" t="str">
            <v>0000000000</v>
          </cell>
          <cell r="M305" t="str">
            <v>60401060000000000000</v>
          </cell>
        </row>
        <row r="306">
          <cell r="A306" t="str">
            <v>60401067300000000000</v>
          </cell>
          <cell r="B306" t="str">
            <v>Обеспечение деятельности комитета финансов и бюджета администрации города Ставрополя</v>
          </cell>
          <cell r="C306" t="str">
            <v>604</v>
          </cell>
          <cell r="D306" t="str">
            <v>01</v>
          </cell>
          <cell r="E306" t="str">
            <v>06</v>
          </cell>
          <cell r="F306" t="str">
            <v>73 0 00 00000</v>
          </cell>
          <cell r="G306" t="str">
            <v>000</v>
          </cell>
          <cell r="H306" t="e">
            <v>#REF!</v>
          </cell>
          <cell r="I306">
            <v>44099.199999999997</v>
          </cell>
          <cell r="J306" t="e">
            <v>#REF!</v>
          </cell>
          <cell r="K306">
            <v>7300000000</v>
          </cell>
          <cell r="L306" t="str">
            <v>7300000000</v>
          </cell>
          <cell r="M306" t="str">
            <v>60401067300000000000</v>
          </cell>
        </row>
        <row r="307">
          <cell r="A307" t="str">
            <v>60401067310000000000</v>
          </cell>
          <cell r="B307" t="str">
            <v>Непрограммные расходы в рамках обеспечения деятельности комитета финансов и бюджета администрации города Ставрополя</v>
          </cell>
          <cell r="C307" t="str">
            <v>604</v>
          </cell>
          <cell r="D307" t="str">
            <v>01</v>
          </cell>
          <cell r="E307" t="str">
            <v>06</v>
          </cell>
          <cell r="F307" t="str">
            <v>73 1 00 00000</v>
          </cell>
          <cell r="G307" t="str">
            <v>000</v>
          </cell>
          <cell r="H307" t="e">
            <v>#REF!</v>
          </cell>
          <cell r="I307">
            <v>44099.199999999997</v>
          </cell>
          <cell r="J307" t="e">
            <v>#REF!</v>
          </cell>
          <cell r="K307">
            <v>7310000000</v>
          </cell>
          <cell r="L307" t="str">
            <v>7310000000</v>
          </cell>
          <cell r="M307" t="str">
            <v>60401067310000000000</v>
          </cell>
        </row>
        <row r="308">
          <cell r="A308" t="str">
            <v>60401067310010010000</v>
          </cell>
          <cell r="B308" t="str">
            <v>Расходы на обеспечение функций органов местного самоуправления города Ставрополя</v>
          </cell>
          <cell r="C308" t="str">
            <v>604</v>
          </cell>
          <cell r="D308" t="str">
            <v>01</v>
          </cell>
          <cell r="E308" t="str">
            <v>06</v>
          </cell>
          <cell r="F308" t="str">
            <v>73 1 00 10010</v>
          </cell>
          <cell r="G308" t="str">
            <v>000</v>
          </cell>
          <cell r="H308" t="e">
            <v>#REF!</v>
          </cell>
          <cell r="I308">
            <v>4498.1299999999992</v>
          </cell>
          <cell r="J308" t="e">
            <v>#REF!</v>
          </cell>
          <cell r="K308">
            <v>7310010010</v>
          </cell>
          <cell r="L308" t="str">
            <v>7310010010</v>
          </cell>
          <cell r="M308" t="str">
            <v>60401067310010010000</v>
          </cell>
        </row>
        <row r="309">
          <cell r="A309" t="str">
            <v>60401067310010010120</v>
          </cell>
          <cell r="B309" t="str">
            <v>Расходы на выплаты персоналу государственных (муниципальных) органов</v>
          </cell>
          <cell r="C309" t="str">
            <v>604</v>
          </cell>
          <cell r="D309" t="str">
            <v>01</v>
          </cell>
          <cell r="E309" t="str">
            <v>06</v>
          </cell>
          <cell r="F309" t="str">
            <v>73 1 00 10010</v>
          </cell>
          <cell r="G309" t="str">
            <v>120</v>
          </cell>
          <cell r="H309" t="e">
            <v>#REF!</v>
          </cell>
          <cell r="I309">
            <v>1193.31</v>
          </cell>
          <cell r="J309" t="e">
            <v>#REF!</v>
          </cell>
          <cell r="K309">
            <v>7310010010</v>
          </cell>
          <cell r="L309" t="str">
            <v>7310010010</v>
          </cell>
          <cell r="M309" t="str">
            <v>60401067310010010120</v>
          </cell>
        </row>
        <row r="310">
          <cell r="A310" t="str">
            <v>60401067310010010240</v>
          </cell>
          <cell r="B310" t="str">
            <v>Иные закупки товаров, работ и услуг для обеспечения государственных (муниципальных) нужд</v>
          </cell>
          <cell r="C310" t="str">
            <v>604</v>
          </cell>
          <cell r="D310" t="str">
            <v>01</v>
          </cell>
          <cell r="E310" t="str">
            <v>06</v>
          </cell>
          <cell r="F310" t="str">
            <v>73 1 00 10010</v>
          </cell>
          <cell r="G310" t="str">
            <v>240</v>
          </cell>
          <cell r="H310" t="e">
            <v>#REF!</v>
          </cell>
          <cell r="I310">
            <v>3248.08</v>
          </cell>
          <cell r="J310" t="e">
            <v>#REF!</v>
          </cell>
          <cell r="K310">
            <v>7310010010</v>
          </cell>
          <cell r="L310" t="str">
            <v>7310010010</v>
          </cell>
          <cell r="M310" t="str">
            <v>60401067310010010240</v>
          </cell>
        </row>
        <row r="311">
          <cell r="A311" t="str">
            <v>60401067310010010850</v>
          </cell>
          <cell r="B311" t="str">
            <v>Уплата налогов, сборов и иных платежей</v>
          </cell>
          <cell r="C311" t="str">
            <v>604</v>
          </cell>
          <cell r="D311" t="str">
            <v>01</v>
          </cell>
          <cell r="E311" t="str">
            <v>06</v>
          </cell>
          <cell r="F311" t="str">
            <v>73 1 00 10010</v>
          </cell>
          <cell r="G311" t="str">
            <v>850</v>
          </cell>
          <cell r="H311" t="e">
            <v>#REF!</v>
          </cell>
          <cell r="I311">
            <v>56.74</v>
          </cell>
          <cell r="J311" t="e">
            <v>#REF!</v>
          </cell>
          <cell r="K311">
            <v>7310010010</v>
          </cell>
          <cell r="L311" t="str">
            <v>7310010010</v>
          </cell>
          <cell r="M311" t="str">
            <v>60401067310010010850</v>
          </cell>
        </row>
        <row r="312">
          <cell r="A312" t="str">
            <v>60401067310010020000</v>
          </cell>
          <cell r="B312" t="str">
            <v>Расходы на выплаты по оплате труда работников органов местного самоуправления города Ставрополя</v>
          </cell>
          <cell r="C312" t="str">
            <v>604</v>
          </cell>
          <cell r="D312" t="str">
            <v>01</v>
          </cell>
          <cell r="E312" t="str">
            <v>06</v>
          </cell>
          <cell r="F312" t="str">
            <v>73 1 00 10020</v>
          </cell>
          <cell r="G312" t="str">
            <v>000</v>
          </cell>
          <cell r="H312" t="e">
            <v>#REF!</v>
          </cell>
          <cell r="I312">
            <v>39601.07</v>
          </cell>
          <cell r="J312" t="e">
            <v>#REF!</v>
          </cell>
          <cell r="K312">
            <v>7310010020</v>
          </cell>
          <cell r="L312" t="str">
            <v>7310010020</v>
          </cell>
          <cell r="M312" t="str">
            <v>60401067310010020000</v>
          </cell>
        </row>
        <row r="313">
          <cell r="A313" t="str">
            <v>60401067310010020120</v>
          </cell>
          <cell r="B313" t="str">
            <v>Расходы на выплаты персоналу государственных (муниципальных) органов</v>
          </cell>
          <cell r="C313" t="str">
            <v>604</v>
          </cell>
          <cell r="D313" t="str">
            <v>01</v>
          </cell>
          <cell r="E313" t="str">
            <v>06</v>
          </cell>
          <cell r="F313" t="str">
            <v>73 1 00 10020</v>
          </cell>
          <cell r="G313" t="str">
            <v>120</v>
          </cell>
          <cell r="H313" t="e">
            <v>#REF!</v>
          </cell>
          <cell r="I313">
            <v>39601.07</v>
          </cell>
          <cell r="J313" t="e">
            <v>#REF!</v>
          </cell>
          <cell r="K313">
            <v>7310010020</v>
          </cell>
          <cell r="L313" t="str">
            <v>7310010020</v>
          </cell>
          <cell r="M313" t="str">
            <v>60401067310010020120</v>
          </cell>
        </row>
        <row r="314">
          <cell r="A314" t="str">
            <v xml:space="preserve">60401110000000000000 </v>
          </cell>
          <cell r="B314" t="str">
            <v>Резервный фонд</v>
          </cell>
          <cell r="C314" t="str">
            <v>604</v>
          </cell>
          <cell r="D314" t="str">
            <v>01</v>
          </cell>
          <cell r="E314" t="str">
            <v>11</v>
          </cell>
          <cell r="F314" t="str">
            <v>00 0 00 00000</v>
          </cell>
          <cell r="G314" t="str">
            <v xml:space="preserve">000 </v>
          </cell>
          <cell r="H314" t="e">
            <v>#REF!</v>
          </cell>
          <cell r="I314">
            <v>0</v>
          </cell>
          <cell r="J314" t="e">
            <v>#REF!</v>
          </cell>
          <cell r="K314">
            <v>0</v>
          </cell>
          <cell r="L314" t="str">
            <v>0000000000</v>
          </cell>
          <cell r="M314" t="str">
            <v xml:space="preserve">60401110000000000000 </v>
          </cell>
        </row>
        <row r="315">
          <cell r="A315" t="str">
            <v>60401119800000000000</v>
          </cell>
          <cell r="B315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315" t="str">
            <v>604</v>
          </cell>
          <cell r="D315" t="str">
            <v>01</v>
          </cell>
          <cell r="E315" t="str">
            <v>11</v>
          </cell>
          <cell r="F315" t="str">
            <v>98 0 00 00000</v>
          </cell>
          <cell r="G315" t="str">
            <v>000</v>
          </cell>
          <cell r="H315" t="e">
            <v>#REF!</v>
          </cell>
          <cell r="I315">
            <v>0</v>
          </cell>
          <cell r="J315" t="e">
            <v>#REF!</v>
          </cell>
          <cell r="K315">
            <v>9800000000</v>
          </cell>
          <cell r="L315" t="str">
            <v>9800000000</v>
          </cell>
          <cell r="M315" t="str">
            <v>60401119800000000000</v>
          </cell>
        </row>
        <row r="316">
          <cell r="A316" t="str">
            <v>60401119810000000000</v>
          </cell>
          <cell r="B316" t="str">
            <v>Иные непрограммные мероприятия</v>
          </cell>
          <cell r="C316" t="str">
            <v>604</v>
          </cell>
          <cell r="D316" t="str">
            <v>01</v>
          </cell>
          <cell r="E316" t="str">
            <v>11</v>
          </cell>
          <cell r="F316" t="str">
            <v>98 1 00 00000</v>
          </cell>
          <cell r="G316" t="str">
            <v>000</v>
          </cell>
          <cell r="H316" t="e">
            <v>#REF!</v>
          </cell>
          <cell r="I316">
            <v>0</v>
          </cell>
          <cell r="J316" t="e">
            <v>#REF!</v>
          </cell>
          <cell r="K316">
            <v>9810000000</v>
          </cell>
          <cell r="L316" t="str">
            <v>9810000000</v>
          </cell>
          <cell r="M316" t="str">
            <v>60401119810000000000</v>
          </cell>
        </row>
        <row r="317">
          <cell r="A317" t="str">
            <v>60401119810020020000</v>
          </cell>
          <cell r="B317" t="str">
            <v>Резервный фонд администрации города Ставрополя</v>
          </cell>
          <cell r="C317" t="str">
            <v>604</v>
          </cell>
          <cell r="D317" t="str">
            <v>01</v>
          </cell>
          <cell r="E317" t="str">
            <v>11</v>
          </cell>
          <cell r="F317" t="str">
            <v>98 1 00 20020</v>
          </cell>
          <cell r="G317" t="str">
            <v>000</v>
          </cell>
          <cell r="H317" t="e">
            <v>#REF!</v>
          </cell>
          <cell r="I317">
            <v>0</v>
          </cell>
          <cell r="J317" t="e">
            <v>#REF!</v>
          </cell>
          <cell r="K317">
            <v>9810020020</v>
          </cell>
          <cell r="L317" t="str">
            <v>9810020020</v>
          </cell>
          <cell r="M317" t="str">
            <v>60401119810020020000</v>
          </cell>
        </row>
        <row r="318">
          <cell r="A318" t="str">
            <v>60401119810020020870</v>
          </cell>
          <cell r="B318" t="str">
            <v>Резервные средства</v>
          </cell>
          <cell r="C318" t="str">
            <v>604</v>
          </cell>
          <cell r="D318" t="str">
            <v>01</v>
          </cell>
          <cell r="E318" t="str">
            <v>11</v>
          </cell>
          <cell r="F318" t="str">
            <v>98 1 00 20020</v>
          </cell>
          <cell r="G318" t="str">
            <v>870</v>
          </cell>
          <cell r="H318" t="e">
            <v>#REF!</v>
          </cell>
          <cell r="I318">
            <v>0</v>
          </cell>
          <cell r="J318" t="e">
            <v>#REF!</v>
          </cell>
          <cell r="K318">
            <v>9810020020</v>
          </cell>
          <cell r="L318" t="str">
            <v>9810020020</v>
          </cell>
          <cell r="M318" t="str">
            <v>60401119810020020870</v>
          </cell>
        </row>
        <row r="319">
          <cell r="A319" t="str">
            <v>60401130000000000000</v>
          </cell>
          <cell r="B319" t="str">
            <v>Другие общегосударственные вопросы</v>
          </cell>
          <cell r="C319" t="str">
            <v>604</v>
          </cell>
          <cell r="D319" t="str">
            <v>01</v>
          </cell>
          <cell r="E319" t="str">
            <v>13</v>
          </cell>
          <cell r="F319" t="str">
            <v>00 0 00 00000</v>
          </cell>
          <cell r="G319" t="str">
            <v>000</v>
          </cell>
          <cell r="H319" t="e">
            <v>#REF!</v>
          </cell>
          <cell r="I319">
            <v>2007.89</v>
          </cell>
          <cell r="J319" t="e">
            <v>#REF!</v>
          </cell>
          <cell r="K319">
            <v>0</v>
          </cell>
          <cell r="L319" t="str">
            <v>0000000000</v>
          </cell>
          <cell r="M319" t="str">
            <v>60401130000000000000</v>
          </cell>
        </row>
        <row r="320">
          <cell r="A320" t="str">
            <v>60401131000000000000</v>
          </cell>
          <cell r="B320" t="str">
            <v>Муниципальная программа «Управление муниципальными финансами и муниципальным долгом города Ставрополя»</v>
          </cell>
          <cell r="C320" t="str">
            <v>604</v>
          </cell>
          <cell r="D320" t="str">
            <v>01</v>
          </cell>
          <cell r="E320" t="str">
            <v>13</v>
          </cell>
          <cell r="F320" t="str">
            <v>10 0 00 00000</v>
          </cell>
          <cell r="G320" t="str">
            <v>000</v>
          </cell>
          <cell r="H320" t="e">
            <v>#REF!</v>
          </cell>
          <cell r="I320">
            <v>2007.89</v>
          </cell>
          <cell r="J320" t="e">
            <v>#REF!</v>
          </cell>
          <cell r="K320">
            <v>1000000000</v>
          </cell>
          <cell r="L320" t="str">
            <v>1000000000</v>
          </cell>
          <cell r="M320" t="str">
            <v>60401131000000000000</v>
          </cell>
        </row>
        <row r="321">
          <cell r="A321" t="str">
            <v>604011310Б0000000000</v>
          </cell>
          <cell r="B321" t="str">
            <v>Расходы в рамках реализации муниципальной программы «Управление муниципальными финансами и муниципальным долгом города Ставрополя»</v>
          </cell>
          <cell r="C321" t="str">
            <v>604</v>
          </cell>
          <cell r="D321" t="str">
            <v>01</v>
          </cell>
          <cell r="E321" t="str">
            <v>13</v>
          </cell>
          <cell r="F321" t="str">
            <v>10 Б 00 00000</v>
          </cell>
          <cell r="G321" t="str">
            <v>000</v>
          </cell>
          <cell r="H321" t="e">
            <v>#REF!</v>
          </cell>
          <cell r="I321">
            <v>2007.89</v>
          </cell>
          <cell r="J321" t="e">
            <v>#REF!</v>
          </cell>
          <cell r="K321" t="str">
            <v>10Б0000000</v>
          </cell>
          <cell r="L321" t="str">
            <v>10Б0000000</v>
          </cell>
          <cell r="M321" t="str">
            <v>604011310Б0000000000</v>
          </cell>
        </row>
        <row r="322">
          <cell r="A322" t="str">
            <v>604011310Б0200000000</v>
          </cell>
          <cell r="B322" t="str">
    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    </cell>
          <cell r="C322" t="str">
            <v>604</v>
          </cell>
          <cell r="D322" t="str">
            <v>01</v>
          </cell>
          <cell r="E322" t="str">
            <v>13</v>
          </cell>
          <cell r="F322" t="str">
            <v>10 Б 02 00000</v>
          </cell>
          <cell r="G322" t="str">
            <v>000</v>
          </cell>
          <cell r="H322" t="e">
            <v>#REF!</v>
          </cell>
          <cell r="I322">
            <v>2007.89</v>
          </cell>
          <cell r="J322" t="e">
            <v>#REF!</v>
          </cell>
          <cell r="K322" t="str">
            <v>10Б0200000</v>
          </cell>
          <cell r="L322" t="str">
            <v>10Б0200000</v>
          </cell>
          <cell r="M322" t="str">
            <v>604011310Б0200000000</v>
          </cell>
        </row>
        <row r="323">
          <cell r="A323" t="str">
            <v>604011310Б0220050000</v>
          </cell>
          <cell r="B323" t="str">
            <v>Расходы на выплаты на основании исполнительных листов судебных органов</v>
          </cell>
          <cell r="C323" t="str">
            <v>604</v>
          </cell>
          <cell r="D323" t="str">
            <v>01</v>
          </cell>
          <cell r="E323" t="str">
            <v>13</v>
          </cell>
          <cell r="F323" t="str">
            <v>10 Б 02 20050</v>
          </cell>
          <cell r="G323" t="str">
            <v>000</v>
          </cell>
          <cell r="H323" t="e">
            <v>#REF!</v>
          </cell>
          <cell r="I323">
            <v>2007.89</v>
          </cell>
          <cell r="J323" t="e">
            <v>#REF!</v>
          </cell>
          <cell r="K323" t="str">
            <v>10Б0220050</v>
          </cell>
          <cell r="L323" t="str">
            <v>10Б0220050</v>
          </cell>
          <cell r="M323" t="str">
            <v>604011310Б0220050000</v>
          </cell>
        </row>
        <row r="324">
          <cell r="A324" t="str">
            <v>604011310Б0220050830</v>
          </cell>
          <cell r="B324" t="str">
            <v>Исполнение судебных актов</v>
          </cell>
          <cell r="C324" t="str">
            <v>604</v>
          </cell>
          <cell r="D324" t="str">
            <v>01</v>
          </cell>
          <cell r="E324" t="str">
            <v>13</v>
          </cell>
          <cell r="F324" t="str">
            <v>10 Б 02 20050</v>
          </cell>
          <cell r="G324" t="str">
            <v>830</v>
          </cell>
          <cell r="H324" t="e">
            <v>#REF!</v>
          </cell>
          <cell r="I324">
            <v>2007.89</v>
          </cell>
          <cell r="J324" t="e">
            <v>#REF!</v>
          </cell>
          <cell r="K324" t="str">
            <v>10Б0220050</v>
          </cell>
          <cell r="L324" t="str">
            <v>10Б0220050</v>
          </cell>
          <cell r="M324" t="str">
            <v>604011310Б0220050830</v>
          </cell>
        </row>
        <row r="325">
          <cell r="A325" t="str">
            <v>60413000000000000000</v>
          </cell>
          <cell r="B325" t="str">
            <v>Обслуживание государственного и муниципального долга</v>
          </cell>
          <cell r="C325" t="str">
            <v>604</v>
          </cell>
          <cell r="D325" t="str">
            <v>13</v>
          </cell>
          <cell r="E325" t="str">
            <v>00</v>
          </cell>
          <cell r="F325" t="str">
            <v>00 0 00 00000</v>
          </cell>
          <cell r="G325" t="str">
            <v>000</v>
          </cell>
          <cell r="H325" t="e">
            <v>#REF!</v>
          </cell>
          <cell r="I325">
            <v>74735.490000000005</v>
          </cell>
          <cell r="J325" t="e">
            <v>#REF!</v>
          </cell>
          <cell r="K325">
            <v>0</v>
          </cell>
          <cell r="L325" t="str">
            <v>0000000000</v>
          </cell>
          <cell r="M325" t="str">
            <v>60413000000000000000</v>
          </cell>
        </row>
        <row r="326">
          <cell r="A326" t="str">
            <v>60413010000000000000</v>
          </cell>
          <cell r="B326" t="str">
            <v>Обслуживание государственного внутреннего и муниципального долга</v>
          </cell>
          <cell r="C326" t="str">
            <v>604</v>
          </cell>
          <cell r="D326" t="str">
            <v>13</v>
          </cell>
          <cell r="E326" t="str">
            <v>01</v>
          </cell>
          <cell r="F326" t="str">
            <v>00 0 00 00000</v>
          </cell>
          <cell r="G326" t="str">
            <v>000</v>
          </cell>
          <cell r="H326" t="e">
            <v>#REF!</v>
          </cell>
          <cell r="I326">
            <v>74735.490000000005</v>
          </cell>
          <cell r="J326" t="e">
            <v>#REF!</v>
          </cell>
          <cell r="K326">
            <v>0</v>
          </cell>
          <cell r="L326" t="str">
            <v>0000000000</v>
          </cell>
          <cell r="M326" t="str">
            <v>60413010000000000000</v>
          </cell>
        </row>
        <row r="327">
          <cell r="A327" t="str">
            <v>60413011000000000000</v>
          </cell>
          <cell r="B327" t="str">
            <v>Муниципальная программа «Управление муниципальными финансами и муниципальным долгом города Ставрополя»</v>
          </cell>
          <cell r="C327" t="str">
            <v>604</v>
          </cell>
          <cell r="D327" t="str">
            <v>13</v>
          </cell>
          <cell r="E327" t="str">
            <v>01</v>
          </cell>
          <cell r="F327" t="str">
            <v>10 0 00 00000</v>
          </cell>
          <cell r="G327" t="str">
            <v>000</v>
          </cell>
          <cell r="H327" t="e">
            <v>#REF!</v>
          </cell>
          <cell r="I327">
            <v>74735.490000000005</v>
          </cell>
          <cell r="J327" t="e">
            <v>#REF!</v>
          </cell>
          <cell r="K327">
            <v>1000000000</v>
          </cell>
          <cell r="L327" t="str">
            <v>1000000000</v>
          </cell>
          <cell r="M327" t="str">
            <v>60413011000000000000</v>
          </cell>
        </row>
        <row r="328">
          <cell r="A328" t="str">
            <v>604130110Б0000000000</v>
          </cell>
          <cell r="B328" t="str">
            <v>Расходы в рамках реализации муниципальной программы «Управление муниципальными финансами и муниципальным долгом города Ставрополя»</v>
          </cell>
          <cell r="C328" t="str">
            <v>604</v>
          </cell>
          <cell r="D328" t="str">
            <v>13</v>
          </cell>
          <cell r="E328" t="str">
            <v>01</v>
          </cell>
          <cell r="F328" t="str">
            <v>10 Б 00 00000</v>
          </cell>
          <cell r="G328" t="str">
            <v>000</v>
          </cell>
          <cell r="H328" t="e">
            <v>#REF!</v>
          </cell>
          <cell r="I328">
            <v>74735.490000000005</v>
          </cell>
          <cell r="J328" t="e">
            <v>#REF!</v>
          </cell>
          <cell r="K328" t="str">
            <v>10Б0000000</v>
          </cell>
          <cell r="L328" t="str">
            <v>10Б0000000</v>
          </cell>
          <cell r="M328" t="str">
            <v>604130110Б0000000000</v>
          </cell>
        </row>
        <row r="329">
          <cell r="A329" t="str">
            <v>604130110Б0300000000</v>
          </cell>
          <cell r="B329" t="str">
    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    </cell>
          <cell r="C329" t="str">
            <v>604</v>
          </cell>
          <cell r="D329" t="str">
            <v>13</v>
          </cell>
          <cell r="E329" t="str">
            <v>01</v>
          </cell>
          <cell r="F329" t="str">
            <v>10 Б 03 00000</v>
          </cell>
          <cell r="G329" t="str">
            <v>000</v>
          </cell>
          <cell r="H329" t="e">
            <v>#REF!</v>
          </cell>
          <cell r="I329">
            <v>74735.490000000005</v>
          </cell>
          <cell r="J329" t="e">
            <v>#REF!</v>
          </cell>
          <cell r="K329" t="str">
            <v>10Б0300000</v>
          </cell>
          <cell r="L329" t="str">
            <v>10Б0300000</v>
          </cell>
          <cell r="M329" t="str">
            <v>604130110Б0300000000</v>
          </cell>
        </row>
        <row r="330">
          <cell r="A330" t="str">
            <v>604130110Б0320010000</v>
          </cell>
          <cell r="B330" t="str">
            <v>Обслуживание муниципального долга города Ставрополя</v>
          </cell>
          <cell r="C330" t="str">
            <v>604</v>
          </cell>
          <cell r="D330" t="str">
            <v>13</v>
          </cell>
          <cell r="E330" t="str">
            <v>01</v>
          </cell>
          <cell r="F330" t="str">
            <v>10 Б 03 20010</v>
          </cell>
          <cell r="G330" t="str">
            <v>000</v>
          </cell>
          <cell r="H330" t="e">
            <v>#REF!</v>
          </cell>
          <cell r="I330">
            <v>74735.490000000005</v>
          </cell>
          <cell r="J330" t="e">
            <v>#REF!</v>
          </cell>
          <cell r="K330" t="str">
            <v>10Б0320010</v>
          </cell>
          <cell r="L330" t="str">
            <v>10Б0320010</v>
          </cell>
          <cell r="M330" t="str">
            <v>604130110Б0320010000</v>
          </cell>
        </row>
        <row r="331">
          <cell r="A331" t="str">
            <v>604130110Б0320010730</v>
          </cell>
          <cell r="B331" t="str">
            <v>Обслуживание муниципального долга</v>
          </cell>
          <cell r="C331" t="str">
            <v>604</v>
          </cell>
          <cell r="D331" t="str">
            <v>13</v>
          </cell>
          <cell r="E331" t="str">
            <v>01</v>
          </cell>
          <cell r="F331" t="str">
            <v>10 Б 03 20010</v>
          </cell>
          <cell r="G331" t="str">
            <v>730</v>
          </cell>
          <cell r="H331" t="e">
            <v>#REF!</v>
          </cell>
          <cell r="I331">
            <v>74735.490000000005</v>
          </cell>
          <cell r="J331" t="e">
            <v>#REF!</v>
          </cell>
          <cell r="K331" t="str">
            <v>10Б0320010</v>
          </cell>
          <cell r="L331" t="str">
            <v>10Б0320010</v>
          </cell>
          <cell r="M331" t="str">
            <v>604130110Б0320010730</v>
          </cell>
        </row>
        <row r="332">
          <cell r="A332" t="str">
            <v>0000000000</v>
          </cell>
          <cell r="L332" t="str">
            <v>0000000000</v>
          </cell>
          <cell r="M332" t="str">
            <v>0000000000</v>
          </cell>
        </row>
        <row r="333">
          <cell r="A333" t="str">
            <v>60500000000000000000</v>
          </cell>
          <cell r="B333" t="str">
            <v>Комитет муниципального заказа и торговли администрации города Ставрополя</v>
          </cell>
          <cell r="C333" t="str">
            <v>605</v>
          </cell>
          <cell r="D333" t="str">
            <v>00</v>
          </cell>
          <cell r="E333" t="str">
            <v>00</v>
          </cell>
          <cell r="F333" t="str">
            <v>00 0 00 00000</v>
          </cell>
          <cell r="G333" t="str">
            <v>000</v>
          </cell>
          <cell r="H333" t="e">
            <v>#REF!</v>
          </cell>
          <cell r="I333">
            <v>31878.820000000007</v>
          </cell>
          <cell r="J333" t="e">
            <v>#REF!</v>
          </cell>
          <cell r="K333">
            <v>0</v>
          </cell>
          <cell r="L333" t="str">
            <v>0000000000</v>
          </cell>
          <cell r="M333" t="str">
            <v>60500000000000000000</v>
          </cell>
        </row>
        <row r="334">
          <cell r="A334" t="str">
            <v>60501000000000000000</v>
          </cell>
          <cell r="B334" t="str">
            <v>Общегосударственные вопросы</v>
          </cell>
          <cell r="C334" t="str">
            <v>605</v>
          </cell>
          <cell r="D334" t="str">
            <v>01</v>
          </cell>
          <cell r="E334" t="str">
            <v>00</v>
          </cell>
          <cell r="F334" t="str">
            <v>00 0 00 00000</v>
          </cell>
          <cell r="G334" t="str">
            <v>000</v>
          </cell>
          <cell r="H334" t="e">
            <v>#REF!</v>
          </cell>
          <cell r="I334">
            <v>28334.320000000003</v>
          </cell>
          <cell r="J334" t="e">
            <v>#REF!</v>
          </cell>
          <cell r="K334">
            <v>0</v>
          </cell>
          <cell r="L334" t="str">
            <v>0000000000</v>
          </cell>
          <cell r="M334" t="str">
            <v>60501000000000000000</v>
          </cell>
        </row>
        <row r="335">
          <cell r="A335" t="str">
            <v>60501130000000000000</v>
          </cell>
          <cell r="B335" t="str">
            <v>Другие общегосударственные вопросы</v>
          </cell>
          <cell r="C335" t="str">
            <v>605</v>
          </cell>
          <cell r="D335" t="str">
            <v>01</v>
          </cell>
          <cell r="E335" t="str">
            <v>13</v>
          </cell>
          <cell r="F335" t="str">
            <v>00 0 00 00000</v>
          </cell>
          <cell r="G335" t="str">
            <v>000</v>
          </cell>
          <cell r="H335" t="e">
            <v>#REF!</v>
          </cell>
          <cell r="I335">
            <v>28334.320000000003</v>
          </cell>
          <cell r="J335" t="e">
            <v>#REF!</v>
          </cell>
          <cell r="K335">
            <v>0</v>
          </cell>
          <cell r="L335" t="str">
            <v>0000000000</v>
          </cell>
          <cell r="M335" t="str">
            <v>60501130000000000000</v>
          </cell>
        </row>
        <row r="336">
          <cell r="A336" t="str">
            <v>60501131500000000000</v>
          </cell>
          <cell r="B336" t="str">
            <v>Муниципальная программа «Обеспечение безопасности, общественного порядка и профилактика правонарушений в городе Ставрополе»</v>
          </cell>
          <cell r="C336" t="str">
            <v>605</v>
          </cell>
          <cell r="D336" t="str">
            <v>01</v>
          </cell>
          <cell r="E336" t="str">
            <v>13</v>
          </cell>
          <cell r="F336" t="str">
            <v>15 0 00 00000</v>
          </cell>
          <cell r="G336" t="str">
            <v>000</v>
          </cell>
          <cell r="H336" t="e">
            <v>#REF!</v>
          </cell>
          <cell r="I336">
            <v>7.65</v>
          </cell>
          <cell r="J336" t="e">
            <v>#REF!</v>
          </cell>
          <cell r="K336">
            <v>1500000000</v>
          </cell>
          <cell r="L336" t="str">
            <v>1500000000</v>
          </cell>
          <cell r="M336" t="str">
            <v>60501131500000000000</v>
          </cell>
        </row>
        <row r="337">
          <cell r="A337" t="str">
            <v>60501131530000000000</v>
          </cell>
          <cell r="B337" t="str">
            <v>Подпрограмма «Профилактика правонарушений в городе Ставрополе»</v>
          </cell>
          <cell r="C337" t="str">
            <v>605</v>
          </cell>
          <cell r="D337" t="str">
            <v>01</v>
          </cell>
          <cell r="E337" t="str">
            <v>13</v>
          </cell>
          <cell r="F337" t="str">
            <v>15 3 00 00000</v>
          </cell>
          <cell r="G337" t="str">
            <v>000</v>
          </cell>
          <cell r="H337" t="e">
            <v>#REF!</v>
          </cell>
          <cell r="I337">
            <v>7.65</v>
          </cell>
          <cell r="J337" t="e">
            <v>#REF!</v>
          </cell>
          <cell r="K337">
            <v>1530000000</v>
          </cell>
          <cell r="L337" t="str">
            <v>1530000000</v>
          </cell>
          <cell r="M337" t="str">
            <v>60501131530000000000</v>
          </cell>
        </row>
        <row r="338">
          <cell r="A338" t="str">
            <v>60501131530100000000</v>
          </cell>
          <cell r="B338" t="str">
            <v>Основное мероприятие «Профилактика правонарушений несовершеннолетних»</v>
          </cell>
          <cell r="C338" t="str">
            <v>605</v>
          </cell>
          <cell r="D338" t="str">
            <v>01</v>
          </cell>
          <cell r="E338" t="str">
            <v>13</v>
          </cell>
          <cell r="F338" t="str">
            <v>15 3 01 00000</v>
          </cell>
          <cell r="G338" t="str">
            <v>000</v>
          </cell>
          <cell r="H338" t="e">
            <v>#REF!</v>
          </cell>
          <cell r="I338">
            <v>7.65</v>
          </cell>
          <cell r="J338" t="e">
            <v>#REF!</v>
          </cell>
          <cell r="K338">
            <v>1530100000</v>
          </cell>
          <cell r="L338" t="str">
            <v>1530100000</v>
          </cell>
          <cell r="M338" t="str">
            <v>60501131530100000000</v>
          </cell>
        </row>
        <row r="339">
          <cell r="A339" t="str">
            <v>60501131530120660000</v>
          </cell>
          <cell r="B339" t="str">
            <v>Расходы на реализацию мероприятий, направленных на профилактику правонарушений в городе Ставрополе</v>
          </cell>
          <cell r="C339" t="str">
            <v>605</v>
          </cell>
          <cell r="D339" t="str">
            <v>01</v>
          </cell>
          <cell r="E339" t="str">
            <v>13</v>
          </cell>
          <cell r="F339" t="str">
            <v>15 3 01 20660</v>
          </cell>
          <cell r="G339" t="str">
            <v>000</v>
          </cell>
          <cell r="H339" t="e">
            <v>#REF!</v>
          </cell>
          <cell r="I339">
            <v>7.65</v>
          </cell>
          <cell r="J339" t="e">
            <v>#REF!</v>
          </cell>
          <cell r="K339">
            <v>1530120660</v>
          </cell>
          <cell r="L339" t="str">
            <v>1530120660</v>
          </cell>
          <cell r="M339" t="str">
            <v>60501131530120660000</v>
          </cell>
        </row>
        <row r="340">
          <cell r="A340" t="str">
            <v>60501131530120660240</v>
          </cell>
          <cell r="B340" t="str">
            <v>Иные закупки товаров, работ и услуг для обеспечения государственных (муниципальных) нужд</v>
          </cell>
          <cell r="C340" t="str">
            <v>605</v>
          </cell>
          <cell r="D340" t="str">
            <v>01</v>
          </cell>
          <cell r="E340" t="str">
            <v>13</v>
          </cell>
          <cell r="F340" t="str">
            <v>15 3 01 20660</v>
          </cell>
          <cell r="G340" t="str">
            <v>240</v>
          </cell>
          <cell r="H340" t="e">
            <v>#REF!</v>
          </cell>
          <cell r="I340">
            <v>7.65</v>
          </cell>
          <cell r="J340" t="e">
            <v>#REF!</v>
          </cell>
          <cell r="K340">
            <v>1530120660</v>
          </cell>
          <cell r="L340" t="str">
            <v>1530120660</v>
          </cell>
          <cell r="M340" t="str">
            <v>60501131530120660240</v>
          </cell>
        </row>
        <row r="341">
          <cell r="A341" t="str">
            <v>60501137400000000000</v>
          </cell>
          <cell r="B341" t="str">
            <v>Обеспечение деятельности комитета муниципального заказа и торговли администрации города Ставрополя</v>
          </cell>
          <cell r="C341" t="str">
            <v>605</v>
          </cell>
          <cell r="D341" t="str">
            <v>01</v>
          </cell>
          <cell r="E341" t="str">
            <v>13</v>
          </cell>
          <cell r="F341" t="str">
            <v>74 0 00 00000</v>
          </cell>
          <cell r="G341" t="str">
            <v>000</v>
          </cell>
          <cell r="H341" t="e">
            <v>#REF!</v>
          </cell>
          <cell r="I341">
            <v>28326.670000000002</v>
          </cell>
          <cell r="J341" t="e">
            <v>#REF!</v>
          </cell>
          <cell r="K341">
            <v>7400000000</v>
          </cell>
          <cell r="L341" t="str">
            <v>7400000000</v>
          </cell>
          <cell r="M341" t="str">
            <v>60501137400000000000</v>
          </cell>
        </row>
        <row r="342">
          <cell r="A342" t="str">
            <v>60501137410000000000</v>
          </cell>
          <cell r="B342" t="str">
            <v>Непрограммные расходы в рамках обеспечения деятельности комитета муниципального заказа и торговли администрации города Ставрополя</v>
          </cell>
          <cell r="C342" t="str">
            <v>605</v>
          </cell>
          <cell r="D342" t="str">
            <v>01</v>
          </cell>
          <cell r="E342" t="str">
            <v>13</v>
          </cell>
          <cell r="F342" t="str">
            <v>74 1 00 00000</v>
          </cell>
          <cell r="G342" t="str">
            <v>000</v>
          </cell>
          <cell r="H342" t="e">
            <v>#REF!</v>
          </cell>
          <cell r="I342">
            <v>28326.670000000002</v>
          </cell>
          <cell r="J342" t="e">
            <v>#REF!</v>
          </cell>
          <cell r="K342">
            <v>7410000000</v>
          </cell>
          <cell r="L342" t="str">
            <v>7410000000</v>
          </cell>
          <cell r="M342" t="str">
            <v>60501137410000000000</v>
          </cell>
        </row>
        <row r="343">
          <cell r="A343" t="str">
            <v>60501137410010010000</v>
          </cell>
          <cell r="B343" t="str">
            <v>Расходы на обеспечение функций органов местного самоуправления города Ставрополя</v>
          </cell>
          <cell r="C343" t="str">
            <v>605</v>
          </cell>
          <cell r="D343" t="str">
            <v>01</v>
          </cell>
          <cell r="E343" t="str">
            <v>13</v>
          </cell>
          <cell r="F343" t="str">
            <v>74 1 00 10010</v>
          </cell>
          <cell r="G343" t="str">
            <v>000</v>
          </cell>
          <cell r="H343" t="e">
            <v>#REF!</v>
          </cell>
          <cell r="I343">
            <v>3106.63</v>
          </cell>
          <cell r="J343" t="e">
            <v>#REF!</v>
          </cell>
          <cell r="K343">
            <v>7410010010</v>
          </cell>
          <cell r="L343" t="str">
            <v>7410010010</v>
          </cell>
          <cell r="M343" t="str">
            <v>60501137410010010000</v>
          </cell>
        </row>
        <row r="344">
          <cell r="A344" t="str">
            <v>60501137410010010120</v>
          </cell>
          <cell r="B344" t="str">
            <v>Расходы на выплаты персоналу государственных (муниципальных) органов</v>
          </cell>
          <cell r="C344" t="str">
            <v>605</v>
          </cell>
          <cell r="D344" t="str">
            <v>01</v>
          </cell>
          <cell r="E344" t="str">
            <v>13</v>
          </cell>
          <cell r="F344" t="str">
            <v>74 1 00 10010</v>
          </cell>
          <cell r="G344" t="str">
            <v>120</v>
          </cell>
          <cell r="H344" t="e">
            <v>#REF!</v>
          </cell>
          <cell r="I344">
            <v>755.65</v>
          </cell>
          <cell r="J344" t="e">
            <v>#REF!</v>
          </cell>
          <cell r="K344">
            <v>7410010010</v>
          </cell>
          <cell r="L344" t="str">
            <v>7410010010</v>
          </cell>
          <cell r="M344" t="str">
            <v>60501137410010010120</v>
          </cell>
        </row>
        <row r="345">
          <cell r="A345" t="str">
            <v>60501137410010010240</v>
          </cell>
          <cell r="B345" t="str">
            <v>Иные закупки товаров, работ и услуг для обеспечения государственных (муниципальных) нужд</v>
          </cell>
          <cell r="C345" t="str">
            <v>605</v>
          </cell>
          <cell r="D345" t="str">
            <v>01</v>
          </cell>
          <cell r="E345" t="str">
            <v>13</v>
          </cell>
          <cell r="F345" t="str">
            <v>74 1 00 10010</v>
          </cell>
          <cell r="G345" t="str">
            <v>240</v>
          </cell>
          <cell r="H345" t="e">
            <v>#REF!</v>
          </cell>
          <cell r="I345">
            <v>2335.9499999999998</v>
          </cell>
          <cell r="J345" t="e">
            <v>#REF!</v>
          </cell>
          <cell r="K345">
            <v>7410010010</v>
          </cell>
          <cell r="L345" t="str">
            <v>7410010010</v>
          </cell>
          <cell r="M345" t="str">
            <v>60501137410010010240</v>
          </cell>
        </row>
        <row r="346">
          <cell r="A346" t="str">
            <v>60501137410010010850</v>
          </cell>
          <cell r="B346" t="str">
            <v>Уплата налогов, сборов и иных платежей</v>
          </cell>
          <cell r="C346" t="str">
            <v>605</v>
          </cell>
          <cell r="D346" t="str">
            <v>01</v>
          </cell>
          <cell r="E346" t="str">
            <v>13</v>
          </cell>
          <cell r="F346" t="str">
            <v>74 1 00 10010</v>
          </cell>
          <cell r="G346" t="str">
            <v>850</v>
          </cell>
          <cell r="H346" t="e">
            <v>#REF!</v>
          </cell>
          <cell r="I346">
            <v>15.03</v>
          </cell>
          <cell r="J346" t="e">
            <v>#REF!</v>
          </cell>
          <cell r="K346">
            <v>7410010010</v>
          </cell>
          <cell r="L346" t="str">
            <v>7410010010</v>
          </cell>
          <cell r="M346" t="str">
            <v>60501137410010010850</v>
          </cell>
        </row>
        <row r="347">
          <cell r="A347" t="str">
            <v>60501137410010020000</v>
          </cell>
          <cell r="B347" t="str">
            <v>Расходы на выплаты по оплате труда работников органов местного самоуправления города Ставрополя</v>
          </cell>
          <cell r="C347" t="str">
            <v>605</v>
          </cell>
          <cell r="D347" t="str">
            <v>01</v>
          </cell>
          <cell r="E347" t="str">
            <v>13</v>
          </cell>
          <cell r="F347" t="str">
            <v>74 1 00 10020</v>
          </cell>
          <cell r="G347" t="str">
            <v>000</v>
          </cell>
          <cell r="H347" t="e">
            <v>#REF!</v>
          </cell>
          <cell r="I347">
            <v>25220.04</v>
          </cell>
          <cell r="J347" t="e">
            <v>#REF!</v>
          </cell>
          <cell r="K347">
            <v>7410010020</v>
          </cell>
          <cell r="L347" t="str">
            <v>7410010020</v>
          </cell>
          <cell r="M347" t="str">
            <v>60501137410010020000</v>
          </cell>
        </row>
        <row r="348">
          <cell r="A348" t="str">
            <v>60501137410010020120</v>
          </cell>
          <cell r="B348" t="str">
            <v>Расходы на выплаты персоналу государственных (муниципальных) органов</v>
          </cell>
          <cell r="C348" t="str">
            <v>605</v>
          </cell>
          <cell r="D348" t="str">
            <v>01</v>
          </cell>
          <cell r="E348" t="str">
            <v>13</v>
          </cell>
          <cell r="F348" t="str">
            <v>74 1 00 10020</v>
          </cell>
          <cell r="G348" t="str">
            <v>120</v>
          </cell>
          <cell r="H348" t="e">
            <v>#REF!</v>
          </cell>
          <cell r="I348">
            <v>25220.04</v>
          </cell>
          <cell r="J348" t="e">
            <v>#REF!</v>
          </cell>
          <cell r="K348">
            <v>7410010020</v>
          </cell>
          <cell r="L348" t="str">
            <v>7410010020</v>
          </cell>
          <cell r="M348" t="str">
            <v>60501137410010020120</v>
          </cell>
        </row>
        <row r="349">
          <cell r="A349" t="str">
            <v>60508000000000000000</v>
          </cell>
          <cell r="B349" t="str">
            <v xml:space="preserve">Культура, кинематография </v>
          </cell>
          <cell r="C349" t="str">
            <v>605</v>
          </cell>
          <cell r="D349" t="str">
            <v>08</v>
          </cell>
          <cell r="E349" t="str">
            <v>00</v>
          </cell>
          <cell r="F349" t="str">
            <v>00 0 00 00000</v>
          </cell>
          <cell r="G349" t="str">
            <v>000</v>
          </cell>
          <cell r="H349" t="e">
            <v>#REF!</v>
          </cell>
          <cell r="I349">
            <v>897.08</v>
          </cell>
          <cell r="J349" t="e">
            <v>#REF!</v>
          </cell>
          <cell r="K349">
            <v>0</v>
          </cell>
          <cell r="L349" t="str">
            <v>0000000000</v>
          </cell>
          <cell r="M349" t="str">
            <v>60508000000000000000</v>
          </cell>
        </row>
        <row r="350">
          <cell r="A350" t="str">
            <v>60508010000000000000</v>
          </cell>
          <cell r="B350" t="str">
            <v>Культура</v>
          </cell>
          <cell r="C350" t="str">
            <v>605</v>
          </cell>
          <cell r="D350" t="str">
            <v>08</v>
          </cell>
          <cell r="E350" t="str">
            <v>01</v>
          </cell>
          <cell r="F350" t="str">
            <v>00 0 00 00000</v>
          </cell>
          <cell r="G350" t="str">
            <v>000</v>
          </cell>
          <cell r="H350" t="e">
            <v>#REF!</v>
          </cell>
          <cell r="I350">
            <v>897.08</v>
          </cell>
          <cell r="J350" t="e">
            <v>#REF!</v>
          </cell>
          <cell r="K350">
            <v>0</v>
          </cell>
          <cell r="L350" t="str">
            <v>0000000000</v>
          </cell>
          <cell r="M350" t="str">
            <v>60508010000000000000</v>
          </cell>
        </row>
        <row r="351">
          <cell r="A351" t="str">
            <v>60508010700000000000</v>
          </cell>
          <cell r="B351" t="str">
            <v>Муниципальная программа «Культура города Ставрополя»</v>
          </cell>
          <cell r="C351" t="str">
            <v>605</v>
          </cell>
          <cell r="D351" t="str">
            <v>08</v>
          </cell>
          <cell r="E351" t="str">
            <v>01</v>
          </cell>
          <cell r="F351" t="str">
            <v>07 0 00 00000</v>
          </cell>
          <cell r="G351" t="str">
            <v>000</v>
          </cell>
          <cell r="H351" t="e">
            <v>#REF!</v>
          </cell>
          <cell r="I351">
            <v>897.08</v>
          </cell>
          <cell r="J351" t="e">
            <v>#REF!</v>
          </cell>
          <cell r="K351">
            <v>700000000</v>
          </cell>
          <cell r="L351" t="str">
            <v>0700000000</v>
          </cell>
          <cell r="M351" t="str">
            <v>60508010700000000000</v>
          </cell>
        </row>
        <row r="352">
          <cell r="A352" t="str">
            <v>60508010710000000000</v>
          </cell>
          <cell r="B352" t="str">
            <v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</v>
          </cell>
          <cell r="C352" t="str">
            <v>605</v>
          </cell>
          <cell r="D352" t="str">
            <v>08</v>
          </cell>
          <cell r="E352" t="str">
            <v>01</v>
          </cell>
          <cell r="F352" t="str">
            <v>07 1 00 00000</v>
          </cell>
          <cell r="G352" t="str">
            <v>000</v>
          </cell>
          <cell r="H352" t="e">
            <v>#REF!</v>
          </cell>
          <cell r="I352">
            <v>897.08</v>
          </cell>
          <cell r="J352" t="e">
            <v>#REF!</v>
          </cell>
          <cell r="K352">
            <v>710000000</v>
          </cell>
          <cell r="L352" t="str">
            <v>0710000000</v>
          </cell>
          <cell r="M352" t="str">
            <v>60508010710000000000</v>
          </cell>
        </row>
        <row r="353">
          <cell r="A353" t="str">
            <v>60508010710100000000</v>
          </cell>
          <cell r="B353" t="str">
    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    </cell>
          <cell r="C353" t="str">
            <v>605</v>
          </cell>
          <cell r="D353" t="str">
            <v>08</v>
          </cell>
          <cell r="E353" t="str">
            <v>01</v>
          </cell>
          <cell r="F353" t="str">
            <v>07 1 01 00000</v>
          </cell>
          <cell r="G353" t="str">
            <v>000</v>
          </cell>
          <cell r="H353" t="e">
            <v>#REF!</v>
          </cell>
          <cell r="I353">
            <v>897.08</v>
          </cell>
          <cell r="J353" t="e">
            <v>#REF!</v>
          </cell>
          <cell r="K353">
            <v>710100000</v>
          </cell>
          <cell r="L353" t="str">
            <v>0710100000</v>
          </cell>
          <cell r="M353" t="str">
            <v>60508010710100000000</v>
          </cell>
        </row>
        <row r="354">
          <cell r="A354" t="str">
            <v>60508010710120060000</v>
          </cell>
          <cell r="B354" t="str">
            <v>Расходы на проведение культурно-массовых мероприятий в городе Ставрополе</v>
          </cell>
          <cell r="C354" t="str">
            <v>605</v>
          </cell>
          <cell r="D354" t="str">
            <v>08</v>
          </cell>
          <cell r="E354" t="str">
            <v>01</v>
          </cell>
          <cell r="F354" t="str">
            <v>07 1 01 20060</v>
          </cell>
          <cell r="G354" t="str">
            <v>000</v>
          </cell>
          <cell r="H354" t="e">
            <v>#REF!</v>
          </cell>
          <cell r="I354">
            <v>897.08</v>
          </cell>
          <cell r="J354" t="e">
            <v>#REF!</v>
          </cell>
          <cell r="K354">
            <v>710120060</v>
          </cell>
          <cell r="L354" t="str">
            <v>0710120060</v>
          </cell>
          <cell r="M354" t="str">
            <v>60508010710120060000</v>
          </cell>
        </row>
        <row r="355">
          <cell r="A355" t="str">
            <v>60508010710120060240</v>
          </cell>
          <cell r="B355" t="str">
            <v>Иные закупки товаров, работ и услуг для обеспечения государственных (муниципальных) нужд</v>
          </cell>
          <cell r="C355" t="str">
            <v>605</v>
          </cell>
          <cell r="D355" t="str">
            <v>08</v>
          </cell>
          <cell r="E355" t="str">
            <v>01</v>
          </cell>
          <cell r="F355" t="str">
            <v>07 1 01 20060</v>
          </cell>
          <cell r="G355" t="str">
            <v>240</v>
          </cell>
          <cell r="H355" t="e">
            <v>#REF!</v>
          </cell>
          <cell r="I355">
            <v>897.08</v>
          </cell>
          <cell r="J355" t="e">
            <v>#REF!</v>
          </cell>
          <cell r="K355">
            <v>710120060</v>
          </cell>
          <cell r="L355" t="str">
            <v>0710120060</v>
          </cell>
          <cell r="M355" t="str">
            <v>60508010710120060240</v>
          </cell>
        </row>
        <row r="356">
          <cell r="A356" t="str">
            <v>60510000000000000000</v>
          </cell>
          <cell r="B356" t="str">
            <v>Социальная политика</v>
          </cell>
          <cell r="C356" t="str">
            <v>605</v>
          </cell>
          <cell r="D356" t="str">
            <v>10</v>
          </cell>
          <cell r="E356" t="str">
            <v>00</v>
          </cell>
          <cell r="F356" t="str">
            <v>00 0 00 00000</v>
          </cell>
          <cell r="G356" t="str">
            <v>000</v>
          </cell>
          <cell r="H356" t="e">
            <v>#REF!</v>
          </cell>
          <cell r="I356">
            <v>2647.42</v>
          </cell>
          <cell r="J356" t="e">
            <v>#REF!</v>
          </cell>
          <cell r="K356">
            <v>0</v>
          </cell>
          <cell r="L356" t="str">
            <v>0000000000</v>
          </cell>
          <cell r="M356" t="str">
            <v>60510000000000000000</v>
          </cell>
        </row>
        <row r="357">
          <cell r="A357" t="str">
            <v>60510030000000000000</v>
          </cell>
          <cell r="B357" t="str">
            <v>Социальное обеспечение населения</v>
          </cell>
          <cell r="C357" t="str">
            <v>605</v>
          </cell>
          <cell r="D357" t="str">
            <v>10</v>
          </cell>
          <cell r="E357" t="str">
            <v>03</v>
          </cell>
          <cell r="F357" t="str">
            <v>00 0 00 00000</v>
          </cell>
          <cell r="G357" t="str">
            <v>000</v>
          </cell>
          <cell r="H357" t="e">
            <v>#REF!</v>
          </cell>
          <cell r="I357">
            <v>2647.42</v>
          </cell>
          <cell r="J357" t="e">
            <v>#REF!</v>
          </cell>
          <cell r="K357">
            <v>0</v>
          </cell>
          <cell r="L357" t="str">
            <v>0000000000</v>
          </cell>
          <cell r="M357" t="str">
            <v>60510030000000000000</v>
          </cell>
        </row>
        <row r="358">
          <cell r="A358" t="str">
            <v>60510030300000000000</v>
          </cell>
          <cell r="B358" t="str">
            <v>Муниципальная программа «Социальная поддержка населения города Ставрополя»</v>
          </cell>
          <cell r="C358" t="str">
            <v>605</v>
          </cell>
          <cell r="D358" t="str">
            <v>10</v>
          </cell>
          <cell r="E358" t="str">
            <v>03</v>
          </cell>
          <cell r="F358" t="str">
            <v>03 0 00 00000</v>
          </cell>
          <cell r="G358" t="str">
            <v>000</v>
          </cell>
          <cell r="H358" t="e">
            <v>#REF!</v>
          </cell>
          <cell r="I358">
            <v>2647.42</v>
          </cell>
          <cell r="J358" t="e">
            <v>#REF!</v>
          </cell>
          <cell r="K358">
            <v>300000000</v>
          </cell>
          <cell r="L358" t="str">
            <v>0300000000</v>
          </cell>
          <cell r="M358" t="str">
            <v>60510030300000000000</v>
          </cell>
        </row>
        <row r="359">
          <cell r="A359" t="str">
            <v>60510030320000000000</v>
          </cell>
          <cell r="B359" t="str">
            <v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v>
          </cell>
          <cell r="C359" t="str">
            <v>605</v>
          </cell>
          <cell r="D359" t="str">
            <v>10</v>
          </cell>
          <cell r="E359" t="str">
            <v>03</v>
          </cell>
          <cell r="F359" t="str">
            <v>03 2 00 00000</v>
          </cell>
          <cell r="G359" t="str">
            <v>000</v>
          </cell>
          <cell r="H359" t="e">
            <v>#REF!</v>
          </cell>
          <cell r="I359">
            <v>2647.42</v>
          </cell>
          <cell r="J359" t="e">
            <v>#REF!</v>
          </cell>
          <cell r="K359">
            <v>320000000</v>
          </cell>
          <cell r="L359" t="str">
            <v>0320000000</v>
          </cell>
          <cell r="M359" t="str">
            <v>60510030320000000000</v>
          </cell>
        </row>
        <row r="360">
          <cell r="A360" t="str">
            <v>60510030320200000000</v>
          </cell>
          <cell r="B360" t="str">
            <v>Основное мероприятие «Предоставление льгот на бытовые услуги по помывке в общем отделении бань отдельным категориям граждан»</v>
          </cell>
          <cell r="C360" t="str">
            <v>605</v>
          </cell>
          <cell r="D360" t="str">
            <v>10</v>
          </cell>
          <cell r="E360" t="str">
            <v>03</v>
          </cell>
          <cell r="F360" t="str">
            <v>03 2 02 00000</v>
          </cell>
          <cell r="G360" t="str">
            <v>000</v>
          </cell>
          <cell r="H360" t="e">
            <v>#REF!</v>
          </cell>
          <cell r="I360">
            <v>2647.42</v>
          </cell>
          <cell r="J360" t="e">
            <v>#REF!</v>
          </cell>
          <cell r="K360">
            <v>320200000</v>
          </cell>
          <cell r="L360" t="str">
            <v>0320200000</v>
          </cell>
          <cell r="M360" t="str">
            <v>60510030320200000000</v>
          </cell>
        </row>
        <row r="361">
          <cell r="A361" t="str">
            <v>60510030320280240000</v>
          </cell>
          <cell r="B361" t="str">
            <v>Предоставление льгот на бытовые услуги по помывке в общем отделении бань отдельным категориям граждан</v>
          </cell>
          <cell r="C361" t="str">
            <v>605</v>
          </cell>
          <cell r="D361" t="str">
            <v>10</v>
          </cell>
          <cell r="E361" t="str">
            <v>03</v>
          </cell>
          <cell r="F361" t="str">
            <v>03 2 02 80240</v>
          </cell>
          <cell r="G361" t="str">
            <v>000</v>
          </cell>
          <cell r="H361" t="e">
            <v>#REF!</v>
          </cell>
          <cell r="I361">
            <v>2647.42</v>
          </cell>
          <cell r="J361" t="e">
            <v>#REF!</v>
          </cell>
          <cell r="K361">
            <v>320280240</v>
          </cell>
          <cell r="L361" t="str">
            <v>0320280240</v>
          </cell>
          <cell r="M361" t="str">
            <v>60510030320280240000</v>
          </cell>
        </row>
        <row r="362">
          <cell r="A362" t="str">
            <v>60510030320280240810</v>
          </cell>
          <cell r="B362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C362" t="str">
            <v>605</v>
          </cell>
          <cell r="D362" t="str">
            <v>10</v>
          </cell>
          <cell r="E362" t="str">
            <v>03</v>
          </cell>
          <cell r="F362" t="str">
            <v>03 2 02 80240</v>
          </cell>
          <cell r="G362" t="str">
            <v>810</v>
          </cell>
          <cell r="H362" t="e">
            <v>#REF!</v>
          </cell>
          <cell r="I362">
            <v>2647.42</v>
          </cell>
          <cell r="J362" t="e">
            <v>#REF!</v>
          </cell>
          <cell r="K362">
            <v>320280240</v>
          </cell>
          <cell r="L362" t="str">
            <v>0320280240</v>
          </cell>
          <cell r="M362" t="str">
            <v>60510030320280240810</v>
          </cell>
        </row>
        <row r="363">
          <cell r="A363" t="str">
            <v>0000000000</v>
          </cell>
          <cell r="L363" t="str">
            <v>0000000000</v>
          </cell>
          <cell r="M363" t="str">
            <v>0000000000</v>
          </cell>
        </row>
        <row r="364">
          <cell r="A364" t="str">
            <v>60600000000000000000</v>
          </cell>
          <cell r="B364" t="str">
            <v>Комитет образования администрации города Ставрополя</v>
          </cell>
          <cell r="C364" t="str">
            <v>606</v>
          </cell>
          <cell r="D364" t="str">
            <v>00</v>
          </cell>
          <cell r="E364" t="str">
            <v>00</v>
          </cell>
          <cell r="F364" t="str">
            <v>00 0 00 00000</v>
          </cell>
          <cell r="G364" t="str">
            <v>000</v>
          </cell>
          <cell r="H364" t="e">
            <v>#REF!</v>
          </cell>
          <cell r="I364">
            <v>3559889.2000000007</v>
          </cell>
          <cell r="J364" t="e">
            <v>#REF!</v>
          </cell>
          <cell r="K364">
            <v>0</v>
          </cell>
          <cell r="L364" t="str">
            <v>0000000000</v>
          </cell>
          <cell r="M364" t="str">
            <v>60600000000000000000</v>
          </cell>
        </row>
        <row r="365">
          <cell r="A365" t="str">
            <v>60607000000000000000</v>
          </cell>
          <cell r="B365" t="str">
            <v>Образование</v>
          </cell>
          <cell r="C365" t="str">
            <v>606</v>
          </cell>
          <cell r="D365" t="str">
            <v>07</v>
          </cell>
          <cell r="E365" t="str">
            <v>00</v>
          </cell>
          <cell r="F365" t="str">
            <v>00 0 00 00000</v>
          </cell>
          <cell r="G365" t="str">
            <v>000</v>
          </cell>
          <cell r="H365" t="e">
            <v>#REF!</v>
          </cell>
          <cell r="I365">
            <v>3449978.2600000007</v>
          </cell>
          <cell r="J365" t="e">
            <v>#REF!</v>
          </cell>
          <cell r="K365">
            <v>0</v>
          </cell>
          <cell r="L365" t="str">
            <v>0000000000</v>
          </cell>
          <cell r="M365" t="str">
            <v>60607000000000000000</v>
          </cell>
        </row>
        <row r="366">
          <cell r="A366" t="str">
            <v>60607010000000000000</v>
          </cell>
          <cell r="B366" t="str">
            <v>Дошкольное образование</v>
          </cell>
          <cell r="C366" t="str">
            <v>606</v>
          </cell>
          <cell r="D366" t="str">
            <v>07</v>
          </cell>
          <cell r="E366" t="str">
            <v>01</v>
          </cell>
          <cell r="F366" t="str">
            <v>00 0 00 00000</v>
          </cell>
          <cell r="G366" t="str">
            <v>000</v>
          </cell>
          <cell r="H366" t="e">
            <v>#REF!</v>
          </cell>
          <cell r="I366">
            <v>1488635.05</v>
          </cell>
          <cell r="J366" t="e">
            <v>#REF!</v>
          </cell>
          <cell r="K366">
            <v>0</v>
          </cell>
          <cell r="L366" t="str">
            <v>0000000000</v>
          </cell>
          <cell r="M366" t="str">
            <v>60607010000000000000</v>
          </cell>
        </row>
        <row r="367">
          <cell r="A367" t="str">
            <v>60607010100000000000</v>
          </cell>
          <cell r="B367" t="str">
            <v>Муниципальная программа «Развитие образования в городе Ставрополе»</v>
          </cell>
          <cell r="C367" t="str">
            <v>606</v>
          </cell>
          <cell r="D367" t="str">
            <v>07</v>
          </cell>
          <cell r="E367" t="str">
            <v>01</v>
          </cell>
          <cell r="F367" t="str">
            <v>01 0 00 00000</v>
          </cell>
          <cell r="G367" t="str">
            <v>000</v>
          </cell>
          <cell r="H367" t="e">
            <v>#REF!</v>
          </cell>
          <cell r="I367">
            <v>1484423.46</v>
          </cell>
          <cell r="J367" t="e">
            <v>#REF!</v>
          </cell>
          <cell r="K367">
            <v>100000000</v>
          </cell>
          <cell r="L367" t="str">
            <v>0100000000</v>
          </cell>
          <cell r="M367" t="str">
            <v>60607010100000000000</v>
          </cell>
        </row>
        <row r="368">
          <cell r="A368" t="str">
            <v>60607010110000000000</v>
          </cell>
          <cell r="B368" t="str">
            <v>Подпрограмма «Организация дошкольного, общего и дополнительного образования»</v>
          </cell>
          <cell r="C368" t="str">
            <v>606</v>
          </cell>
          <cell r="D368" t="str">
            <v>07</v>
          </cell>
          <cell r="E368" t="str">
            <v>01</v>
          </cell>
          <cell r="F368" t="str">
            <v>01 1 00 00000</v>
          </cell>
          <cell r="G368" t="str">
            <v>000</v>
          </cell>
          <cell r="H368" t="e">
            <v>#REF!</v>
          </cell>
          <cell r="I368">
            <v>1484423.46</v>
          </cell>
          <cell r="J368" t="e">
            <v>#REF!</v>
          </cell>
          <cell r="K368">
            <v>110000000</v>
          </cell>
          <cell r="L368" t="str">
            <v>0110000000</v>
          </cell>
          <cell r="M368" t="str">
            <v>60607010110000000000</v>
          </cell>
        </row>
        <row r="369">
          <cell r="A369" t="str">
            <v>60607010110100000000</v>
          </cell>
          <cell r="B369" t="str">
            <v>Основное мероприятие «Организация предоставления общедоступного и бесплатного дошкольного образования»</v>
          </cell>
          <cell r="C369" t="str">
            <v>606</v>
          </cell>
          <cell r="D369" t="str">
            <v>07</v>
          </cell>
          <cell r="E369" t="str">
            <v>01</v>
          </cell>
          <cell r="F369" t="str">
            <v>01 1 01 00000</v>
          </cell>
          <cell r="G369" t="str">
            <v>000</v>
          </cell>
          <cell r="H369" t="e">
            <v>#REF!</v>
          </cell>
          <cell r="I369">
            <v>1444564.29</v>
          </cell>
          <cell r="J369" t="e">
            <v>#REF!</v>
          </cell>
          <cell r="K369">
            <v>110100000</v>
          </cell>
          <cell r="L369" t="str">
            <v>0110100000</v>
          </cell>
          <cell r="M369" t="str">
            <v>60607010110100000000</v>
          </cell>
        </row>
        <row r="370">
          <cell r="A370" t="str">
            <v>60607010110111010000</v>
          </cell>
          <cell r="B370" t="str">
            <v>Расходы на обеспечение деятельности (оказание услуг) муниципальных учреждений</v>
          </cell>
          <cell r="C370" t="str">
            <v>606</v>
          </cell>
          <cell r="D370" t="str">
            <v>07</v>
          </cell>
          <cell r="E370" t="str">
            <v>01</v>
          </cell>
          <cell r="F370" t="str">
            <v>01 1 01 11010</v>
          </cell>
          <cell r="G370" t="str">
            <v>000</v>
          </cell>
          <cell r="H370" t="e">
            <v>#REF!</v>
          </cell>
          <cell r="I370">
            <v>680981.75</v>
          </cell>
          <cell r="J370" t="e">
            <v>#REF!</v>
          </cell>
          <cell r="K370">
            <v>110111010</v>
          </cell>
          <cell r="L370" t="str">
            <v>0110111010</v>
          </cell>
          <cell r="M370" t="str">
            <v>60607010110111010000</v>
          </cell>
        </row>
        <row r="371">
          <cell r="A371" t="str">
            <v>60607010110111010610</v>
          </cell>
          <cell r="B371" t="str">
            <v>Субсидии бюджетным учреждениям</v>
          </cell>
          <cell r="C371" t="str">
            <v>606</v>
          </cell>
          <cell r="D371" t="str">
            <v>07</v>
          </cell>
          <cell r="E371" t="str">
            <v>01</v>
          </cell>
          <cell r="F371" t="str">
            <v>01 1 01 11010</v>
          </cell>
          <cell r="G371" t="str">
            <v>610</v>
          </cell>
          <cell r="H371" t="e">
            <v>#REF!</v>
          </cell>
          <cell r="I371">
            <v>650383.06999999995</v>
          </cell>
          <cell r="J371" t="e">
            <v>#REF!</v>
          </cell>
          <cell r="K371">
            <v>110111010</v>
          </cell>
          <cell r="L371" t="str">
            <v>0110111010</v>
          </cell>
          <cell r="M371" t="str">
            <v>60607010110111010610</v>
          </cell>
        </row>
        <row r="372">
          <cell r="A372" t="str">
            <v>60607010110111010620</v>
          </cell>
          <cell r="B372" t="str">
            <v>Субсидии автономным учреждениям</v>
          </cell>
          <cell r="C372" t="str">
            <v>606</v>
          </cell>
          <cell r="D372" t="str">
            <v>07</v>
          </cell>
          <cell r="E372" t="str">
            <v>01</v>
          </cell>
          <cell r="F372" t="str">
            <v>01 1 01 11010</v>
          </cell>
          <cell r="G372" t="str">
            <v>620</v>
          </cell>
          <cell r="H372" t="e">
            <v>#REF!</v>
          </cell>
          <cell r="I372">
            <v>30598.68</v>
          </cell>
          <cell r="J372" t="e">
            <v>#REF!</v>
          </cell>
          <cell r="K372">
            <v>110111010</v>
          </cell>
          <cell r="L372" t="str">
            <v>0110111010</v>
          </cell>
          <cell r="M372" t="str">
            <v>60607010110111010620</v>
          </cell>
        </row>
        <row r="373">
          <cell r="A373" t="str">
            <v>60607010110177170000</v>
          </cell>
          <cell r="B373" t="str">
    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    </cell>
          <cell r="C373" t="str">
            <v>606</v>
          </cell>
          <cell r="D373" t="str">
            <v>07</v>
          </cell>
          <cell r="E373" t="str">
            <v>01</v>
          </cell>
          <cell r="F373" t="str">
            <v>01 1 01 77170</v>
          </cell>
          <cell r="G373" t="str">
            <v>000</v>
          </cell>
          <cell r="H373" t="e">
            <v>#REF!</v>
          </cell>
          <cell r="I373">
            <v>762401.37</v>
          </cell>
          <cell r="J373" t="e">
            <v>#REF!</v>
          </cell>
          <cell r="K373">
            <v>110177170</v>
          </cell>
          <cell r="L373" t="str">
            <v>0110177170</v>
          </cell>
          <cell r="M373" t="str">
            <v>60607010110177170000</v>
          </cell>
        </row>
        <row r="374">
          <cell r="A374" t="str">
            <v>60607010110177170610</v>
          </cell>
          <cell r="B374" t="str">
            <v>Субсидии бюджетным учреждениям</v>
          </cell>
          <cell r="C374" t="str">
            <v>606</v>
          </cell>
          <cell r="D374" t="str">
            <v>07</v>
          </cell>
          <cell r="E374" t="str">
            <v>01</v>
          </cell>
          <cell r="F374" t="str">
            <v>01 1 01 77170</v>
          </cell>
          <cell r="G374" t="str">
            <v>610</v>
          </cell>
          <cell r="H374" t="e">
            <v>#REF!</v>
          </cell>
          <cell r="I374">
            <v>725255.23</v>
          </cell>
          <cell r="J374" t="e">
            <v>#REF!</v>
          </cell>
          <cell r="K374">
            <v>110177170</v>
          </cell>
          <cell r="L374" t="str">
            <v>0110177170</v>
          </cell>
          <cell r="M374" t="str">
            <v>60607010110177170610</v>
          </cell>
        </row>
        <row r="375">
          <cell r="A375" t="str">
            <v>60607010110177170620</v>
          </cell>
          <cell r="B375" t="str">
            <v>Субсидии автономным учреждениям</v>
          </cell>
          <cell r="C375" t="str">
            <v>606</v>
          </cell>
          <cell r="D375" t="str">
            <v>07</v>
          </cell>
          <cell r="E375" t="str">
            <v>01</v>
          </cell>
          <cell r="F375" t="str">
            <v>01 1 01 77170</v>
          </cell>
          <cell r="G375" t="str">
            <v>620</v>
          </cell>
          <cell r="H375" t="e">
            <v>#REF!</v>
          </cell>
          <cell r="I375">
            <v>32150.27</v>
          </cell>
          <cell r="J375" t="e">
            <v>#REF!</v>
          </cell>
          <cell r="K375">
            <v>110177170</v>
          </cell>
          <cell r="L375" t="str">
            <v>0110177170</v>
          </cell>
          <cell r="M375" t="str">
            <v>60607010110177170620</v>
          </cell>
        </row>
        <row r="376">
          <cell r="A376" t="str">
            <v>60607010110177170630</v>
          </cell>
          <cell r="B376" t="str">
            <v>Субсидии некоммерческим организациям (за исключением государственных (муниципальных) учреждений)</v>
          </cell>
          <cell r="C376" t="str">
            <v>606</v>
          </cell>
          <cell r="D376" t="str">
            <v>07</v>
          </cell>
          <cell r="E376" t="str">
            <v>01</v>
          </cell>
          <cell r="F376" t="str">
            <v>01 1 01 77170</v>
          </cell>
          <cell r="G376" t="str">
            <v>630</v>
          </cell>
          <cell r="H376" t="e">
            <v>#REF!</v>
          </cell>
          <cell r="I376">
            <v>4995.87</v>
          </cell>
          <cell r="J376" t="e">
            <v>#REF!</v>
          </cell>
          <cell r="K376">
            <v>110177170</v>
          </cell>
          <cell r="L376" t="str">
            <v>0110177170</v>
          </cell>
          <cell r="M376" t="str">
            <v>60607010110177170630</v>
          </cell>
        </row>
        <row r="377">
          <cell r="A377" t="str">
            <v>60607010110177250000</v>
          </cell>
          <cell r="B377" t="str">
            <v>Расходы на обеспечение выплаты работникам муниципальных учреждений минимального размера оплаты труда</v>
          </cell>
          <cell r="C377" t="str">
            <v>606</v>
          </cell>
          <cell r="D377" t="str">
            <v>07</v>
          </cell>
          <cell r="E377" t="str">
            <v>01</v>
          </cell>
          <cell r="F377" t="str">
            <v>01 1 01 77250</v>
          </cell>
          <cell r="G377" t="str">
            <v>000</v>
          </cell>
          <cell r="H377" t="e">
            <v>#REF!</v>
          </cell>
          <cell r="I377">
            <v>1181.17</v>
          </cell>
          <cell r="J377" t="e">
            <v>#REF!</v>
          </cell>
          <cell r="K377">
            <v>110177250</v>
          </cell>
          <cell r="L377" t="str">
            <v>0110177250</v>
          </cell>
          <cell r="M377" t="str">
            <v>60607010110177250000</v>
          </cell>
        </row>
        <row r="378">
          <cell r="A378" t="str">
            <v>60607010110177250610</v>
          </cell>
          <cell r="B378" t="str">
            <v>Субсидии бюджетным учреждениям</v>
          </cell>
          <cell r="C378" t="str">
            <v>606</v>
          </cell>
          <cell r="D378" t="str">
            <v>07</v>
          </cell>
          <cell r="E378" t="str">
            <v>01</v>
          </cell>
          <cell r="F378" t="str">
            <v>01 1 01 77250</v>
          </cell>
          <cell r="G378" t="str">
            <v>610</v>
          </cell>
          <cell r="H378" t="e">
            <v>#REF!</v>
          </cell>
          <cell r="I378">
            <v>1117.8900000000001</v>
          </cell>
          <cell r="J378" t="e">
            <v>#REF!</v>
          </cell>
          <cell r="K378">
            <v>110177250</v>
          </cell>
          <cell r="L378" t="str">
            <v>0110177250</v>
          </cell>
          <cell r="M378" t="str">
            <v>60607010110177250610</v>
          </cell>
        </row>
        <row r="379">
          <cell r="A379" t="str">
            <v>60607010110177250620</v>
          </cell>
          <cell r="B379" t="str">
            <v>Субсидии автономным учреждениям</v>
          </cell>
          <cell r="C379" t="str">
            <v>606</v>
          </cell>
          <cell r="D379" t="str">
            <v>07</v>
          </cell>
          <cell r="E379" t="str">
            <v>01</v>
          </cell>
          <cell r="F379" t="str">
            <v>01 1 01 77250</v>
          </cell>
          <cell r="G379" t="str">
            <v>620</v>
          </cell>
          <cell r="H379" t="e">
            <v>#REF!</v>
          </cell>
          <cell r="I379">
            <v>63.28</v>
          </cell>
          <cell r="J379" t="e">
            <v>#REF!</v>
          </cell>
          <cell r="K379">
            <v>110177250</v>
          </cell>
          <cell r="L379" t="str">
            <v>0110177250</v>
          </cell>
          <cell r="M379" t="str">
            <v>60607010110177250620</v>
          </cell>
        </row>
        <row r="380">
          <cell r="A380" t="str">
            <v>60607010110600000000</v>
          </cell>
          <cell r="B380" t="str">
    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    </cell>
          <cell r="C380" t="str">
            <v>606</v>
          </cell>
          <cell r="D380" t="str">
            <v>07</v>
          </cell>
          <cell r="E380" t="str">
            <v>01</v>
          </cell>
          <cell r="F380" t="str">
            <v>01 1 06 00000</v>
          </cell>
          <cell r="G380" t="str">
            <v>000</v>
          </cell>
          <cell r="H380" t="e">
            <v>#REF!</v>
          </cell>
          <cell r="I380">
            <v>39859.17</v>
          </cell>
          <cell r="J380" t="e">
            <v>#REF!</v>
          </cell>
          <cell r="K380">
            <v>110600000</v>
          </cell>
          <cell r="L380" t="str">
            <v>0110600000</v>
          </cell>
          <cell r="M380" t="str">
            <v>60607010110600000000</v>
          </cell>
        </row>
        <row r="381">
          <cell r="A381" t="str">
            <v>60607010110611010000</v>
          </cell>
          <cell r="B381" t="str">
            <v>Расходы на обеспечение деятельности (оказание услуг) муниципальных учреждений</v>
          </cell>
          <cell r="C381" t="str">
            <v>606</v>
          </cell>
          <cell r="D381" t="str">
            <v>07</v>
          </cell>
          <cell r="E381" t="str">
            <v>01</v>
          </cell>
          <cell r="F381" t="str">
            <v>01 1 06 11010</v>
          </cell>
          <cell r="G381" t="str">
            <v>000</v>
          </cell>
          <cell r="H381" t="e">
            <v>#REF!</v>
          </cell>
          <cell r="I381">
            <v>38359.43</v>
          </cell>
          <cell r="J381" t="e">
            <v>#REF!</v>
          </cell>
          <cell r="K381">
            <v>110611010</v>
          </cell>
          <cell r="L381" t="str">
            <v>0110611010</v>
          </cell>
          <cell r="M381" t="str">
            <v>60607010110611010000</v>
          </cell>
        </row>
        <row r="382">
          <cell r="A382" t="str">
            <v>60607010110611010610</v>
          </cell>
          <cell r="B382" t="str">
            <v>Субсидии бюджетным учреждениям</v>
          </cell>
          <cell r="C382" t="str">
            <v>606</v>
          </cell>
          <cell r="D382" t="str">
            <v>07</v>
          </cell>
          <cell r="E382" t="str">
            <v>01</v>
          </cell>
          <cell r="F382" t="str">
            <v>01 1 06 11010</v>
          </cell>
          <cell r="G382" t="str">
            <v>610</v>
          </cell>
          <cell r="H382" t="e">
            <v>#REF!</v>
          </cell>
          <cell r="I382">
            <v>38359.43</v>
          </cell>
          <cell r="J382" t="e">
            <v>#REF!</v>
          </cell>
          <cell r="K382">
            <v>110611010</v>
          </cell>
          <cell r="L382" t="str">
            <v>0110611010</v>
          </cell>
          <cell r="M382" t="str">
            <v>60607010110611010610</v>
          </cell>
        </row>
        <row r="383">
          <cell r="A383" t="str">
            <v>606070101106S6690000</v>
          </cell>
          <cell r="B383" t="str">
            <v>Проведение работ по замене оконных блоков в муниципальных образовательных организациях Ставропольского края за счет местного бюджета</v>
          </cell>
          <cell r="C383" t="str">
            <v>606</v>
          </cell>
          <cell r="D383" t="str">
            <v>07</v>
          </cell>
          <cell r="E383" t="str">
            <v>01</v>
          </cell>
          <cell r="F383" t="str">
            <v>01 1 06 S6690</v>
          </cell>
          <cell r="G383" t="str">
            <v>000</v>
          </cell>
          <cell r="H383" t="e">
            <v>#REF!</v>
          </cell>
          <cell r="I383">
            <v>1050.21</v>
          </cell>
          <cell r="J383" t="e">
            <v>#REF!</v>
          </cell>
          <cell r="K383" t="str">
            <v>01106S6690</v>
          </cell>
          <cell r="L383" t="str">
            <v>01106S6690</v>
          </cell>
          <cell r="M383" t="str">
            <v>606070101106S6690000</v>
          </cell>
        </row>
        <row r="384">
          <cell r="A384" t="str">
            <v>606070101106S6690610</v>
          </cell>
          <cell r="B384" t="str">
            <v>Субсидии бюджетным учреждениям</v>
          </cell>
          <cell r="C384" t="str">
            <v>606</v>
          </cell>
          <cell r="D384" t="str">
            <v>07</v>
          </cell>
          <cell r="E384" t="str">
            <v>01</v>
          </cell>
          <cell r="F384" t="str">
            <v>01 1 06 S6690</v>
          </cell>
          <cell r="G384" t="str">
            <v>610</v>
          </cell>
          <cell r="H384" t="e">
            <v>#REF!</v>
          </cell>
          <cell r="I384">
            <v>1050.21</v>
          </cell>
          <cell r="J384" t="e">
            <v>#REF!</v>
          </cell>
          <cell r="K384" t="str">
            <v>01106S6690</v>
          </cell>
          <cell r="L384" t="str">
            <v>01106S6690</v>
          </cell>
          <cell r="M384" t="str">
            <v>606070101106S6690610</v>
          </cell>
        </row>
        <row r="385">
          <cell r="A385" t="str">
            <v>60607010110676690000</v>
          </cell>
          <cell r="B385" t="str">
            <v>Проведение работ по замене оконных блоков в муниципальных образовательных организациях Ставропольского края за счет краевого бюджета</v>
          </cell>
          <cell r="C385" t="str">
            <v>606</v>
          </cell>
          <cell r="D385" t="str">
            <v>07</v>
          </cell>
          <cell r="E385" t="str">
            <v>01</v>
          </cell>
          <cell r="F385" t="str">
            <v>01 1 06 76690</v>
          </cell>
          <cell r="G385" t="str">
            <v>000</v>
          </cell>
          <cell r="H385" t="e">
            <v>#REF!</v>
          </cell>
          <cell r="I385">
            <v>449.53</v>
          </cell>
          <cell r="J385" t="e">
            <v>#REF!</v>
          </cell>
          <cell r="K385">
            <v>110676690</v>
          </cell>
          <cell r="L385" t="str">
            <v>0110676690</v>
          </cell>
          <cell r="M385" t="str">
            <v>60607010110676690000</v>
          </cell>
        </row>
        <row r="386">
          <cell r="A386" t="str">
            <v>60607010110676690610</v>
          </cell>
          <cell r="B386" t="str">
            <v>Субсидии бюджетным учреждениям</v>
          </cell>
          <cell r="C386" t="str">
            <v>606</v>
          </cell>
          <cell r="D386" t="str">
            <v>07</v>
          </cell>
          <cell r="E386" t="str">
            <v>01</v>
          </cell>
          <cell r="F386" t="str">
            <v>01 1 06 76690</v>
          </cell>
          <cell r="G386" t="str">
            <v>610</v>
          </cell>
          <cell r="H386" t="e">
            <v>#REF!</v>
          </cell>
          <cell r="I386">
            <v>449.53</v>
          </cell>
          <cell r="J386" t="e">
            <v>#REF!</v>
          </cell>
          <cell r="K386">
            <v>110676690</v>
          </cell>
          <cell r="L386" t="str">
            <v>0110676690</v>
          </cell>
          <cell r="M386" t="str">
            <v>60607010110676690610</v>
          </cell>
        </row>
        <row r="387">
          <cell r="A387" t="str">
            <v>60607011600000000000</v>
          </cell>
          <cell r="B387" t="str">
    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    </cell>
          <cell r="C387" t="str">
            <v>606</v>
          </cell>
          <cell r="D387" t="str">
            <v>07</v>
          </cell>
          <cell r="E387" t="str">
            <v>01</v>
          </cell>
          <cell r="F387" t="str">
            <v>16 0 00 00000</v>
          </cell>
          <cell r="G387" t="str">
            <v>000</v>
          </cell>
          <cell r="H387" t="e">
            <v>#REF!</v>
          </cell>
          <cell r="I387">
            <v>4211.59</v>
          </cell>
          <cell r="J387" t="e">
            <v>#REF!</v>
          </cell>
          <cell r="K387">
            <v>1600000000</v>
          </cell>
          <cell r="L387" t="str">
            <v>1600000000</v>
          </cell>
          <cell r="M387" t="str">
            <v>60607011600000000000</v>
          </cell>
        </row>
        <row r="388">
          <cell r="A388" t="str">
            <v>60607011620000000000</v>
          </cell>
          <cell r="B388" t="str">
            <v>Подпрограмма «Обеспечение пожарной безопасности в границах города Ставрополя»</v>
          </cell>
          <cell r="C388" t="str">
            <v>606</v>
          </cell>
          <cell r="D388" t="str">
            <v>07</v>
          </cell>
          <cell r="E388" t="str">
            <v>01</v>
          </cell>
          <cell r="F388" t="str">
            <v>16 2 00 00000</v>
          </cell>
          <cell r="G388" t="str">
            <v>000</v>
          </cell>
          <cell r="H388" t="e">
            <v>#REF!</v>
          </cell>
          <cell r="I388">
            <v>4211.59</v>
          </cell>
          <cell r="J388" t="e">
            <v>#REF!</v>
          </cell>
          <cell r="K388">
            <v>1620000000</v>
          </cell>
          <cell r="L388" t="str">
            <v>1620000000</v>
          </cell>
          <cell r="M388" t="str">
            <v>60607011620000000000</v>
          </cell>
        </row>
        <row r="389">
          <cell r="A389" t="str">
            <v>60607011620200000000</v>
          </cell>
          <cell r="B389" t="str">
            <v>Основное мероприятие «Выполнение противопожарных мероприятий в муниципальных учреждениях города Ставрополя»</v>
          </cell>
          <cell r="C389" t="str">
            <v>606</v>
          </cell>
          <cell r="D389" t="str">
            <v>07</v>
          </cell>
          <cell r="E389" t="str">
            <v>01</v>
          </cell>
          <cell r="F389" t="str">
            <v>16 2 02 00000</v>
          </cell>
          <cell r="G389" t="str">
            <v>000</v>
          </cell>
          <cell r="H389" t="e">
            <v>#REF!</v>
          </cell>
          <cell r="I389">
            <v>4211.59</v>
          </cell>
          <cell r="J389" t="e">
            <v>#REF!</v>
          </cell>
          <cell r="K389">
            <v>1620200000</v>
          </cell>
          <cell r="L389" t="str">
            <v>1620200000</v>
          </cell>
          <cell r="M389" t="str">
            <v>60607011620200000000</v>
          </cell>
        </row>
        <row r="390">
          <cell r="A390" t="str">
            <v>60607011620220550000</v>
          </cell>
          <cell r="B390" t="str">
            <v>Обеспечение пожарной безопасности в муниципальных учреждениях образования, культуры, физической культуры и спорта города Ставрополя</v>
          </cell>
          <cell r="C390" t="str">
            <v>606</v>
          </cell>
          <cell r="D390" t="str">
            <v>07</v>
          </cell>
          <cell r="E390" t="str">
            <v>01</v>
          </cell>
          <cell r="F390" t="str">
            <v>16 2 02 20550</v>
          </cell>
          <cell r="G390" t="str">
            <v>000</v>
          </cell>
          <cell r="H390" t="e">
            <v>#REF!</v>
          </cell>
          <cell r="I390">
            <v>4211.59</v>
          </cell>
          <cell r="J390" t="e">
            <v>#REF!</v>
          </cell>
          <cell r="K390">
            <v>1620220550</v>
          </cell>
          <cell r="L390" t="str">
            <v>1620220550</v>
          </cell>
          <cell r="M390" t="str">
            <v>60607011620220550000</v>
          </cell>
        </row>
        <row r="391">
          <cell r="A391" t="str">
            <v>60607011620220550610</v>
          </cell>
          <cell r="B391" t="str">
            <v>Субсидии бюджетным учреждениям</v>
          </cell>
          <cell r="C391" t="str">
            <v>606</v>
          </cell>
          <cell r="D391" t="str">
            <v>07</v>
          </cell>
          <cell r="E391" t="str">
            <v>01</v>
          </cell>
          <cell r="F391" t="str">
            <v>16 2 02 20550</v>
          </cell>
          <cell r="G391" t="str">
            <v>610</v>
          </cell>
          <cell r="H391" t="e">
            <v>#REF!</v>
          </cell>
          <cell r="I391">
            <v>4094.59</v>
          </cell>
          <cell r="J391" t="e">
            <v>#REF!</v>
          </cell>
          <cell r="K391">
            <v>1620220550</v>
          </cell>
          <cell r="L391" t="str">
            <v>1620220550</v>
          </cell>
          <cell r="M391" t="str">
            <v>60607011620220550610</v>
          </cell>
        </row>
        <row r="392">
          <cell r="A392" t="str">
            <v>60607011620220550620</v>
          </cell>
          <cell r="B392" t="str">
            <v>Субсидии автономным учреждениям</v>
          </cell>
          <cell r="C392" t="str">
            <v>606</v>
          </cell>
          <cell r="D392" t="str">
            <v>07</v>
          </cell>
          <cell r="E392" t="str">
            <v>01</v>
          </cell>
          <cell r="F392" t="str">
            <v>16 2 02 20550</v>
          </cell>
          <cell r="G392" t="str">
            <v>620</v>
          </cell>
          <cell r="H392" t="e">
            <v>#REF!</v>
          </cell>
          <cell r="I392">
            <v>117</v>
          </cell>
          <cell r="J392" t="e">
            <v>#REF!</v>
          </cell>
          <cell r="K392">
            <v>1620220550</v>
          </cell>
          <cell r="L392" t="str">
            <v>1620220550</v>
          </cell>
          <cell r="M392" t="str">
            <v>60607011620220550620</v>
          </cell>
        </row>
        <row r="393">
          <cell r="A393" t="str">
            <v>60607020000000000000</v>
          </cell>
          <cell r="B393" t="str">
            <v>Общее образование</v>
          </cell>
          <cell r="C393" t="str">
            <v>606</v>
          </cell>
          <cell r="D393" t="str">
            <v>07</v>
          </cell>
          <cell r="E393" t="str">
            <v>02</v>
          </cell>
          <cell r="F393" t="str">
            <v>00 0 00 00000</v>
          </cell>
          <cell r="G393" t="str">
            <v>000</v>
          </cell>
          <cell r="H393" t="e">
            <v>#REF!</v>
          </cell>
          <cell r="I393">
            <v>1703437.81</v>
          </cell>
          <cell r="J393" t="e">
            <v>#REF!</v>
          </cell>
          <cell r="K393">
            <v>0</v>
          </cell>
          <cell r="L393" t="str">
            <v>0000000000</v>
          </cell>
          <cell r="M393" t="str">
            <v>60607020000000000000</v>
          </cell>
        </row>
        <row r="394">
          <cell r="A394" t="str">
            <v>60607020100000000000</v>
          </cell>
          <cell r="B394" t="str">
            <v>Муниципальная программа «Развитие образования в городе Ставрополе»</v>
          </cell>
          <cell r="C394" t="str">
            <v>606</v>
          </cell>
          <cell r="D394" t="str">
            <v>07</v>
          </cell>
          <cell r="E394" t="str">
            <v>02</v>
          </cell>
          <cell r="F394" t="str">
            <v>01 0 00 00000</v>
          </cell>
          <cell r="G394" t="str">
            <v>000</v>
          </cell>
          <cell r="H394" t="e">
            <v>#REF!</v>
          </cell>
          <cell r="I394">
            <v>1698237.41</v>
          </cell>
          <cell r="J394" t="e">
            <v>#REF!</v>
          </cell>
          <cell r="K394">
            <v>100000000</v>
          </cell>
          <cell r="L394" t="str">
            <v>0100000000</v>
          </cell>
          <cell r="M394" t="str">
            <v>60607020100000000000</v>
          </cell>
        </row>
        <row r="395">
          <cell r="A395" t="str">
            <v>60607020110000000000</v>
          </cell>
          <cell r="B395" t="str">
            <v>Подпрограмма «Организация дошкольного, общего и дополнительного образования»</v>
          </cell>
          <cell r="C395" t="str">
            <v>606</v>
          </cell>
          <cell r="D395" t="str">
            <v>07</v>
          </cell>
          <cell r="E395" t="str">
            <v>02</v>
          </cell>
          <cell r="F395" t="str">
            <v>01 1 00 00000</v>
          </cell>
          <cell r="G395" t="str">
            <v>000</v>
          </cell>
          <cell r="H395" t="e">
            <v>#REF!</v>
          </cell>
          <cell r="I395">
            <v>1698237.41</v>
          </cell>
          <cell r="J395" t="e">
            <v>#REF!</v>
          </cell>
          <cell r="K395">
            <v>110000000</v>
          </cell>
          <cell r="L395" t="str">
            <v>0110000000</v>
          </cell>
          <cell r="M395" t="str">
            <v>60607020110000000000</v>
          </cell>
        </row>
        <row r="396">
          <cell r="A396" t="str">
            <v>60607020110200000000</v>
          </cell>
          <cell r="B396" t="str">
    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    </cell>
          <cell r="C396" t="str">
            <v>606</v>
          </cell>
          <cell r="D396" t="str">
            <v>07</v>
          </cell>
          <cell r="E396" t="str">
            <v>02</v>
          </cell>
          <cell r="F396" t="str">
            <v>01 1 02 00000</v>
          </cell>
          <cell r="G396" t="str">
            <v>000</v>
          </cell>
          <cell r="H396" t="e">
            <v>#REF!</v>
          </cell>
          <cell r="I396">
            <v>1660594.49</v>
          </cell>
          <cell r="J396" t="e">
            <v>#REF!</v>
          </cell>
          <cell r="K396">
            <v>110200000</v>
          </cell>
          <cell r="L396" t="str">
            <v>0110200000</v>
          </cell>
          <cell r="M396" t="str">
            <v>60607020110200000000</v>
          </cell>
        </row>
        <row r="397">
          <cell r="A397" t="str">
            <v>60607020110211010000</v>
          </cell>
          <cell r="B397" t="str">
            <v>Расходы на обеспечение деятельности (оказание услуг) муниципальных учреждений</v>
          </cell>
          <cell r="C397" t="str">
            <v>606</v>
          </cell>
          <cell r="D397" t="str">
            <v>07</v>
          </cell>
          <cell r="E397" t="str">
            <v>02</v>
          </cell>
          <cell r="F397" t="str">
            <v>01 1 02 11010</v>
          </cell>
          <cell r="G397" t="str">
            <v>000</v>
          </cell>
          <cell r="H397" t="e">
            <v>#REF!</v>
          </cell>
          <cell r="I397">
            <v>536802.15</v>
          </cell>
          <cell r="J397" t="e">
            <v>#REF!</v>
          </cell>
          <cell r="K397">
            <v>110211010</v>
          </cell>
          <cell r="L397" t="str">
            <v>0110211010</v>
          </cell>
          <cell r="M397" t="str">
            <v>60607020110211010000</v>
          </cell>
        </row>
        <row r="398">
          <cell r="A398" t="str">
            <v>60607020110211010110</v>
          </cell>
          <cell r="B398" t="str">
            <v>Расходы на выплаты персоналу казенных учреждений</v>
          </cell>
          <cell r="C398" t="str">
            <v>606</v>
          </cell>
          <cell r="D398" t="str">
            <v>07</v>
          </cell>
          <cell r="E398" t="str">
            <v>02</v>
          </cell>
          <cell r="F398" t="str">
            <v>01 1 02 11010</v>
          </cell>
          <cell r="G398" t="str">
            <v>110</v>
          </cell>
          <cell r="H398" t="e">
            <v>#REF!</v>
          </cell>
          <cell r="I398">
            <v>1608.97</v>
          </cell>
          <cell r="J398" t="e">
            <v>#REF!</v>
          </cell>
          <cell r="K398">
            <v>110211010</v>
          </cell>
          <cell r="L398" t="str">
            <v>0110211010</v>
          </cell>
          <cell r="M398" t="str">
            <v>60607020110211010110</v>
          </cell>
        </row>
        <row r="399">
          <cell r="A399" t="str">
            <v>60607020110211010240</v>
          </cell>
          <cell r="B399" t="str">
            <v>Иные закупки товаров, работ и услуг для обеспечения государственных (муниципальных) нужд</v>
          </cell>
          <cell r="C399" t="str">
            <v>606</v>
          </cell>
          <cell r="D399" t="str">
            <v>07</v>
          </cell>
          <cell r="E399" t="str">
            <v>02</v>
          </cell>
          <cell r="F399" t="str">
            <v>01 1 02 11010</v>
          </cell>
          <cell r="G399" t="str">
            <v>240</v>
          </cell>
          <cell r="H399" t="e">
            <v>#REF!</v>
          </cell>
          <cell r="I399">
            <v>70</v>
          </cell>
          <cell r="J399" t="e">
            <v>#REF!</v>
          </cell>
          <cell r="K399">
            <v>110211010</v>
          </cell>
          <cell r="L399" t="str">
            <v>0110211010</v>
          </cell>
          <cell r="M399" t="str">
            <v>60607020110211010240</v>
          </cell>
        </row>
        <row r="400">
          <cell r="A400" t="str">
            <v>60607020110211010610</v>
          </cell>
          <cell r="B400" t="str">
            <v>Субсидии бюджетным учреждениям</v>
          </cell>
          <cell r="C400" t="str">
            <v>606</v>
          </cell>
          <cell r="D400" t="str">
            <v>07</v>
          </cell>
          <cell r="E400" t="str">
            <v>02</v>
          </cell>
          <cell r="F400" t="str">
            <v>01 1 02 11010</v>
          </cell>
          <cell r="G400" t="str">
            <v>610</v>
          </cell>
          <cell r="H400" t="e">
            <v>#REF!</v>
          </cell>
          <cell r="I400">
            <v>490587</v>
          </cell>
          <cell r="J400" t="e">
            <v>#REF!</v>
          </cell>
          <cell r="K400">
            <v>110211010</v>
          </cell>
          <cell r="L400" t="str">
            <v>0110211010</v>
          </cell>
          <cell r="M400" t="str">
            <v>60607020110211010610</v>
          </cell>
        </row>
        <row r="401">
          <cell r="A401" t="str">
            <v>60607020110211010620</v>
          </cell>
          <cell r="B401" t="str">
            <v>Субсидии автономным учреждениям</v>
          </cell>
          <cell r="C401" t="str">
            <v>606</v>
          </cell>
          <cell r="D401" t="str">
            <v>07</v>
          </cell>
          <cell r="E401" t="str">
            <v>02</v>
          </cell>
          <cell r="F401" t="str">
            <v>01 1 02 11010</v>
          </cell>
          <cell r="G401" t="str">
            <v>620</v>
          </cell>
          <cell r="H401" t="e">
            <v>#REF!</v>
          </cell>
          <cell r="I401">
            <v>41828.9</v>
          </cell>
          <cell r="J401" t="e">
            <v>#REF!</v>
          </cell>
          <cell r="K401">
            <v>110211010</v>
          </cell>
          <cell r="L401" t="str">
            <v>0110211010</v>
          </cell>
          <cell r="M401" t="str">
            <v>60607020110211010620</v>
          </cell>
        </row>
        <row r="402">
          <cell r="A402" t="str">
            <v>60607020110211010630</v>
          </cell>
          <cell r="B402" t="str">
            <v>Субсидии некоммерческим организациям (за исключением государственных (муниципальных) учреждений)</v>
          </cell>
          <cell r="C402" t="str">
            <v>606</v>
          </cell>
          <cell r="D402" t="str">
            <v>07</v>
          </cell>
          <cell r="E402" t="str">
            <v>02</v>
          </cell>
          <cell r="F402" t="str">
            <v>01 1 02 11010</v>
          </cell>
          <cell r="G402" t="str">
            <v>630</v>
          </cell>
          <cell r="H402" t="e">
            <v>#REF!</v>
          </cell>
          <cell r="I402">
            <v>2707.28</v>
          </cell>
          <cell r="J402" t="e">
            <v>#REF!</v>
          </cell>
          <cell r="K402">
            <v>110211010</v>
          </cell>
          <cell r="L402" t="str">
            <v>0110211010</v>
          </cell>
          <cell r="M402" t="str">
            <v>60607020110211010630</v>
          </cell>
        </row>
        <row r="403">
          <cell r="A403" t="str">
            <v>60607020110277160000</v>
          </cell>
          <cell r="B403" t="str">
    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    </cell>
          <cell r="C403" t="str">
            <v>606</v>
          </cell>
          <cell r="D403" t="str">
            <v>07</v>
          </cell>
          <cell r="E403" t="str">
            <v>02</v>
          </cell>
          <cell r="F403" t="str">
            <v>01 1 02 77160</v>
          </cell>
          <cell r="G403" t="str">
            <v>000</v>
          </cell>
          <cell r="H403" t="e">
            <v>#REF!</v>
          </cell>
          <cell r="I403">
            <v>1123021.29</v>
          </cell>
          <cell r="J403" t="e">
            <v>#REF!</v>
          </cell>
          <cell r="K403">
            <v>110277160</v>
          </cell>
          <cell r="L403" t="str">
            <v>0110277160</v>
          </cell>
          <cell r="M403" t="str">
            <v>60607020110277160000</v>
          </cell>
        </row>
        <row r="404">
          <cell r="A404" t="str">
            <v>60607020110277160110</v>
          </cell>
          <cell r="B404" t="str">
            <v>Расходы на выплаты персоналу казенных учреждений</v>
          </cell>
          <cell r="C404" t="str">
            <v>606</v>
          </cell>
          <cell r="D404" t="str">
            <v>07</v>
          </cell>
          <cell r="E404" t="str">
            <v>02</v>
          </cell>
          <cell r="F404" t="str">
            <v>01 1 02 77160</v>
          </cell>
          <cell r="G404" t="str">
            <v>110</v>
          </cell>
          <cell r="H404" t="e">
            <v>#REF!</v>
          </cell>
          <cell r="I404">
            <v>11585.95</v>
          </cell>
          <cell r="J404" t="e">
            <v>#REF!</v>
          </cell>
          <cell r="K404">
            <v>110277160</v>
          </cell>
          <cell r="L404" t="str">
            <v>0110277160</v>
          </cell>
          <cell r="M404" t="str">
            <v>60607020110277160110</v>
          </cell>
        </row>
        <row r="405">
          <cell r="A405" t="str">
            <v>60607020110277160610</v>
          </cell>
          <cell r="B405" t="str">
            <v>Субсидии бюджетным учреждениям</v>
          </cell>
          <cell r="C405" t="str">
            <v>606</v>
          </cell>
          <cell r="D405" t="str">
            <v>07</v>
          </cell>
          <cell r="E405" t="str">
            <v>02</v>
          </cell>
          <cell r="F405" t="str">
            <v>01 1 02 77160</v>
          </cell>
          <cell r="G405" t="str">
            <v>610</v>
          </cell>
          <cell r="H405" t="e">
            <v>#REF!</v>
          </cell>
          <cell r="I405">
            <v>1004119.94</v>
          </cell>
          <cell r="J405" t="e">
            <v>#REF!</v>
          </cell>
          <cell r="K405">
            <v>110277160</v>
          </cell>
          <cell r="L405" t="str">
            <v>0110277160</v>
          </cell>
          <cell r="M405" t="str">
            <v>60607020110277160610</v>
          </cell>
        </row>
        <row r="406">
          <cell r="A406" t="str">
            <v>60607020110277160620</v>
          </cell>
          <cell r="B406" t="str">
            <v>Субсидии автономным учреждениям</v>
          </cell>
          <cell r="C406" t="str">
            <v>606</v>
          </cell>
          <cell r="D406" t="str">
            <v>07</v>
          </cell>
          <cell r="E406" t="str">
            <v>02</v>
          </cell>
          <cell r="F406" t="str">
            <v>01 1 02 77160</v>
          </cell>
          <cell r="G406" t="str">
            <v>620</v>
          </cell>
          <cell r="H406" t="e">
            <v>#REF!</v>
          </cell>
          <cell r="I406">
            <v>102525.53</v>
          </cell>
          <cell r="J406" t="e">
            <v>#REF!</v>
          </cell>
          <cell r="K406">
            <v>110277160</v>
          </cell>
          <cell r="L406" t="str">
            <v>0110277160</v>
          </cell>
          <cell r="M406" t="str">
            <v>60607020110277160620</v>
          </cell>
        </row>
        <row r="407">
          <cell r="A407" t="str">
            <v>60607020110277160630</v>
          </cell>
          <cell r="B407" t="str">
            <v>Субсидии некоммерческим организациям (за исключением государственных (муниципальных) учреждений)</v>
          </cell>
          <cell r="C407" t="str">
            <v>606</v>
          </cell>
          <cell r="D407" t="str">
            <v>07</v>
          </cell>
          <cell r="E407" t="str">
            <v>02</v>
          </cell>
          <cell r="F407" t="str">
            <v>01 1 02 77160</v>
          </cell>
          <cell r="G407" t="str">
            <v>630</v>
          </cell>
          <cell r="H407" t="e">
            <v>#REF!</v>
          </cell>
          <cell r="I407">
            <v>4789.87</v>
          </cell>
          <cell r="J407" t="e">
            <v>#REF!</v>
          </cell>
          <cell r="K407">
            <v>110277160</v>
          </cell>
          <cell r="L407" t="str">
            <v>0110277160</v>
          </cell>
          <cell r="M407" t="str">
            <v>60607020110277160630</v>
          </cell>
        </row>
        <row r="408">
          <cell r="A408" t="str">
            <v>60607020110277250000</v>
          </cell>
          <cell r="B408" t="str">
            <v>Расходы на обеспечение выплаты работникам муниципальных учреждений минимального размера оплаты труда</v>
          </cell>
          <cell r="C408" t="str">
            <v>606</v>
          </cell>
          <cell r="D408" t="str">
            <v>07</v>
          </cell>
          <cell r="E408" t="str">
            <v>02</v>
          </cell>
          <cell r="F408" t="str">
            <v>01 1 02 77250</v>
          </cell>
          <cell r="G408" t="str">
            <v>000</v>
          </cell>
          <cell r="H408" t="e">
            <v>#REF!</v>
          </cell>
          <cell r="I408">
            <v>771.05000000000007</v>
          </cell>
          <cell r="J408" t="e">
            <v>#REF!</v>
          </cell>
          <cell r="K408">
            <v>110277250</v>
          </cell>
          <cell r="L408" t="str">
            <v>0110277250</v>
          </cell>
          <cell r="M408" t="str">
            <v>60607020110277250000</v>
          </cell>
        </row>
        <row r="409">
          <cell r="A409" t="str">
            <v>60607020110277250110</v>
          </cell>
          <cell r="B409" t="str">
            <v>Расходы на выплаты персоналу казенных учреждений</v>
          </cell>
          <cell r="C409" t="str">
            <v>606</v>
          </cell>
          <cell r="D409" t="str">
            <v>07</v>
          </cell>
          <cell r="E409" t="str">
            <v>02</v>
          </cell>
          <cell r="F409" t="str">
            <v>01 1 02 77250</v>
          </cell>
          <cell r="G409" t="str">
            <v>110</v>
          </cell>
          <cell r="H409" t="e">
            <v>#REF!</v>
          </cell>
          <cell r="I409">
            <v>4.6900000000000004</v>
          </cell>
          <cell r="J409" t="e">
            <v>#REF!</v>
          </cell>
          <cell r="K409">
            <v>110277250</v>
          </cell>
          <cell r="L409" t="str">
            <v>0110277250</v>
          </cell>
          <cell r="M409" t="str">
            <v>60607020110277250110</v>
          </cell>
        </row>
        <row r="410">
          <cell r="A410" t="str">
            <v>60607020110277250610</v>
          </cell>
          <cell r="B410" t="str">
            <v>Субсидии бюджетным учреждениям</v>
          </cell>
          <cell r="C410" t="str">
            <v>606</v>
          </cell>
          <cell r="D410" t="str">
            <v>07</v>
          </cell>
          <cell r="E410" t="str">
            <v>02</v>
          </cell>
          <cell r="F410" t="str">
            <v>01 1 02 77250</v>
          </cell>
          <cell r="G410" t="str">
            <v>610</v>
          </cell>
          <cell r="H410" t="e">
            <v>#REF!</v>
          </cell>
          <cell r="I410">
            <v>710.11</v>
          </cell>
          <cell r="J410" t="e">
            <v>#REF!</v>
          </cell>
          <cell r="K410">
            <v>110277250</v>
          </cell>
          <cell r="L410" t="str">
            <v>0110277250</v>
          </cell>
          <cell r="M410" t="str">
            <v>60607020110277250610</v>
          </cell>
        </row>
        <row r="411">
          <cell r="A411" t="str">
            <v>60607020110277250620</v>
          </cell>
          <cell r="B411" t="str">
            <v>Субсидии автономным учреждениям</v>
          </cell>
          <cell r="C411" t="str">
            <v>606</v>
          </cell>
          <cell r="D411" t="str">
            <v>07</v>
          </cell>
          <cell r="E411" t="str">
            <v>02</v>
          </cell>
          <cell r="F411" t="str">
            <v>01 1 02 77250</v>
          </cell>
          <cell r="G411" t="str">
            <v>620</v>
          </cell>
          <cell r="H411" t="e">
            <v>#REF!</v>
          </cell>
          <cell r="I411">
            <v>56.25</v>
          </cell>
          <cell r="J411" t="e">
            <v>#REF!</v>
          </cell>
          <cell r="K411">
            <v>110277250</v>
          </cell>
          <cell r="L411" t="str">
            <v>0110277250</v>
          </cell>
          <cell r="M411" t="str">
            <v>60607020110277250620</v>
          </cell>
        </row>
        <row r="412">
          <cell r="A412" t="str">
            <v>60607020110600000000</v>
          </cell>
          <cell r="B412" t="str">
    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    </cell>
          <cell r="C412" t="str">
            <v>606</v>
          </cell>
          <cell r="D412" t="str">
            <v>07</v>
          </cell>
          <cell r="E412" t="str">
            <v>02</v>
          </cell>
          <cell r="F412" t="str">
            <v>01 1 06 00000</v>
          </cell>
          <cell r="G412" t="str">
            <v>000</v>
          </cell>
          <cell r="H412" t="e">
            <v>#REF!</v>
          </cell>
          <cell r="I412">
            <v>37642.920000000006</v>
          </cell>
          <cell r="J412" t="e">
            <v>#REF!</v>
          </cell>
          <cell r="K412">
            <v>110600000</v>
          </cell>
          <cell r="L412" t="str">
            <v>0110600000</v>
          </cell>
          <cell r="M412" t="str">
            <v>60607020110600000000</v>
          </cell>
        </row>
        <row r="413">
          <cell r="A413" t="str">
            <v>60607020110611010000</v>
          </cell>
          <cell r="B413" t="str">
            <v>Расходы на обеспечение деятельности (оказание услуг) муниципальных учреждений</v>
          </cell>
          <cell r="C413" t="str">
            <v>606</v>
          </cell>
          <cell r="D413" t="str">
            <v>07</v>
          </cell>
          <cell r="E413" t="str">
            <v>02</v>
          </cell>
          <cell r="F413" t="str">
            <v>01 1 06 11010</v>
          </cell>
          <cell r="G413" t="str">
            <v>000</v>
          </cell>
          <cell r="H413" t="e">
            <v>#REF!</v>
          </cell>
          <cell r="I413">
            <v>26822.07</v>
          </cell>
          <cell r="J413" t="e">
            <v>#REF!</v>
          </cell>
          <cell r="K413">
            <v>110611010</v>
          </cell>
          <cell r="L413" t="str">
            <v>0110611010</v>
          </cell>
          <cell r="M413" t="str">
            <v>60607020110611010000</v>
          </cell>
        </row>
        <row r="414">
          <cell r="A414" t="str">
            <v>60607020110611010610</v>
          </cell>
          <cell r="B414" t="str">
            <v>Субсидии бюджетным учреждениям</v>
          </cell>
          <cell r="C414" t="str">
            <v>606</v>
          </cell>
          <cell r="D414" t="str">
            <v>07</v>
          </cell>
          <cell r="E414" t="str">
            <v>02</v>
          </cell>
          <cell r="F414" t="str">
            <v>01 1 06 11010</v>
          </cell>
          <cell r="G414" t="str">
            <v>610</v>
          </cell>
          <cell r="H414" t="e">
            <v>#REF!</v>
          </cell>
          <cell r="I414">
            <v>25964.38</v>
          </cell>
          <cell r="J414" t="e">
            <v>#REF!</v>
          </cell>
          <cell r="K414">
            <v>110611010</v>
          </cell>
          <cell r="L414" t="str">
            <v>0110611010</v>
          </cell>
          <cell r="M414" t="str">
            <v>60607020110611010610</v>
          </cell>
        </row>
        <row r="415">
          <cell r="A415" t="str">
            <v>60607020110611010620</v>
          </cell>
          <cell r="B415" t="str">
            <v>Субсидии автономным учреждениям</v>
          </cell>
          <cell r="C415" t="str">
            <v>606</v>
          </cell>
          <cell r="D415" t="str">
            <v>07</v>
          </cell>
          <cell r="E415" t="str">
            <v>02</v>
          </cell>
          <cell r="F415" t="str">
            <v>01 1 06 11010</v>
          </cell>
          <cell r="G415" t="str">
            <v>620</v>
          </cell>
          <cell r="H415" t="e">
            <v>#REF!</v>
          </cell>
          <cell r="I415">
            <v>857.69</v>
          </cell>
          <cell r="J415" t="e">
            <v>#REF!</v>
          </cell>
          <cell r="K415">
            <v>110611010</v>
          </cell>
          <cell r="L415" t="str">
            <v>0110611010</v>
          </cell>
          <cell r="M415" t="str">
            <v>60607020110611010620</v>
          </cell>
        </row>
        <row r="416">
          <cell r="A416" t="str">
            <v>60607020110676690000</v>
          </cell>
          <cell r="B416" t="str">
            <v>Проведение работ по замене оконных блоков в муниципальных образовательных организациях Ставропольского края за счет краевого бюджета</v>
          </cell>
          <cell r="C416" t="str">
            <v>606</v>
          </cell>
          <cell r="D416" t="str">
            <v>07</v>
          </cell>
          <cell r="E416" t="str">
            <v>02</v>
          </cell>
          <cell r="F416" t="str">
            <v>01 1 06 76690</v>
          </cell>
          <cell r="G416" t="str">
            <v>000</v>
          </cell>
          <cell r="H416" t="e">
            <v>#REF!</v>
          </cell>
          <cell r="I416">
            <v>882.33</v>
          </cell>
          <cell r="J416" t="e">
            <v>#REF!</v>
          </cell>
          <cell r="K416">
            <v>110676690</v>
          </cell>
          <cell r="L416" t="str">
            <v>0110676690</v>
          </cell>
          <cell r="M416" t="str">
            <v>60607020110676690000</v>
          </cell>
        </row>
        <row r="417">
          <cell r="A417" t="str">
            <v>60607020110676690610</v>
          </cell>
          <cell r="B417" t="str">
            <v>Субсидии бюджетным учреждениям</v>
          </cell>
          <cell r="C417" t="str">
            <v>606</v>
          </cell>
          <cell r="D417" t="str">
            <v>07</v>
          </cell>
          <cell r="E417" t="str">
            <v>02</v>
          </cell>
          <cell r="F417" t="str">
            <v>01 1 06 76690</v>
          </cell>
          <cell r="G417" t="str">
            <v>610</v>
          </cell>
          <cell r="H417" t="e">
            <v>#REF!</v>
          </cell>
          <cell r="I417">
            <v>882.33</v>
          </cell>
          <cell r="J417" t="e">
            <v>#REF!</v>
          </cell>
          <cell r="K417">
            <v>110676690</v>
          </cell>
          <cell r="L417" t="str">
            <v>0110676690</v>
          </cell>
          <cell r="M417" t="str">
            <v>60607020110676690610</v>
          </cell>
        </row>
        <row r="418">
          <cell r="A418" t="str">
            <v>60607020110677300000</v>
          </cell>
          <cell r="B418" t="str">
            <v>Проведение работ по капитальному ремонту кровель в муниципальных общеобразовательных организациях за счет средств краевого бюджета</v>
          </cell>
          <cell r="C418" t="str">
            <v>606</v>
          </cell>
          <cell r="D418" t="str">
            <v>07</v>
          </cell>
          <cell r="E418" t="str">
            <v>02</v>
          </cell>
          <cell r="F418" t="str">
            <v>01 1 06 77300</v>
          </cell>
          <cell r="G418" t="str">
            <v>000</v>
          </cell>
          <cell r="H418" t="e">
            <v>#REF!</v>
          </cell>
          <cell r="I418">
            <v>9441.59</v>
          </cell>
          <cell r="J418" t="e">
            <v>#REF!</v>
          </cell>
          <cell r="K418">
            <v>110677300</v>
          </cell>
          <cell r="L418" t="str">
            <v>0110677300</v>
          </cell>
          <cell r="M418" t="str">
            <v>60607020110677300000</v>
          </cell>
        </row>
        <row r="419">
          <cell r="A419" t="str">
            <v>60607020110677300610</v>
          </cell>
          <cell r="B419" t="str">
            <v>Субсидии бюджетным учреждениям</v>
          </cell>
          <cell r="C419" t="str">
            <v>606</v>
          </cell>
          <cell r="D419" t="str">
            <v>07</v>
          </cell>
          <cell r="E419" t="str">
            <v>02</v>
          </cell>
          <cell r="F419" t="str">
            <v>01 1 06 77300</v>
          </cell>
          <cell r="G419" t="str">
            <v>610</v>
          </cell>
          <cell r="H419" t="e">
            <v>#REF!</v>
          </cell>
          <cell r="I419">
            <v>9441.59</v>
          </cell>
          <cell r="J419" t="e">
            <v>#REF!</v>
          </cell>
          <cell r="K419">
            <v>110677300</v>
          </cell>
          <cell r="L419" t="str">
            <v>0110677300</v>
          </cell>
          <cell r="M419" t="str">
            <v>60607020110677300610</v>
          </cell>
        </row>
        <row r="420">
          <cell r="A420" t="str">
            <v>606070201106S7300000</v>
          </cell>
          <cell r="B420" t="str">
            <v>Проведение работ по капитальному ремонту кровель в муниципальных общеобразовательных организациях за счет средств местного бюджета</v>
          </cell>
          <cell r="C420" t="str">
            <v>606</v>
          </cell>
          <cell r="D420" t="str">
            <v>07</v>
          </cell>
          <cell r="E420" t="str">
            <v>02</v>
          </cell>
          <cell r="F420" t="str">
            <v>01 1 06 S7300</v>
          </cell>
          <cell r="G420" t="str">
            <v>000</v>
          </cell>
          <cell r="H420" t="e">
            <v>#REF!</v>
          </cell>
          <cell r="I420">
            <v>496.93</v>
          </cell>
          <cell r="J420" t="e">
            <v>#REF!</v>
          </cell>
          <cell r="K420" t="str">
            <v>01106S7300</v>
          </cell>
          <cell r="L420" t="str">
            <v>01106S7300</v>
          </cell>
          <cell r="M420" t="str">
            <v>606070201106S7300000</v>
          </cell>
        </row>
        <row r="421">
          <cell r="A421" t="str">
            <v>606070201106S7300610</v>
          </cell>
          <cell r="B421" t="str">
            <v>Субсидии бюджетным учреждениям</v>
          </cell>
          <cell r="C421" t="str">
            <v>606</v>
          </cell>
          <cell r="D421" t="str">
            <v>07</v>
          </cell>
          <cell r="E421" t="str">
            <v>02</v>
          </cell>
          <cell r="F421" t="str">
            <v>01 1 06 S7300</v>
          </cell>
          <cell r="G421" t="str">
            <v>610</v>
          </cell>
          <cell r="H421" t="e">
            <v>#REF!</v>
          </cell>
          <cell r="I421">
            <v>496.93</v>
          </cell>
          <cell r="J421" t="e">
            <v>#REF!</v>
          </cell>
          <cell r="K421" t="str">
            <v>01106S7300</v>
          </cell>
          <cell r="L421" t="str">
            <v>01106S7300</v>
          </cell>
          <cell r="M421" t="str">
            <v>606070201106S7300610</v>
          </cell>
        </row>
        <row r="422">
          <cell r="A422" t="str">
            <v>60607021500000000000</v>
          </cell>
          <cell r="B422" t="str">
            <v>Муниципальная программа «Обеспечение безопасности, общественного порядка и профилактика правонарушений в городе Ставрополе»</v>
          </cell>
          <cell r="C422" t="str">
            <v>606</v>
          </cell>
          <cell r="D422" t="str">
            <v>07</v>
          </cell>
          <cell r="E422" t="str">
            <v>02</v>
          </cell>
          <cell r="F422" t="str">
            <v>15 0 00 00000</v>
          </cell>
          <cell r="G422" t="str">
            <v>000</v>
          </cell>
          <cell r="H422" t="e">
            <v>#REF!</v>
          </cell>
          <cell r="I422">
            <v>2124.34</v>
          </cell>
          <cell r="J422" t="e">
            <v>#REF!</v>
          </cell>
          <cell r="K422">
            <v>1500000000</v>
          </cell>
          <cell r="L422" t="str">
            <v>1500000000</v>
          </cell>
          <cell r="M422" t="str">
            <v>60607021500000000000</v>
          </cell>
        </row>
        <row r="423">
          <cell r="A423" t="str">
            <v>60607021520000000000</v>
          </cell>
          <cell r="B423" t="str">
            <v xml:space="preserve">Подпрограмма «НЕзависимость» </v>
          </cell>
          <cell r="C423" t="str">
            <v>606</v>
          </cell>
          <cell r="D423" t="str">
            <v>07</v>
          </cell>
          <cell r="E423" t="str">
            <v>02</v>
          </cell>
          <cell r="F423" t="str">
            <v>15 2 00 00000</v>
          </cell>
          <cell r="G423" t="str">
            <v>000</v>
          </cell>
          <cell r="H423" t="e">
            <v>#REF!</v>
          </cell>
          <cell r="I423">
            <v>256.83999999999997</v>
          </cell>
          <cell r="J423" t="e">
            <v>#REF!</v>
          </cell>
          <cell r="K423">
            <v>1520000000</v>
          </cell>
          <cell r="L423" t="str">
            <v>1520000000</v>
          </cell>
          <cell r="M423" t="str">
            <v>60607021520000000000</v>
          </cell>
        </row>
        <row r="424">
          <cell r="A424" t="str">
            <v>60607021520200000000</v>
          </cell>
          <cell r="B424" t="str">
            <v>Основное мероприятие «Профилактика зависимости от наркотических и других психоактивных веществ среди детей и молодежи»</v>
          </cell>
          <cell r="C424" t="str">
            <v>606</v>
          </cell>
          <cell r="D424" t="str">
            <v>07</v>
          </cell>
          <cell r="E424" t="str">
            <v>02</v>
          </cell>
          <cell r="F424" t="str">
            <v>15 2 02 00000</v>
          </cell>
          <cell r="G424" t="str">
            <v>000</v>
          </cell>
          <cell r="H424" t="e">
            <v>#REF!</v>
          </cell>
          <cell r="I424">
            <v>256.83999999999997</v>
          </cell>
          <cell r="J424" t="e">
            <v>#REF!</v>
          </cell>
          <cell r="K424">
            <v>1520200000</v>
          </cell>
          <cell r="L424" t="str">
            <v>1520200000</v>
          </cell>
          <cell r="M424" t="str">
            <v>60607021520200000000</v>
          </cell>
        </row>
        <row r="425">
          <cell r="A425" t="str">
            <v>60607021520220370000</v>
          </cell>
          <cell r="B425" t="str">
    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    </cell>
          <cell r="C425" t="str">
            <v>606</v>
          </cell>
          <cell r="D425" t="str">
            <v>07</v>
          </cell>
          <cell r="E425" t="str">
            <v>02</v>
          </cell>
          <cell r="F425" t="str">
            <v>15 2 02 20370</v>
          </cell>
          <cell r="G425" t="str">
            <v>000</v>
          </cell>
          <cell r="H425" t="e">
            <v>#REF!</v>
          </cell>
          <cell r="I425">
            <v>256.83999999999997</v>
          </cell>
          <cell r="J425" t="e">
            <v>#REF!</v>
          </cell>
          <cell r="K425">
            <v>1520220370</v>
          </cell>
          <cell r="L425" t="str">
            <v>1520220370</v>
          </cell>
          <cell r="M425" t="str">
            <v>60607021520220370000</v>
          </cell>
        </row>
        <row r="426">
          <cell r="A426" t="str">
            <v>60607021520220370610</v>
          </cell>
          <cell r="B426" t="str">
            <v>Субсидии бюджетным учреждениям</v>
          </cell>
          <cell r="C426" t="str">
            <v>606</v>
          </cell>
          <cell r="D426" t="str">
            <v>07</v>
          </cell>
          <cell r="E426" t="str">
            <v>02</v>
          </cell>
          <cell r="F426" t="str">
            <v>15 2 02 20370</v>
          </cell>
          <cell r="G426" t="str">
            <v>610</v>
          </cell>
          <cell r="H426" t="e">
            <v>#REF!</v>
          </cell>
          <cell r="I426">
            <v>256.83999999999997</v>
          </cell>
          <cell r="J426" t="e">
            <v>#REF!</v>
          </cell>
          <cell r="K426">
            <v>1520220370</v>
          </cell>
          <cell r="L426" t="str">
            <v>1520220370</v>
          </cell>
          <cell r="M426" t="str">
            <v>60607021520220370610</v>
          </cell>
        </row>
        <row r="427">
          <cell r="A427" t="str">
            <v>60607021530000000000</v>
          </cell>
          <cell r="B427" t="str">
            <v xml:space="preserve">Подпрограмма «Профилактика правонарушений в городе Ставрополе» </v>
          </cell>
          <cell r="C427" t="str">
            <v>606</v>
          </cell>
          <cell r="D427" t="str">
            <v>07</v>
          </cell>
          <cell r="E427" t="str">
            <v>02</v>
          </cell>
          <cell r="F427" t="str">
            <v>15 3 00 00000</v>
          </cell>
          <cell r="G427" t="str">
            <v>000</v>
          </cell>
          <cell r="H427" t="e">
            <v>#REF!</v>
          </cell>
          <cell r="I427">
            <v>1867.5</v>
          </cell>
          <cell r="J427" t="e">
            <v>#REF!</v>
          </cell>
          <cell r="K427">
            <v>1530000000</v>
          </cell>
          <cell r="L427" t="str">
            <v>1530000000</v>
          </cell>
          <cell r="M427" t="str">
            <v>60607021530000000000</v>
          </cell>
        </row>
        <row r="428">
          <cell r="A428" t="str">
            <v>60607021530100000000</v>
          </cell>
          <cell r="B428" t="str">
            <v>Основное мероприятие «Профилактика правонарушений несовершеннолетних»</v>
          </cell>
          <cell r="C428" t="str">
            <v>606</v>
          </cell>
          <cell r="D428" t="str">
            <v>07</v>
          </cell>
          <cell r="E428" t="str">
            <v>02</v>
          </cell>
          <cell r="F428" t="str">
            <v>15 3 01 00000</v>
          </cell>
          <cell r="G428" t="str">
            <v>000</v>
          </cell>
          <cell r="H428" t="e">
            <v>#REF!</v>
          </cell>
          <cell r="I428">
            <v>1867.5</v>
          </cell>
          <cell r="J428" t="e">
            <v>#REF!</v>
          </cell>
          <cell r="K428">
            <v>1530100000</v>
          </cell>
          <cell r="L428" t="str">
            <v>1530100000</v>
          </cell>
          <cell r="M428" t="str">
            <v>60607021530100000000</v>
          </cell>
        </row>
        <row r="429">
          <cell r="A429" t="str">
            <v>60607021530120660000</v>
          </cell>
          <cell r="B429" t="str">
            <v>Расходы на реализацию мероприятий, направленных на профилактику правонарушений в городе Ставрополе</v>
          </cell>
          <cell r="C429" t="str">
            <v>606</v>
          </cell>
          <cell r="D429" t="str">
            <v>07</v>
          </cell>
          <cell r="E429" t="str">
            <v>02</v>
          </cell>
          <cell r="F429" t="str">
            <v>15 3 01 20660</v>
          </cell>
          <cell r="G429" t="str">
            <v>000</v>
          </cell>
          <cell r="H429" t="e">
            <v>#REF!</v>
          </cell>
          <cell r="I429">
            <v>1867.5</v>
          </cell>
          <cell r="J429" t="e">
            <v>#REF!</v>
          </cell>
          <cell r="K429">
            <v>1530120660</v>
          </cell>
          <cell r="L429" t="str">
            <v>1530120660</v>
          </cell>
          <cell r="M429" t="str">
            <v>60607021530120660000</v>
          </cell>
        </row>
        <row r="430">
          <cell r="A430" t="str">
            <v>60607021530120660610</v>
          </cell>
          <cell r="B430" t="str">
            <v>Субсидии бюджетным учреждениям</v>
          </cell>
          <cell r="C430" t="str">
            <v>606</v>
          </cell>
          <cell r="D430" t="str">
            <v>07</v>
          </cell>
          <cell r="E430" t="str">
            <v>02</v>
          </cell>
          <cell r="F430" t="str">
            <v>15 3 01 20660</v>
          </cell>
          <cell r="G430" t="str">
            <v>610</v>
          </cell>
          <cell r="H430" t="e">
            <v>#REF!</v>
          </cell>
          <cell r="I430">
            <v>1725.11</v>
          </cell>
          <cell r="J430" t="e">
            <v>#REF!</v>
          </cell>
          <cell r="K430">
            <v>1530120660</v>
          </cell>
          <cell r="L430" t="str">
            <v>1530120660</v>
          </cell>
          <cell r="M430" t="str">
            <v>60607021530120660610</v>
          </cell>
        </row>
        <row r="431">
          <cell r="A431" t="str">
            <v>60607021530120660620</v>
          </cell>
          <cell r="B431" t="str">
            <v>Субсидии автономным учреждениям</v>
          </cell>
          <cell r="C431" t="str">
            <v>606</v>
          </cell>
          <cell r="D431" t="str">
            <v>07</v>
          </cell>
          <cell r="E431" t="str">
            <v>02</v>
          </cell>
          <cell r="F431" t="str">
            <v>15 3 01 20660</v>
          </cell>
          <cell r="G431" t="str">
            <v>620</v>
          </cell>
          <cell r="H431" t="e">
            <v>#REF!</v>
          </cell>
          <cell r="I431">
            <v>142.38999999999999</v>
          </cell>
          <cell r="J431" t="e">
            <v>#REF!</v>
          </cell>
          <cell r="K431">
            <v>1530120660</v>
          </cell>
          <cell r="L431" t="str">
            <v>1530120660</v>
          </cell>
          <cell r="M431" t="str">
            <v>60607021530120660620</v>
          </cell>
        </row>
        <row r="432">
          <cell r="A432" t="str">
            <v>60607021600000000000</v>
          </cell>
          <cell r="B432" t="str">
    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    </cell>
          <cell r="C432" t="str">
            <v>606</v>
          </cell>
          <cell r="D432" t="str">
            <v>07</v>
          </cell>
          <cell r="E432" t="str">
            <v>02</v>
          </cell>
          <cell r="F432" t="str">
            <v>16 0 00 00000</v>
          </cell>
          <cell r="G432" t="str">
            <v>000</v>
          </cell>
          <cell r="H432" t="e">
            <v>#REF!</v>
          </cell>
          <cell r="I432">
            <v>3076.06</v>
          </cell>
          <cell r="J432" t="e">
            <v>#REF!</v>
          </cell>
          <cell r="K432">
            <v>1600000000</v>
          </cell>
          <cell r="L432" t="str">
            <v>1600000000</v>
          </cell>
          <cell r="M432" t="str">
            <v>60607021600000000000</v>
          </cell>
        </row>
        <row r="433">
          <cell r="A433" t="str">
            <v>60607021620000000000</v>
          </cell>
          <cell r="B433" t="str">
            <v>Подпрограмма «Обеспечение пожарной безопасности в границах города Ставрополя»</v>
          </cell>
          <cell r="C433" t="str">
            <v>606</v>
          </cell>
          <cell r="D433" t="str">
            <v>07</v>
          </cell>
          <cell r="E433" t="str">
            <v>02</v>
          </cell>
          <cell r="F433" t="str">
            <v>16 2 00 00000</v>
          </cell>
          <cell r="G433" t="str">
            <v>000</v>
          </cell>
          <cell r="H433" t="e">
            <v>#REF!</v>
          </cell>
          <cell r="I433">
            <v>3076.06</v>
          </cell>
          <cell r="J433" t="e">
            <v>#REF!</v>
          </cell>
          <cell r="K433">
            <v>1620000000</v>
          </cell>
          <cell r="L433" t="str">
            <v>1620000000</v>
          </cell>
          <cell r="M433" t="str">
            <v>60607021620000000000</v>
          </cell>
        </row>
        <row r="434">
          <cell r="A434" t="str">
            <v>60607021620200000000</v>
          </cell>
          <cell r="B434" t="str">
            <v>Основное мероприятие «Выполнение противопожарных мероприятий в муниципальных учреждениях города Ставрополя»</v>
          </cell>
          <cell r="C434" t="str">
            <v>606</v>
          </cell>
          <cell r="D434" t="str">
            <v>07</v>
          </cell>
          <cell r="E434" t="str">
            <v>02</v>
          </cell>
          <cell r="F434" t="str">
            <v>16 2 02 00000</v>
          </cell>
          <cell r="G434" t="str">
            <v>000</v>
          </cell>
          <cell r="H434" t="e">
            <v>#REF!</v>
          </cell>
          <cell r="I434">
            <v>3076.06</v>
          </cell>
          <cell r="J434" t="e">
            <v>#REF!</v>
          </cell>
          <cell r="K434">
            <v>1620200000</v>
          </cell>
          <cell r="L434" t="str">
            <v>1620200000</v>
          </cell>
          <cell r="M434" t="str">
            <v>60607021620200000000</v>
          </cell>
        </row>
        <row r="435">
          <cell r="A435" t="str">
            <v>60607021620220550000</v>
          </cell>
          <cell r="B435" t="str">
            <v>Обеспечение пожарной безопасности в муниципальных учреждениях образования, культуры, физической культуры и спорта города Ставрополя</v>
          </cell>
          <cell r="C435" t="str">
            <v>606</v>
          </cell>
          <cell r="D435" t="str">
            <v>07</v>
          </cell>
          <cell r="E435" t="str">
            <v>02</v>
          </cell>
          <cell r="F435" t="str">
            <v>16 2 02 20550</v>
          </cell>
          <cell r="G435" t="str">
            <v>000</v>
          </cell>
          <cell r="H435" t="e">
            <v>#REF!</v>
          </cell>
          <cell r="I435">
            <v>3076.06</v>
          </cell>
          <cell r="J435" t="e">
            <v>#REF!</v>
          </cell>
          <cell r="K435">
            <v>1620220550</v>
          </cell>
          <cell r="L435" t="str">
            <v>1620220550</v>
          </cell>
          <cell r="M435" t="str">
            <v>60607021620220550000</v>
          </cell>
        </row>
        <row r="436">
          <cell r="A436" t="str">
            <v>60607021620220550610</v>
          </cell>
          <cell r="B436" t="str">
            <v>Субсидии бюджетным учреждениям</v>
          </cell>
          <cell r="C436" t="str">
            <v>606</v>
          </cell>
          <cell r="D436" t="str">
            <v>07</v>
          </cell>
          <cell r="E436" t="str">
            <v>02</v>
          </cell>
          <cell r="F436" t="str">
            <v>16 2 02 20550</v>
          </cell>
          <cell r="G436" t="str">
            <v>610</v>
          </cell>
          <cell r="H436" t="e">
            <v>#REF!</v>
          </cell>
          <cell r="I436">
            <v>2927.36</v>
          </cell>
          <cell r="J436" t="e">
            <v>#REF!</v>
          </cell>
          <cell r="K436">
            <v>1620220550</v>
          </cell>
          <cell r="L436" t="str">
            <v>1620220550</v>
          </cell>
          <cell r="M436" t="str">
            <v>60607021620220550610</v>
          </cell>
        </row>
        <row r="437">
          <cell r="A437" t="str">
            <v>60607021620220550620</v>
          </cell>
          <cell r="B437" t="str">
            <v>Субсидии автономным учреждениям</v>
          </cell>
          <cell r="C437" t="str">
            <v>606</v>
          </cell>
          <cell r="D437" t="str">
            <v>07</v>
          </cell>
          <cell r="E437" t="str">
            <v>02</v>
          </cell>
          <cell r="F437" t="str">
            <v>16 2 02 20550</v>
          </cell>
          <cell r="G437" t="str">
            <v>620</v>
          </cell>
          <cell r="H437" t="e">
            <v>#REF!</v>
          </cell>
          <cell r="I437">
            <v>148.69999999999999</v>
          </cell>
          <cell r="J437" t="e">
            <v>#REF!</v>
          </cell>
          <cell r="K437">
            <v>1620220550</v>
          </cell>
          <cell r="L437" t="str">
            <v>1620220550</v>
          </cell>
          <cell r="M437" t="str">
            <v>60607021620220550620</v>
          </cell>
        </row>
        <row r="438">
          <cell r="A438" t="str">
            <v>60607030000000000000</v>
          </cell>
          <cell r="B438" t="str">
            <v>Дополнительное образование детей</v>
          </cell>
          <cell r="C438" t="str">
            <v>606</v>
          </cell>
          <cell r="D438" t="str">
            <v>07</v>
          </cell>
          <cell r="E438" t="str">
            <v>03</v>
          </cell>
          <cell r="F438" t="str">
            <v>00 0 00 00000</v>
          </cell>
          <cell r="G438" t="str">
            <v>000</v>
          </cell>
          <cell r="H438" t="e">
            <v>#REF!</v>
          </cell>
          <cell r="I438">
            <v>187252.97</v>
          </cell>
          <cell r="J438" t="e">
            <v>#REF!</v>
          </cell>
          <cell r="K438">
            <v>0</v>
          </cell>
          <cell r="L438" t="str">
            <v>0000000000</v>
          </cell>
          <cell r="M438" t="str">
            <v>60607030000000000000</v>
          </cell>
        </row>
        <row r="439">
          <cell r="A439" t="str">
            <v>60607030100000000000</v>
          </cell>
          <cell r="B439" t="str">
            <v>Муниципальная программа «Развитие образования в городе Ставрополе»</v>
          </cell>
          <cell r="C439" t="str">
            <v>606</v>
          </cell>
          <cell r="D439" t="str">
            <v>07</v>
          </cell>
          <cell r="E439" t="str">
            <v>03</v>
          </cell>
          <cell r="F439" t="str">
            <v>01 0 00 00000</v>
          </cell>
          <cell r="G439" t="str">
            <v>000</v>
          </cell>
          <cell r="H439" t="e">
            <v>#REF!</v>
          </cell>
          <cell r="I439">
            <v>186807.47</v>
          </cell>
          <cell r="J439" t="e">
            <v>#REF!</v>
          </cell>
          <cell r="K439">
            <v>100000000</v>
          </cell>
          <cell r="L439" t="str">
            <v>0100000000</v>
          </cell>
          <cell r="M439" t="str">
            <v>60607030100000000000</v>
          </cell>
        </row>
        <row r="440">
          <cell r="A440" t="str">
            <v>60607030110000000000</v>
          </cell>
          <cell r="B440" t="str">
            <v>Подпрограмма «Организация дошкольного, общего и дополнительного образования»</v>
          </cell>
          <cell r="C440" t="str">
            <v>606</v>
          </cell>
          <cell r="D440" t="str">
            <v>07</v>
          </cell>
          <cell r="E440" t="str">
            <v>03</v>
          </cell>
          <cell r="F440" t="str">
            <v>01 1 00 00000</v>
          </cell>
          <cell r="G440" t="str">
            <v>000</v>
          </cell>
          <cell r="H440" t="e">
            <v>#REF!</v>
          </cell>
          <cell r="I440">
            <v>186807.47</v>
          </cell>
          <cell r="J440" t="e">
            <v>#REF!</v>
          </cell>
          <cell r="K440">
            <v>110000000</v>
          </cell>
          <cell r="L440" t="str">
            <v>0110000000</v>
          </cell>
          <cell r="M440" t="str">
            <v>60607030110000000000</v>
          </cell>
        </row>
        <row r="441">
          <cell r="A441" t="str">
            <v>60607030110300000000</v>
          </cell>
          <cell r="B441" t="str">
            <v>Основное мероприятие «Организация предоставления дополнительного образования детей в муниципальных образовательных учреждениях»</v>
          </cell>
          <cell r="C441" t="str">
            <v>606</v>
          </cell>
          <cell r="D441" t="str">
            <v>07</v>
          </cell>
          <cell r="E441" t="str">
            <v>03</v>
          </cell>
          <cell r="F441" t="str">
            <v>01 1 03 00000</v>
          </cell>
          <cell r="G441" t="str">
            <v>000</v>
          </cell>
          <cell r="H441" t="e">
            <v>#REF!</v>
          </cell>
          <cell r="I441">
            <v>182782.62</v>
          </cell>
          <cell r="J441" t="e">
            <v>#REF!</v>
          </cell>
          <cell r="K441">
            <v>110300000</v>
          </cell>
          <cell r="L441" t="str">
            <v>0110300000</v>
          </cell>
          <cell r="M441" t="str">
            <v>60607030110300000000</v>
          </cell>
        </row>
        <row r="442">
          <cell r="A442" t="str">
            <v>60607030110311010000</v>
          </cell>
          <cell r="B442" t="str">
            <v>Расходы на обеспечение деятельности (оказание услуг) муниципальных учреждений</v>
          </cell>
          <cell r="C442" t="str">
            <v>606</v>
          </cell>
          <cell r="D442" t="str">
            <v>07</v>
          </cell>
          <cell r="E442" t="str">
            <v>03</v>
          </cell>
          <cell r="F442" t="str">
            <v>01 1 03 11010</v>
          </cell>
          <cell r="G442" t="str">
            <v>000</v>
          </cell>
          <cell r="H442" t="e">
            <v>#REF!</v>
          </cell>
          <cell r="I442">
            <v>169816.38</v>
          </cell>
          <cell r="J442" t="e">
            <v>#REF!</v>
          </cell>
          <cell r="K442">
            <v>110311010</v>
          </cell>
          <cell r="L442" t="str">
            <v>0110311010</v>
          </cell>
          <cell r="M442" t="str">
            <v>60607030110311010000</v>
          </cell>
        </row>
        <row r="443">
          <cell r="A443" t="str">
            <v>60607030110311010610</v>
          </cell>
          <cell r="B443" t="str">
            <v>Субсидии бюджетным учреждениям</v>
          </cell>
          <cell r="C443" t="str">
            <v>606</v>
          </cell>
          <cell r="D443" t="str">
            <v>07</v>
          </cell>
          <cell r="E443" t="str">
            <v>03</v>
          </cell>
          <cell r="F443" t="str">
            <v>01 1 03 11010</v>
          </cell>
          <cell r="G443" t="str">
            <v>610</v>
          </cell>
          <cell r="H443" t="e">
            <v>#REF!</v>
          </cell>
          <cell r="I443">
            <v>151064.23000000001</v>
          </cell>
          <cell r="J443" t="e">
            <v>#REF!</v>
          </cell>
          <cell r="K443">
            <v>110311010</v>
          </cell>
          <cell r="L443" t="str">
            <v>0110311010</v>
          </cell>
          <cell r="M443" t="str">
            <v>60607030110311010610</v>
          </cell>
        </row>
        <row r="444">
          <cell r="A444" t="str">
            <v>60607030110311010620</v>
          </cell>
          <cell r="B444" t="str">
            <v>Субсидии автономным учреждениям</v>
          </cell>
          <cell r="C444" t="str">
            <v>606</v>
          </cell>
          <cell r="D444" t="str">
            <v>07</v>
          </cell>
          <cell r="E444" t="str">
            <v>03</v>
          </cell>
          <cell r="F444" t="str">
            <v>01 1 03 11010</v>
          </cell>
          <cell r="G444" t="str">
            <v>620</v>
          </cell>
          <cell r="H444" t="e">
            <v>#REF!</v>
          </cell>
          <cell r="I444">
            <v>18752.150000000001</v>
          </cell>
          <cell r="J444" t="e">
            <v>#REF!</v>
          </cell>
          <cell r="K444">
            <v>110311010</v>
          </cell>
          <cell r="L444" t="str">
            <v>0110311010</v>
          </cell>
          <cell r="M444" t="str">
            <v>60607030110311010620</v>
          </cell>
        </row>
        <row r="445">
          <cell r="A445" t="str">
            <v>60607030110377080000</v>
          </cell>
          <cell r="B445" t="str">
            <v>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v>
          </cell>
          <cell r="C445" t="str">
            <v>606</v>
          </cell>
          <cell r="D445" t="str">
            <v>07</v>
          </cell>
          <cell r="E445" t="str">
            <v>03</v>
          </cell>
          <cell r="F445" t="str">
            <v>01 1 03 77080</v>
          </cell>
          <cell r="G445" t="str">
            <v>000</v>
          </cell>
          <cell r="H445" t="e">
            <v>#REF!</v>
          </cell>
          <cell r="I445">
            <v>6559.31</v>
          </cell>
          <cell r="J445" t="e">
            <v>#REF!</v>
          </cell>
          <cell r="K445">
            <v>110377080</v>
          </cell>
          <cell r="L445" t="str">
            <v>0110377080</v>
          </cell>
          <cell r="M445" t="str">
            <v>60607030110377080000</v>
          </cell>
        </row>
        <row r="446">
          <cell r="A446" t="str">
            <v>60607030110377080610</v>
          </cell>
          <cell r="B446" t="str">
            <v>Субсидии бюджетным учреждениям</v>
          </cell>
          <cell r="C446" t="str">
            <v>606</v>
          </cell>
          <cell r="D446" t="str">
            <v>07</v>
          </cell>
          <cell r="E446" t="str">
            <v>03</v>
          </cell>
          <cell r="F446" t="str">
            <v>01 1 03 77080</v>
          </cell>
          <cell r="G446" t="str">
            <v>610</v>
          </cell>
          <cell r="H446" t="e">
            <v>#REF!</v>
          </cell>
          <cell r="I446">
            <v>5556.77</v>
          </cell>
          <cell r="J446" t="e">
            <v>#REF!</v>
          </cell>
          <cell r="K446">
            <v>110377080</v>
          </cell>
          <cell r="L446" t="str">
            <v>0110377080</v>
          </cell>
          <cell r="M446" t="str">
            <v>60607030110377080610</v>
          </cell>
        </row>
        <row r="447">
          <cell r="A447" t="str">
            <v>60607030110377080620</v>
          </cell>
          <cell r="B447" t="str">
            <v>Субсидии автономным учреждениям</v>
          </cell>
          <cell r="C447" t="str">
            <v>606</v>
          </cell>
          <cell r="D447" t="str">
            <v>07</v>
          </cell>
          <cell r="E447" t="str">
            <v>03</v>
          </cell>
          <cell r="F447" t="str">
            <v>01 1 03 77080</v>
          </cell>
          <cell r="G447" t="str">
            <v>620</v>
          </cell>
          <cell r="H447" t="e">
            <v>#REF!</v>
          </cell>
          <cell r="I447">
            <v>1002.54</v>
          </cell>
          <cell r="J447" t="e">
            <v>#REF!</v>
          </cell>
          <cell r="K447">
            <v>110377080</v>
          </cell>
          <cell r="L447" t="str">
            <v>0110377080</v>
          </cell>
          <cell r="M447" t="str">
            <v>60607030110377080620</v>
          </cell>
        </row>
        <row r="448">
          <cell r="A448" t="str">
            <v>60607030110377250000</v>
          </cell>
          <cell r="B448" t="str">
            <v>Расходы на обеспечение выплаты работникам муниципальных учреждений минимального размера оплаты труда</v>
          </cell>
          <cell r="C448" t="str">
            <v>606</v>
          </cell>
          <cell r="D448" t="str">
            <v>07</v>
          </cell>
          <cell r="E448" t="str">
            <v>03</v>
          </cell>
          <cell r="F448" t="str">
            <v>01 1 03 77250</v>
          </cell>
          <cell r="G448" t="str">
            <v>000</v>
          </cell>
          <cell r="H448" t="e">
            <v>#REF!</v>
          </cell>
          <cell r="I448">
            <v>215.60999999999999</v>
          </cell>
          <cell r="J448" t="e">
            <v>#REF!</v>
          </cell>
          <cell r="K448">
            <v>110377250</v>
          </cell>
          <cell r="L448" t="str">
            <v>0110377250</v>
          </cell>
          <cell r="M448" t="str">
            <v>60607030110377250000</v>
          </cell>
        </row>
        <row r="449">
          <cell r="A449" t="str">
            <v>60607030110377250610</v>
          </cell>
          <cell r="B449" t="str">
            <v>Субсидии бюджетным учреждениям</v>
          </cell>
          <cell r="C449" t="str">
            <v>606</v>
          </cell>
          <cell r="D449" t="str">
            <v>07</v>
          </cell>
          <cell r="E449" t="str">
            <v>03</v>
          </cell>
          <cell r="F449" t="str">
            <v>01 1 03 77250</v>
          </cell>
          <cell r="G449" t="str">
            <v>610</v>
          </cell>
          <cell r="H449" t="e">
            <v>#REF!</v>
          </cell>
          <cell r="I449">
            <v>185.14</v>
          </cell>
          <cell r="J449" t="e">
            <v>#REF!</v>
          </cell>
          <cell r="K449">
            <v>110377250</v>
          </cell>
          <cell r="L449" t="str">
            <v>0110377250</v>
          </cell>
          <cell r="M449" t="str">
            <v>60607030110377250610</v>
          </cell>
        </row>
        <row r="450">
          <cell r="A450" t="str">
            <v>60607030110377250620</v>
          </cell>
          <cell r="B450" t="str">
            <v>Субсидии автономным учреждениям</v>
          </cell>
          <cell r="C450" t="str">
            <v>606</v>
          </cell>
          <cell r="D450" t="str">
            <v>07</v>
          </cell>
          <cell r="E450" t="str">
            <v>03</v>
          </cell>
          <cell r="F450" t="str">
            <v>01 1 03 77250</v>
          </cell>
          <cell r="G450" t="str">
            <v>620</v>
          </cell>
          <cell r="H450" t="e">
            <v>#REF!</v>
          </cell>
          <cell r="I450">
            <v>30.47</v>
          </cell>
          <cell r="J450" t="e">
            <v>#REF!</v>
          </cell>
          <cell r="K450">
            <v>110377250</v>
          </cell>
          <cell r="L450" t="str">
            <v>0110377250</v>
          </cell>
          <cell r="M450" t="str">
            <v>60607030110377250620</v>
          </cell>
        </row>
        <row r="451">
          <cell r="A451" t="str">
            <v>606070301103S7080000</v>
          </cell>
          <cell r="B451" t="str">
            <v>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</v>
          </cell>
          <cell r="C451" t="str">
            <v>606</v>
          </cell>
          <cell r="D451" t="str">
            <v>07</v>
          </cell>
          <cell r="E451" t="str">
            <v>03</v>
          </cell>
          <cell r="F451" t="str">
            <v>01 1 03 S7080</v>
          </cell>
          <cell r="G451" t="str">
            <v>000</v>
          </cell>
          <cell r="H451" t="e">
            <v>#REF!</v>
          </cell>
          <cell r="I451">
            <v>6191.3200000000006</v>
          </cell>
          <cell r="J451" t="e">
            <v>#REF!</v>
          </cell>
          <cell r="K451" t="str">
            <v>01103S7080</v>
          </cell>
          <cell r="L451" t="str">
            <v>01103S7080</v>
          </cell>
          <cell r="M451" t="str">
            <v>606070301103S7080000</v>
          </cell>
        </row>
        <row r="452">
          <cell r="A452" t="str">
            <v>606070301103S7080610</v>
          </cell>
          <cell r="B452" t="str">
            <v>Субсидии бюджетным учреждениям</v>
          </cell>
          <cell r="C452" t="str">
            <v>606</v>
          </cell>
          <cell r="D452" t="str">
            <v>07</v>
          </cell>
          <cell r="E452" t="str">
            <v>03</v>
          </cell>
          <cell r="F452" t="str">
            <v>01 1 03 S7080</v>
          </cell>
          <cell r="G452" t="str">
            <v>610</v>
          </cell>
          <cell r="H452" t="e">
            <v>#REF!</v>
          </cell>
          <cell r="I452">
            <v>5345.02</v>
          </cell>
          <cell r="J452" t="e">
            <v>#REF!</v>
          </cell>
          <cell r="K452" t="str">
            <v>01103S7080</v>
          </cell>
          <cell r="L452" t="str">
            <v>01103S7080</v>
          </cell>
          <cell r="M452" t="str">
            <v>606070301103S7080610</v>
          </cell>
        </row>
        <row r="453">
          <cell r="A453" t="str">
            <v>606070301103S7080620</v>
          </cell>
          <cell r="B453" t="str">
            <v>Субсидии автономным учреждениям</v>
          </cell>
          <cell r="C453" t="str">
            <v>606</v>
          </cell>
          <cell r="D453" t="str">
            <v>07</v>
          </cell>
          <cell r="E453" t="str">
            <v>03</v>
          </cell>
          <cell r="F453" t="str">
            <v>01 1 03 S7080</v>
          </cell>
          <cell r="G453" t="str">
            <v>620</v>
          </cell>
          <cell r="H453" t="e">
            <v>#REF!</v>
          </cell>
          <cell r="I453">
            <v>846.3</v>
          </cell>
          <cell r="J453" t="e">
            <v>#REF!</v>
          </cell>
          <cell r="K453" t="str">
            <v>01103S7080</v>
          </cell>
          <cell r="L453" t="str">
            <v>01103S7080</v>
          </cell>
          <cell r="M453" t="str">
            <v>606070301103S7080620</v>
          </cell>
        </row>
        <row r="454">
          <cell r="A454" t="str">
            <v>60607030110600000000</v>
          </cell>
          <cell r="B454" t="str">
    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    </cell>
          <cell r="C454" t="str">
            <v>606</v>
          </cell>
          <cell r="D454" t="str">
            <v>07</v>
          </cell>
          <cell r="E454" t="str">
            <v>03</v>
          </cell>
          <cell r="F454" t="str">
            <v>01 1 06 00000</v>
          </cell>
          <cell r="G454" t="str">
            <v>000</v>
          </cell>
          <cell r="H454" t="e">
            <v>#REF!</v>
          </cell>
          <cell r="I454">
            <v>4024.85</v>
          </cell>
          <cell r="J454" t="e">
            <v>#REF!</v>
          </cell>
          <cell r="K454">
            <v>110600000</v>
          </cell>
          <cell r="L454" t="str">
            <v>0110600000</v>
          </cell>
          <cell r="M454" t="str">
            <v>60607030110600000000</v>
          </cell>
        </row>
        <row r="455">
          <cell r="A455" t="str">
            <v>60607030110611010000</v>
          </cell>
          <cell r="B455" t="str">
            <v>Расходы на обеспечение деятельности (оказание услуг) муниципальных учреждений</v>
          </cell>
          <cell r="C455" t="str">
            <v>606</v>
          </cell>
          <cell r="D455" t="str">
            <v>07</v>
          </cell>
          <cell r="E455" t="str">
            <v>03</v>
          </cell>
          <cell r="F455" t="str">
            <v>01 1 06 11010</v>
          </cell>
          <cell r="G455" t="str">
            <v>000</v>
          </cell>
          <cell r="H455" t="e">
            <v>#REF!</v>
          </cell>
          <cell r="I455">
            <v>229.23</v>
          </cell>
          <cell r="J455" t="e">
            <v>#REF!</v>
          </cell>
          <cell r="K455">
            <v>110611010</v>
          </cell>
          <cell r="L455" t="str">
            <v>0110611010</v>
          </cell>
          <cell r="M455" t="str">
            <v>60607030110611010000</v>
          </cell>
        </row>
        <row r="456">
          <cell r="A456" t="str">
            <v>60607030110611010610</v>
          </cell>
          <cell r="B456" t="str">
            <v>Субсидии бюджетным учреждениям</v>
          </cell>
          <cell r="C456" t="str">
            <v>606</v>
          </cell>
          <cell r="D456" t="str">
            <v>07</v>
          </cell>
          <cell r="E456" t="str">
            <v>03</v>
          </cell>
          <cell r="F456" t="str">
            <v>01 1 06 11010</v>
          </cell>
          <cell r="G456" t="str">
            <v>610</v>
          </cell>
          <cell r="H456" t="e">
            <v>#REF!</v>
          </cell>
          <cell r="I456">
            <v>189.22</v>
          </cell>
          <cell r="J456" t="e">
            <v>#REF!</v>
          </cell>
          <cell r="K456">
            <v>110611010</v>
          </cell>
          <cell r="L456" t="str">
            <v>0110611010</v>
          </cell>
          <cell r="M456" t="str">
            <v>60607030110611010610</v>
          </cell>
        </row>
        <row r="457">
          <cell r="A457" t="str">
            <v>60607030110611010620</v>
          </cell>
          <cell r="B457" t="str">
            <v>Субсидии автономным учреждениям</v>
          </cell>
          <cell r="C457" t="str">
            <v>606</v>
          </cell>
          <cell r="D457" t="str">
            <v>07</v>
          </cell>
          <cell r="E457" t="str">
            <v>03</v>
          </cell>
          <cell r="F457" t="str">
            <v>01 1 06 11010</v>
          </cell>
          <cell r="G457" t="str">
            <v>620</v>
          </cell>
          <cell r="H457" t="e">
            <v>#REF!</v>
          </cell>
          <cell r="I457">
            <v>40.01</v>
          </cell>
          <cell r="J457" t="e">
            <v>#REF!</v>
          </cell>
          <cell r="K457">
            <v>110611010</v>
          </cell>
          <cell r="L457" t="str">
            <v>0110611010</v>
          </cell>
          <cell r="M457" t="str">
            <v>60607030110611010620</v>
          </cell>
        </row>
        <row r="458">
          <cell r="A458" t="str">
            <v>60607030110676690000</v>
          </cell>
          <cell r="B458" t="str">
            <v>Проведение работ по замене оконных блоков в муниципальных образовательных организациях Ставропольского края за счет краевого бюджета</v>
          </cell>
          <cell r="C458" t="str">
            <v>606</v>
          </cell>
          <cell r="D458" t="str">
            <v>07</v>
          </cell>
          <cell r="E458" t="str">
            <v>03</v>
          </cell>
          <cell r="F458" t="str">
            <v>01 1 06 76690</v>
          </cell>
          <cell r="G458" t="str">
            <v>000</v>
          </cell>
          <cell r="H458" t="e">
            <v>#REF!</v>
          </cell>
          <cell r="I458">
            <v>3795.62</v>
          </cell>
          <cell r="J458" t="e">
            <v>#REF!</v>
          </cell>
          <cell r="K458">
            <v>110676690</v>
          </cell>
          <cell r="L458" t="str">
            <v>0110676690</v>
          </cell>
          <cell r="M458" t="str">
            <v>60607030110676690000</v>
          </cell>
        </row>
        <row r="459">
          <cell r="A459" t="str">
            <v>60607030110676690610</v>
          </cell>
          <cell r="B459" t="str">
            <v>Субсидии бюджетным учреждениям</v>
          </cell>
          <cell r="C459" t="str">
            <v>606</v>
          </cell>
          <cell r="D459" t="str">
            <v>07</v>
          </cell>
          <cell r="E459" t="str">
            <v>03</v>
          </cell>
          <cell r="F459" t="str">
            <v>01 1 06 76690</v>
          </cell>
          <cell r="G459" t="str">
            <v>610</v>
          </cell>
          <cell r="H459" t="e">
            <v>#REF!</v>
          </cell>
          <cell r="I459">
            <v>3572.16</v>
          </cell>
          <cell r="J459" t="e">
            <v>#REF!</v>
          </cell>
          <cell r="K459">
            <v>110676690</v>
          </cell>
          <cell r="L459" t="str">
            <v>0110676690</v>
          </cell>
          <cell r="M459" t="str">
            <v>60607030110676690610</v>
          </cell>
        </row>
        <row r="460">
          <cell r="A460" t="str">
            <v>60607030110676690620</v>
          </cell>
          <cell r="B460" t="str">
            <v>Субсидии автономным учреждениям</v>
          </cell>
          <cell r="C460" t="str">
            <v>606</v>
          </cell>
          <cell r="D460" t="str">
            <v>07</v>
          </cell>
          <cell r="E460" t="str">
            <v>03</v>
          </cell>
          <cell r="F460" t="str">
            <v>01 1 06 76690</v>
          </cell>
          <cell r="G460" t="str">
            <v>620</v>
          </cell>
          <cell r="H460" t="e">
            <v>#REF!</v>
          </cell>
          <cell r="I460">
            <v>223.46</v>
          </cell>
          <cell r="J460" t="e">
            <v>#REF!</v>
          </cell>
          <cell r="K460">
            <v>110676690</v>
          </cell>
          <cell r="L460" t="str">
            <v>0110676690</v>
          </cell>
          <cell r="M460" t="str">
            <v>60607030110676690620</v>
          </cell>
        </row>
        <row r="461">
          <cell r="A461" t="str">
            <v>60607031500000000000</v>
          </cell>
          <cell r="B461" t="str">
            <v>Муниципальная программа «Обеспечение безопасности, общественного порядка и профилактика правонарушений в городе Ставрополе»</v>
          </cell>
          <cell r="C461" t="str">
            <v>606</v>
          </cell>
          <cell r="D461" t="str">
            <v>07</v>
          </cell>
          <cell r="E461" t="str">
            <v>03</v>
          </cell>
          <cell r="F461" t="str">
            <v>15 0 00 00000</v>
          </cell>
          <cell r="G461" t="str">
            <v>000</v>
          </cell>
          <cell r="H461" t="e">
            <v>#REF!</v>
          </cell>
          <cell r="I461">
            <v>100</v>
          </cell>
          <cell r="J461" t="e">
            <v>#REF!</v>
          </cell>
          <cell r="K461">
            <v>1500000000</v>
          </cell>
          <cell r="L461" t="str">
            <v>1500000000</v>
          </cell>
          <cell r="M461" t="str">
            <v>60607031500000000000</v>
          </cell>
        </row>
        <row r="462">
          <cell r="A462" t="str">
            <v>60607031530000000000</v>
          </cell>
          <cell r="B462" t="str">
            <v xml:space="preserve">Подпрограмма «Профилактика правонарушений в городе Ставрополе» </v>
          </cell>
          <cell r="C462" t="str">
            <v>606</v>
          </cell>
          <cell r="D462" t="str">
            <v>07</v>
          </cell>
          <cell r="E462" t="str">
            <v>03</v>
          </cell>
          <cell r="F462" t="str">
            <v>15 3 00 00000</v>
          </cell>
          <cell r="G462" t="str">
            <v>000</v>
          </cell>
          <cell r="H462" t="e">
            <v>#REF!</v>
          </cell>
          <cell r="I462">
            <v>100</v>
          </cell>
          <cell r="J462" t="e">
            <v>#REF!</v>
          </cell>
          <cell r="K462">
            <v>1530000000</v>
          </cell>
          <cell r="L462" t="str">
            <v>1530000000</v>
          </cell>
          <cell r="M462" t="str">
            <v>60607031530000000000</v>
          </cell>
        </row>
        <row r="463">
          <cell r="A463" t="str">
            <v>60607031530100000000</v>
          </cell>
          <cell r="B463" t="str">
            <v>Основное мероприятие «Профилактика правонарушений несовершеннолетних»</v>
          </cell>
          <cell r="C463" t="str">
            <v>606</v>
          </cell>
          <cell r="D463" t="str">
            <v>07</v>
          </cell>
          <cell r="E463" t="str">
            <v>03</v>
          </cell>
          <cell r="F463" t="str">
            <v>15 3 01 00000</v>
          </cell>
          <cell r="G463" t="str">
            <v>000</v>
          </cell>
          <cell r="H463" t="e">
            <v>#REF!</v>
          </cell>
          <cell r="I463">
            <v>100</v>
          </cell>
          <cell r="J463" t="e">
            <v>#REF!</v>
          </cell>
          <cell r="K463">
            <v>1530100000</v>
          </cell>
          <cell r="L463" t="str">
            <v>1530100000</v>
          </cell>
          <cell r="M463" t="str">
            <v>60607031530100000000</v>
          </cell>
        </row>
        <row r="464">
          <cell r="A464" t="str">
            <v>60607031530120660000</v>
          </cell>
          <cell r="B464" t="str">
            <v>Расходы на реализацию мероприятий, направленных на профилактику правонарушений в городе Ставрополе</v>
          </cell>
          <cell r="C464" t="str">
            <v>606</v>
          </cell>
          <cell r="D464" t="str">
            <v>07</v>
          </cell>
          <cell r="E464" t="str">
            <v>03</v>
          </cell>
          <cell r="F464" t="str">
            <v>15 3 01 20660</v>
          </cell>
          <cell r="G464" t="str">
            <v>000</v>
          </cell>
          <cell r="H464" t="e">
            <v>#REF!</v>
          </cell>
          <cell r="I464">
            <v>100</v>
          </cell>
          <cell r="J464" t="e">
            <v>#REF!</v>
          </cell>
          <cell r="K464">
            <v>1530120660</v>
          </cell>
          <cell r="L464" t="str">
            <v>1530120660</v>
          </cell>
          <cell r="M464" t="str">
            <v>60607031530120660000</v>
          </cell>
        </row>
        <row r="465">
          <cell r="A465" t="str">
            <v>60607031530120660610</v>
          </cell>
          <cell r="B465" t="str">
            <v>Субсидии бюджетным учреждениям</v>
          </cell>
          <cell r="C465" t="str">
            <v>606</v>
          </cell>
          <cell r="D465" t="str">
            <v>07</v>
          </cell>
          <cell r="E465" t="str">
            <v>03</v>
          </cell>
          <cell r="F465" t="str">
            <v>15 3 01 20660</v>
          </cell>
          <cell r="G465" t="str">
            <v>610</v>
          </cell>
          <cell r="H465" t="e">
            <v>#REF!</v>
          </cell>
          <cell r="I465">
            <v>100</v>
          </cell>
          <cell r="J465" t="e">
            <v>#REF!</v>
          </cell>
          <cell r="K465">
            <v>1530120660</v>
          </cell>
          <cell r="L465" t="str">
            <v>1530120660</v>
          </cell>
          <cell r="M465" t="str">
            <v>60607031530120660610</v>
          </cell>
        </row>
        <row r="466">
          <cell r="A466" t="str">
            <v>60607031600000000000</v>
          </cell>
          <cell r="B466" t="str">
    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    </cell>
          <cell r="C466" t="str">
            <v>606</v>
          </cell>
          <cell r="D466" t="str">
            <v>07</v>
          </cell>
          <cell r="E466" t="str">
            <v>03</v>
          </cell>
          <cell r="F466" t="str">
            <v>16 0 00 00000</v>
          </cell>
          <cell r="G466" t="str">
            <v>000</v>
          </cell>
          <cell r="H466" t="e">
            <v>#REF!</v>
          </cell>
          <cell r="I466">
            <v>345.5</v>
          </cell>
          <cell r="J466" t="e">
            <v>#REF!</v>
          </cell>
          <cell r="K466">
            <v>1600000000</v>
          </cell>
          <cell r="L466" t="str">
            <v>1600000000</v>
          </cell>
          <cell r="M466" t="str">
            <v>60607031600000000000</v>
          </cell>
        </row>
        <row r="467">
          <cell r="A467" t="str">
            <v>60607031620000000000</v>
          </cell>
          <cell r="B467" t="str">
            <v>Подпрограмма «Обеспечение пожарной безопасности в границах города Ставрополя»</v>
          </cell>
          <cell r="C467" t="str">
            <v>606</v>
          </cell>
          <cell r="D467" t="str">
            <v>07</v>
          </cell>
          <cell r="E467" t="str">
            <v>03</v>
          </cell>
          <cell r="F467" t="str">
            <v>16 2 00 00000</v>
          </cell>
          <cell r="G467" t="str">
            <v>000</v>
          </cell>
          <cell r="H467" t="e">
            <v>#REF!</v>
          </cell>
          <cell r="I467">
            <v>345.5</v>
          </cell>
          <cell r="J467" t="e">
            <v>#REF!</v>
          </cell>
          <cell r="K467">
            <v>1620000000</v>
          </cell>
          <cell r="L467" t="str">
            <v>1620000000</v>
          </cell>
          <cell r="M467" t="str">
            <v>60607031620000000000</v>
          </cell>
        </row>
        <row r="468">
          <cell r="A468" t="str">
            <v>60607031620200000000</v>
          </cell>
          <cell r="B468" t="str">
            <v>Основное мероприятие «Выполнение противопожарных мероприятий в муниципальных учреждениях города Ставрополя»</v>
          </cell>
          <cell r="C468" t="str">
            <v>606</v>
          </cell>
          <cell r="D468" t="str">
            <v>07</v>
          </cell>
          <cell r="E468" t="str">
            <v>03</v>
          </cell>
          <cell r="F468" t="str">
            <v>16 2 02 00000</v>
          </cell>
          <cell r="G468" t="str">
            <v>000</v>
          </cell>
          <cell r="H468" t="e">
            <v>#REF!</v>
          </cell>
          <cell r="I468">
            <v>345.5</v>
          </cell>
          <cell r="J468" t="e">
            <v>#REF!</v>
          </cell>
          <cell r="K468">
            <v>1620200000</v>
          </cell>
          <cell r="L468" t="str">
            <v>1620200000</v>
          </cell>
          <cell r="M468" t="str">
            <v>60607031620200000000</v>
          </cell>
        </row>
        <row r="469">
          <cell r="A469" t="str">
            <v>60607031620220550000</v>
          </cell>
          <cell r="B469" t="str">
            <v>Обеспечение пожарной безопасности в муниципальных учреждениях образования, культуры, физической культуры и спорта города Ставрополя</v>
          </cell>
          <cell r="C469" t="str">
            <v>606</v>
          </cell>
          <cell r="D469" t="str">
            <v>07</v>
          </cell>
          <cell r="E469" t="str">
            <v>03</v>
          </cell>
          <cell r="F469" t="str">
            <v>16 2 02 20550</v>
          </cell>
          <cell r="G469" t="str">
            <v>000</v>
          </cell>
          <cell r="H469" t="e">
            <v>#REF!</v>
          </cell>
          <cell r="I469">
            <v>345.5</v>
          </cell>
          <cell r="J469" t="e">
            <v>#REF!</v>
          </cell>
          <cell r="K469">
            <v>1620220550</v>
          </cell>
          <cell r="L469" t="str">
            <v>1620220550</v>
          </cell>
          <cell r="M469" t="str">
            <v>60607031620220550000</v>
          </cell>
        </row>
        <row r="470">
          <cell r="A470" t="str">
            <v>60607031620220550610</v>
          </cell>
          <cell r="B470" t="str">
            <v>Субсидии бюджетным учреждениям</v>
          </cell>
          <cell r="C470" t="str">
            <v>606</v>
          </cell>
          <cell r="D470" t="str">
            <v>07</v>
          </cell>
          <cell r="E470" t="str">
            <v>03</v>
          </cell>
          <cell r="F470" t="str">
            <v>16 2 02 20550</v>
          </cell>
          <cell r="G470" t="str">
            <v>610</v>
          </cell>
          <cell r="H470" t="e">
            <v>#REF!</v>
          </cell>
          <cell r="I470">
            <v>286.89999999999998</v>
          </cell>
          <cell r="J470" t="e">
            <v>#REF!</v>
          </cell>
          <cell r="K470">
            <v>1620220550</v>
          </cell>
          <cell r="L470" t="str">
            <v>1620220550</v>
          </cell>
          <cell r="M470" t="str">
            <v>60607031620220550610</v>
          </cell>
        </row>
        <row r="471">
          <cell r="A471" t="str">
            <v>60607031620220550620</v>
          </cell>
          <cell r="B471" t="str">
            <v>Субсидии автономным учреждениям</v>
          </cell>
          <cell r="C471" t="str">
            <v>606</v>
          </cell>
          <cell r="D471" t="str">
            <v>07</v>
          </cell>
          <cell r="E471" t="str">
            <v>03</v>
          </cell>
          <cell r="F471" t="str">
            <v>16 2 02 20550</v>
          </cell>
          <cell r="G471" t="str">
            <v>620</v>
          </cell>
          <cell r="H471" t="e">
            <v>#REF!</v>
          </cell>
          <cell r="I471">
            <v>58.6</v>
          </cell>
          <cell r="J471" t="e">
            <v>#REF!</v>
          </cell>
          <cell r="K471">
            <v>1620220550</v>
          </cell>
          <cell r="L471" t="str">
            <v>1620220550</v>
          </cell>
          <cell r="M471" t="str">
            <v>60607031620220550620</v>
          </cell>
        </row>
        <row r="472">
          <cell r="A472" t="str">
            <v>60607070000000000000</v>
          </cell>
          <cell r="B472" t="str">
            <v>Молодежная политика</v>
          </cell>
          <cell r="C472" t="str">
            <v>606</v>
          </cell>
          <cell r="D472" t="str">
            <v>07</v>
          </cell>
          <cell r="E472" t="str">
            <v>07</v>
          </cell>
          <cell r="F472" t="str">
            <v>00 0 00 00000</v>
          </cell>
          <cell r="G472" t="str">
            <v>000</v>
          </cell>
          <cell r="H472" t="e">
            <v>#REF!</v>
          </cell>
          <cell r="I472">
            <v>24987.94</v>
          </cell>
          <cell r="J472" t="e">
            <v>#REF!</v>
          </cell>
          <cell r="K472">
            <v>0</v>
          </cell>
          <cell r="L472" t="str">
            <v>0000000000</v>
          </cell>
          <cell r="M472" t="str">
            <v>60607070000000000000</v>
          </cell>
        </row>
        <row r="473">
          <cell r="A473" t="str">
            <v>60607070100000000000</v>
          </cell>
          <cell r="B473" t="str">
            <v>Муниципальная программа «Развитие образования в городе Ставрополе»</v>
          </cell>
          <cell r="C473" t="str">
            <v>606</v>
          </cell>
          <cell r="D473" t="str">
            <v>07</v>
          </cell>
          <cell r="E473" t="str">
            <v>07</v>
          </cell>
          <cell r="F473" t="str">
            <v>01 0 00 00000</v>
          </cell>
          <cell r="G473" t="str">
            <v>000</v>
          </cell>
          <cell r="H473" t="e">
            <v>#REF!</v>
          </cell>
          <cell r="I473">
            <v>24872.739999999998</v>
          </cell>
          <cell r="J473" t="e">
            <v>#REF!</v>
          </cell>
          <cell r="K473">
            <v>100000000</v>
          </cell>
          <cell r="L473" t="str">
            <v>0100000000</v>
          </cell>
          <cell r="M473" t="str">
            <v>60607070100000000000</v>
          </cell>
        </row>
        <row r="474">
          <cell r="A474" t="str">
            <v>60607070110000000000</v>
          </cell>
          <cell r="B474" t="str">
            <v>Подпрограмма «Организация дошкольного, общего и дополнительного образования»</v>
          </cell>
          <cell r="C474" t="str">
            <v>606</v>
          </cell>
          <cell r="D474" t="str">
            <v>07</v>
          </cell>
          <cell r="E474" t="str">
            <v>07</v>
          </cell>
          <cell r="F474" t="str">
            <v>01 1 00 00000</v>
          </cell>
          <cell r="G474" t="str">
            <v>000</v>
          </cell>
          <cell r="H474" t="e">
            <v>#REF!</v>
          </cell>
          <cell r="I474">
            <v>24872.739999999998</v>
          </cell>
          <cell r="J474" t="e">
            <v>#REF!</v>
          </cell>
          <cell r="K474">
            <v>110000000</v>
          </cell>
          <cell r="L474" t="str">
            <v>0110000000</v>
          </cell>
          <cell r="M474" t="str">
            <v>60607070110000000000</v>
          </cell>
        </row>
        <row r="475">
          <cell r="A475" t="str">
            <v>60607070110400000000</v>
          </cell>
          <cell r="B475" t="str">
            <v>Основное мероприятие «Организация отдыха детей в каникулярное время»</v>
          </cell>
          <cell r="C475" t="str">
            <v>606</v>
          </cell>
          <cell r="D475" t="str">
            <v>07</v>
          </cell>
          <cell r="E475" t="str">
            <v>07</v>
          </cell>
          <cell r="F475" t="str">
            <v>01 1 04 00000</v>
          </cell>
          <cell r="G475" t="str">
            <v>000</v>
          </cell>
          <cell r="H475" t="e">
            <v>#REF!</v>
          </cell>
          <cell r="I475">
            <v>24872.739999999998</v>
          </cell>
          <cell r="J475" t="e">
            <v>#REF!</v>
          </cell>
          <cell r="K475">
            <v>110400000</v>
          </cell>
          <cell r="L475" t="str">
            <v>0110400000</v>
          </cell>
          <cell r="M475" t="str">
            <v>60607070110400000000</v>
          </cell>
        </row>
        <row r="476">
          <cell r="A476" t="str">
            <v>60607070110411010000</v>
          </cell>
          <cell r="B476" t="str">
            <v>Расходы на обеспечение деятельности (оказание услуг) муниципальных учреждений</v>
          </cell>
          <cell r="C476" t="str">
            <v>606</v>
          </cell>
          <cell r="D476" t="str">
            <v>07</v>
          </cell>
          <cell r="E476" t="str">
            <v>07</v>
          </cell>
          <cell r="F476" t="str">
            <v>01 1 04 11010</v>
          </cell>
          <cell r="G476" t="str">
            <v>000</v>
          </cell>
          <cell r="H476" t="e">
            <v>#REF!</v>
          </cell>
          <cell r="I476">
            <v>6977.25</v>
          </cell>
          <cell r="J476" t="e">
            <v>#REF!</v>
          </cell>
          <cell r="K476">
            <v>110411010</v>
          </cell>
          <cell r="L476" t="str">
            <v>0110411010</v>
          </cell>
          <cell r="M476" t="str">
            <v>60607070110411010000</v>
          </cell>
        </row>
        <row r="477">
          <cell r="A477" t="str">
            <v>60607070110411010620</v>
          </cell>
          <cell r="B477" t="str">
            <v>Субсидии автономным учреждениям</v>
          </cell>
          <cell r="C477" t="str">
            <v>606</v>
          </cell>
          <cell r="D477" t="str">
            <v>07</v>
          </cell>
          <cell r="E477" t="str">
            <v>07</v>
          </cell>
          <cell r="F477" t="str">
            <v>01 1 04 11010</v>
          </cell>
          <cell r="G477" t="str">
            <v>620</v>
          </cell>
          <cell r="H477" t="e">
            <v>#REF!</v>
          </cell>
          <cell r="I477">
            <v>6977.25</v>
          </cell>
          <cell r="J477" t="e">
            <v>#REF!</v>
          </cell>
          <cell r="K477">
            <v>110411010</v>
          </cell>
          <cell r="L477" t="str">
            <v>0110411010</v>
          </cell>
          <cell r="M477" t="str">
            <v>60607070110411010620</v>
          </cell>
        </row>
        <row r="478">
          <cell r="A478" t="str">
            <v>60607070110420330000</v>
          </cell>
          <cell r="B478" t="str">
            <v>Расходы на проведение мероприятий по оздоровлению детей</v>
          </cell>
          <cell r="C478" t="str">
            <v>606</v>
          </cell>
          <cell r="D478" t="str">
            <v>07</v>
          </cell>
          <cell r="E478" t="str">
            <v>07</v>
          </cell>
          <cell r="F478" t="str">
            <v>01 1 04 20330</v>
          </cell>
          <cell r="G478" t="str">
            <v>000</v>
          </cell>
          <cell r="H478" t="e">
            <v>#REF!</v>
          </cell>
          <cell r="I478">
            <v>17867.37</v>
          </cell>
          <cell r="J478" t="e">
            <v>#REF!</v>
          </cell>
          <cell r="K478">
            <v>110420330</v>
          </cell>
          <cell r="L478" t="str">
            <v>0110420330</v>
          </cell>
          <cell r="M478" t="str">
            <v>60607070110420330000</v>
          </cell>
        </row>
        <row r="479">
          <cell r="A479" t="str">
            <v>60607070110420330610</v>
          </cell>
          <cell r="B479" t="str">
            <v>Субсидии бюджетным учреждениям</v>
          </cell>
          <cell r="C479" t="str">
            <v>606</v>
          </cell>
          <cell r="D479" t="str">
            <v>07</v>
          </cell>
          <cell r="E479" t="str">
            <v>07</v>
          </cell>
          <cell r="F479" t="str">
            <v>01 1 04 20330</v>
          </cell>
          <cell r="G479" t="str">
            <v>610</v>
          </cell>
          <cell r="H479" t="e">
            <v>#REF!</v>
          </cell>
          <cell r="I479">
            <v>16838.14</v>
          </cell>
          <cell r="J479" t="e">
            <v>#REF!</v>
          </cell>
          <cell r="K479">
            <v>110420330</v>
          </cell>
          <cell r="L479" t="str">
            <v>0110420330</v>
          </cell>
          <cell r="M479" t="str">
            <v>60607070110420330610</v>
          </cell>
        </row>
        <row r="480">
          <cell r="A480" t="str">
            <v>60607070110420330620</v>
          </cell>
          <cell r="B480" t="str">
            <v>Субсидии автономным учреждениям</v>
          </cell>
          <cell r="C480" t="str">
            <v>606</v>
          </cell>
          <cell r="D480" t="str">
            <v>07</v>
          </cell>
          <cell r="E480" t="str">
            <v>07</v>
          </cell>
          <cell r="F480" t="str">
            <v>01 1 04 20330</v>
          </cell>
          <cell r="G480" t="str">
            <v>620</v>
          </cell>
          <cell r="H480" t="e">
            <v>#REF!</v>
          </cell>
          <cell r="I480">
            <v>1029.23</v>
          </cell>
          <cell r="J480" t="e">
            <v>#REF!</v>
          </cell>
          <cell r="K480">
            <v>110420330</v>
          </cell>
          <cell r="L480" t="str">
            <v>0110420330</v>
          </cell>
          <cell r="M480" t="str">
            <v>60607070110420330620</v>
          </cell>
        </row>
        <row r="481">
          <cell r="A481" t="str">
            <v>60607070110477250000</v>
          </cell>
          <cell r="B481" t="str">
            <v>Расходы на обеспечение выплаты работникам муниципальных учреждений минимального размера оплаты труда</v>
          </cell>
          <cell r="C481" t="str">
            <v>606</v>
          </cell>
          <cell r="D481" t="str">
            <v>07</v>
          </cell>
          <cell r="E481" t="str">
            <v>07</v>
          </cell>
          <cell r="F481" t="str">
            <v>01 1 04 77250</v>
          </cell>
          <cell r="G481" t="str">
            <v>000</v>
          </cell>
          <cell r="H481" t="e">
            <v>#REF!</v>
          </cell>
          <cell r="I481">
            <v>28.12</v>
          </cell>
          <cell r="J481" t="e">
            <v>#REF!</v>
          </cell>
          <cell r="K481">
            <v>110477250</v>
          </cell>
          <cell r="L481" t="str">
            <v>0110477250</v>
          </cell>
          <cell r="M481" t="str">
            <v>60607070110477250000</v>
          </cell>
        </row>
        <row r="482">
          <cell r="A482" t="str">
            <v>60607070110477250620</v>
          </cell>
          <cell r="B482" t="str">
            <v>Субсидии автономным учреждениям</v>
          </cell>
          <cell r="C482" t="str">
            <v>606</v>
          </cell>
          <cell r="D482" t="str">
            <v>07</v>
          </cell>
          <cell r="E482" t="str">
            <v>07</v>
          </cell>
          <cell r="F482" t="str">
            <v>01 1 04 77250</v>
          </cell>
          <cell r="G482" t="str">
            <v>620</v>
          </cell>
          <cell r="H482" t="e">
            <v>#REF!</v>
          </cell>
          <cell r="I482">
            <v>28.12</v>
          </cell>
          <cell r="J482" t="e">
            <v>#REF!</v>
          </cell>
          <cell r="K482">
            <v>110477250</v>
          </cell>
          <cell r="L482" t="str">
            <v>0110477250</v>
          </cell>
          <cell r="M482" t="str">
            <v>60607070110477250620</v>
          </cell>
        </row>
        <row r="483">
          <cell r="A483" t="str">
            <v>60607071600000000000</v>
          </cell>
          <cell r="B483" t="str">
    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    </cell>
          <cell r="C483" t="str">
            <v>606</v>
          </cell>
          <cell r="D483" t="str">
            <v>07</v>
          </cell>
          <cell r="E483" t="str">
            <v>07</v>
          </cell>
          <cell r="F483" t="str">
            <v>16 0 00 00000</v>
          </cell>
          <cell r="G483" t="str">
            <v>000</v>
          </cell>
          <cell r="H483" t="e">
            <v>#REF!</v>
          </cell>
          <cell r="I483">
            <v>115.2</v>
          </cell>
          <cell r="J483" t="e">
            <v>#REF!</v>
          </cell>
          <cell r="K483">
            <v>1600000000</v>
          </cell>
          <cell r="L483" t="str">
            <v>1600000000</v>
          </cell>
          <cell r="M483" t="str">
            <v>60607071600000000000</v>
          </cell>
        </row>
        <row r="484">
          <cell r="A484" t="str">
            <v>60607071620000000000</v>
          </cell>
          <cell r="B484" t="str">
            <v>Подпрограмма «Обеспечение пожарной безопасности в границах города Ставрополя»</v>
          </cell>
          <cell r="C484" t="str">
            <v>606</v>
          </cell>
          <cell r="D484" t="str">
            <v>07</v>
          </cell>
          <cell r="E484" t="str">
            <v>07</v>
          </cell>
          <cell r="F484" t="str">
            <v>16 2 00 00000</v>
          </cell>
          <cell r="G484" t="str">
            <v>000</v>
          </cell>
          <cell r="H484" t="e">
            <v>#REF!</v>
          </cell>
          <cell r="I484">
            <v>115.2</v>
          </cell>
          <cell r="J484" t="e">
            <v>#REF!</v>
          </cell>
          <cell r="K484">
            <v>1620000000</v>
          </cell>
          <cell r="L484" t="str">
            <v>1620000000</v>
          </cell>
          <cell r="M484" t="str">
            <v>60607071620000000000</v>
          </cell>
        </row>
        <row r="485">
          <cell r="A485" t="str">
            <v>60607071620200000000</v>
          </cell>
          <cell r="B485" t="str">
            <v>Основное мероприятие «Выполнение противопожарных мероприятий в муниципальных учреждениях города Ставрополя»</v>
          </cell>
          <cell r="C485" t="str">
            <v>606</v>
          </cell>
          <cell r="D485" t="str">
            <v>07</v>
          </cell>
          <cell r="E485" t="str">
            <v>07</v>
          </cell>
          <cell r="F485" t="str">
            <v>16 2 02 00000</v>
          </cell>
          <cell r="G485" t="str">
            <v>000</v>
          </cell>
          <cell r="H485" t="e">
            <v>#REF!</v>
          </cell>
          <cell r="I485">
            <v>115.2</v>
          </cell>
          <cell r="J485" t="e">
            <v>#REF!</v>
          </cell>
          <cell r="K485">
            <v>1620200000</v>
          </cell>
          <cell r="L485" t="str">
            <v>1620200000</v>
          </cell>
          <cell r="M485" t="str">
            <v>60607071620200000000</v>
          </cell>
        </row>
        <row r="486">
          <cell r="A486" t="str">
            <v>60607071620220550000</v>
          </cell>
          <cell r="B486" t="str">
            <v>Обеспечение пожарной безопасности в муниципальных учреждениях образования, культуры, физической культуры и спорта города Ставрополя</v>
          </cell>
          <cell r="C486" t="str">
            <v>606</v>
          </cell>
          <cell r="D486" t="str">
            <v>07</v>
          </cell>
          <cell r="E486" t="str">
            <v>07</v>
          </cell>
          <cell r="F486" t="str">
            <v>16 2 02 20550</v>
          </cell>
          <cell r="G486" t="str">
            <v>000</v>
          </cell>
          <cell r="H486" t="e">
            <v>#REF!</v>
          </cell>
          <cell r="I486">
            <v>115.2</v>
          </cell>
          <cell r="J486" t="e">
            <v>#REF!</v>
          </cell>
          <cell r="K486">
            <v>1620220550</v>
          </cell>
          <cell r="L486" t="str">
            <v>1620220550</v>
          </cell>
          <cell r="M486" t="str">
            <v>60607071620220550000</v>
          </cell>
        </row>
        <row r="487">
          <cell r="A487" t="str">
            <v>60607071620220550620</v>
          </cell>
          <cell r="B487" t="str">
            <v>Субсидии автономным учреждениям</v>
          </cell>
          <cell r="C487" t="str">
            <v>606</v>
          </cell>
          <cell r="D487" t="str">
            <v>07</v>
          </cell>
          <cell r="E487" t="str">
            <v>07</v>
          </cell>
          <cell r="F487" t="str">
            <v>16 2 02 20550</v>
          </cell>
          <cell r="G487" t="str">
            <v>620</v>
          </cell>
          <cell r="H487" t="e">
            <v>#REF!</v>
          </cell>
          <cell r="I487">
            <v>115.2</v>
          </cell>
          <cell r="J487" t="e">
            <v>#REF!</v>
          </cell>
          <cell r="K487">
            <v>1620220550</v>
          </cell>
          <cell r="L487" t="str">
            <v>1620220550</v>
          </cell>
          <cell r="M487" t="str">
            <v>60607071620220550620</v>
          </cell>
        </row>
        <row r="488">
          <cell r="A488" t="str">
            <v>60607090000000000000</v>
          </cell>
          <cell r="B488" t="str">
            <v>Другие вопросы в области образования</v>
          </cell>
          <cell r="C488" t="str">
            <v>606</v>
          </cell>
          <cell r="D488" t="str">
            <v>07</v>
          </cell>
          <cell r="E488" t="str">
            <v>09</v>
          </cell>
          <cell r="F488" t="str">
            <v>00 0 00 00000</v>
          </cell>
          <cell r="G488" t="str">
            <v>000</v>
          </cell>
          <cell r="H488" t="e">
            <v>#REF!</v>
          </cell>
          <cell r="I488">
            <v>45664.49</v>
          </cell>
          <cell r="J488" t="e">
            <v>#REF!</v>
          </cell>
          <cell r="K488">
            <v>0</v>
          </cell>
          <cell r="L488" t="str">
            <v>0000000000</v>
          </cell>
          <cell r="M488" t="str">
            <v>60607090000000000000</v>
          </cell>
        </row>
        <row r="489">
          <cell r="A489" t="str">
            <v>60607090100000000000</v>
          </cell>
          <cell r="B489" t="str">
            <v>Муниципальная программа «Развитие образования в городе Ставрополе»</v>
          </cell>
          <cell r="C489" t="str">
            <v>606</v>
          </cell>
          <cell r="D489" t="str">
            <v>07</v>
          </cell>
          <cell r="E489" t="str">
            <v>09</v>
          </cell>
          <cell r="F489" t="str">
            <v>01 0 00 00000</v>
          </cell>
          <cell r="G489" t="str">
            <v>000</v>
          </cell>
          <cell r="H489" t="e">
            <v>#REF!</v>
          </cell>
          <cell r="I489">
            <v>20023.669999999998</v>
          </cell>
          <cell r="J489" t="e">
            <v>#REF!</v>
          </cell>
          <cell r="K489">
            <v>100000000</v>
          </cell>
          <cell r="L489" t="str">
            <v>0100000000</v>
          </cell>
          <cell r="M489" t="str">
            <v>60607090100000000000</v>
          </cell>
        </row>
        <row r="490">
          <cell r="A490" t="str">
            <v>60607090110000000000</v>
          </cell>
          <cell r="B490" t="str">
            <v>Подпрограмма «Организация дошкольного, общего и дополнительного образования»</v>
          </cell>
          <cell r="C490" t="str">
            <v>606</v>
          </cell>
          <cell r="D490" t="str">
            <v>07</v>
          </cell>
          <cell r="E490" t="str">
            <v>09</v>
          </cell>
          <cell r="F490" t="str">
            <v>01 1 00 00000</v>
          </cell>
          <cell r="G490" t="str">
            <v>000</v>
          </cell>
          <cell r="H490" t="e">
            <v>#REF!</v>
          </cell>
          <cell r="I490">
            <v>20023.669999999998</v>
          </cell>
          <cell r="J490" t="e">
            <v>#REF!</v>
          </cell>
          <cell r="K490">
            <v>110000000</v>
          </cell>
          <cell r="L490" t="str">
            <v>0110000000</v>
          </cell>
          <cell r="M490" t="str">
            <v>60607090110000000000</v>
          </cell>
        </row>
        <row r="491">
          <cell r="A491" t="str">
            <v>60607090110300000000</v>
          </cell>
          <cell r="B491" t="str">
            <v>Основное мероприятие «Организация предоставления дополнительного образования детей в муниципальных образовательных учреждениях»</v>
          </cell>
          <cell r="C491" t="str">
            <v>606</v>
          </cell>
          <cell r="D491" t="str">
            <v>07</v>
          </cell>
          <cell r="E491" t="str">
            <v>09</v>
          </cell>
          <cell r="F491" t="str">
            <v>01 1 03 00000</v>
          </cell>
          <cell r="G491" t="str">
            <v>000</v>
          </cell>
          <cell r="H491" t="e">
            <v>#REF!</v>
          </cell>
          <cell r="I491">
            <v>8406.0300000000007</v>
          </cell>
          <cell r="J491" t="e">
            <v>#REF!</v>
          </cell>
          <cell r="K491">
            <v>110300000</v>
          </cell>
          <cell r="L491" t="str">
            <v>0110300000</v>
          </cell>
          <cell r="M491" t="str">
            <v>60607090110300000000</v>
          </cell>
        </row>
        <row r="492">
          <cell r="A492" t="str">
            <v>60607090110311010000</v>
          </cell>
          <cell r="B492" t="str">
            <v>Расходы на обеспечение деятельности (оказание услуг) муниципальных учреждений</v>
          </cell>
          <cell r="C492" t="str">
            <v>606</v>
          </cell>
          <cell r="D492" t="str">
            <v>07</v>
          </cell>
          <cell r="E492" t="str">
            <v>09</v>
          </cell>
          <cell r="F492" t="str">
            <v>01 1 03 11010</v>
          </cell>
          <cell r="G492" t="str">
            <v>000</v>
          </cell>
          <cell r="H492" t="e">
            <v>#REF!</v>
          </cell>
          <cell r="I492">
            <v>7832.33</v>
          </cell>
          <cell r="J492" t="e">
            <v>#REF!</v>
          </cell>
          <cell r="K492">
            <v>110311010</v>
          </cell>
          <cell r="L492" t="str">
            <v>0110311010</v>
          </cell>
          <cell r="M492" t="str">
            <v>60607090110311010000</v>
          </cell>
        </row>
        <row r="493">
          <cell r="A493" t="str">
            <v>60607090110311010610</v>
          </cell>
          <cell r="B493" t="str">
            <v>Субсидии бюджетным учреждениям</v>
          </cell>
          <cell r="C493" t="str">
            <v>606</v>
          </cell>
          <cell r="D493" t="str">
            <v>07</v>
          </cell>
          <cell r="E493" t="str">
            <v>09</v>
          </cell>
          <cell r="F493" t="str">
            <v>01 1 03 11010</v>
          </cell>
          <cell r="G493" t="str">
            <v>610</v>
          </cell>
          <cell r="H493" t="e">
            <v>#REF!</v>
          </cell>
          <cell r="I493">
            <v>7832.33</v>
          </cell>
          <cell r="J493" t="e">
            <v>#REF!</v>
          </cell>
          <cell r="K493">
            <v>110311010</v>
          </cell>
          <cell r="L493" t="str">
            <v>0110311010</v>
          </cell>
          <cell r="M493" t="str">
            <v>60607090110311010610</v>
          </cell>
        </row>
        <row r="494">
          <cell r="A494" t="str">
            <v>60607090110377080000</v>
          </cell>
          <cell r="B494" t="str">
            <v>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v>
          </cell>
          <cell r="C494" t="str">
            <v>606</v>
          </cell>
          <cell r="D494" t="str">
            <v>07</v>
          </cell>
          <cell r="E494" t="str">
            <v>09</v>
          </cell>
          <cell r="F494" t="str">
            <v>01 1 03 77080</v>
          </cell>
          <cell r="G494" t="str">
            <v>000</v>
          </cell>
          <cell r="H494" t="e">
            <v>#REF!</v>
          </cell>
          <cell r="I494">
            <v>370.58</v>
          </cell>
          <cell r="J494" t="e">
            <v>#REF!</v>
          </cell>
          <cell r="K494">
            <v>110377080</v>
          </cell>
          <cell r="L494" t="str">
            <v>0110377080</v>
          </cell>
          <cell r="M494" t="str">
            <v>60607090110377080000</v>
          </cell>
        </row>
        <row r="495">
          <cell r="A495" t="str">
            <v>60607090110377080610</v>
          </cell>
          <cell r="B495" t="str">
            <v>Субсидии бюджетным учреждениям</v>
          </cell>
          <cell r="C495" t="str">
            <v>606</v>
          </cell>
          <cell r="D495" t="str">
            <v>07</v>
          </cell>
          <cell r="E495" t="str">
            <v>09</v>
          </cell>
          <cell r="F495" t="str">
            <v>01 1 03 77080</v>
          </cell>
          <cell r="G495" t="str">
            <v>610</v>
          </cell>
          <cell r="H495" t="e">
            <v>#REF!</v>
          </cell>
          <cell r="I495">
            <v>370.58</v>
          </cell>
          <cell r="J495" t="e">
            <v>#REF!</v>
          </cell>
          <cell r="K495">
            <v>110377080</v>
          </cell>
          <cell r="L495" t="str">
            <v>0110377080</v>
          </cell>
          <cell r="M495" t="str">
            <v>60607090110377080610</v>
          </cell>
        </row>
        <row r="496">
          <cell r="A496" t="str">
            <v>60607090110377250000</v>
          </cell>
          <cell r="B496" t="str">
            <v>Расходы на обеспечение выплаты работникам муниципальных учреждений минимального размера оплаты труда</v>
          </cell>
          <cell r="C496" t="str">
            <v>606</v>
          </cell>
          <cell r="D496" t="str">
            <v>07</v>
          </cell>
          <cell r="E496" t="str">
            <v>09</v>
          </cell>
          <cell r="F496" t="str">
            <v>01 1 03 77250</v>
          </cell>
          <cell r="G496" t="str">
            <v>000</v>
          </cell>
          <cell r="H496" t="e">
            <v>#REF!</v>
          </cell>
          <cell r="I496">
            <v>23.44</v>
          </cell>
          <cell r="J496" t="e">
            <v>#REF!</v>
          </cell>
          <cell r="K496">
            <v>110377250</v>
          </cell>
          <cell r="L496" t="str">
            <v>0110377250</v>
          </cell>
          <cell r="M496" t="str">
            <v>60607090110377250000</v>
          </cell>
        </row>
        <row r="497">
          <cell r="A497" t="str">
            <v>60607090110377250610</v>
          </cell>
          <cell r="B497" t="str">
            <v>Субсидии бюджетным учреждениям</v>
          </cell>
          <cell r="C497" t="str">
            <v>606</v>
          </cell>
          <cell r="D497" t="str">
            <v>07</v>
          </cell>
          <cell r="E497" t="str">
            <v>09</v>
          </cell>
          <cell r="F497" t="str">
            <v>01 1 03 77250</v>
          </cell>
          <cell r="G497" t="str">
            <v>610</v>
          </cell>
          <cell r="H497" t="e">
            <v>#REF!</v>
          </cell>
          <cell r="I497">
            <v>23.44</v>
          </cell>
          <cell r="J497" t="e">
            <v>#REF!</v>
          </cell>
          <cell r="K497">
            <v>110377250</v>
          </cell>
          <cell r="L497" t="str">
            <v>0110377250</v>
          </cell>
          <cell r="M497" t="str">
            <v>60607090110377250610</v>
          </cell>
        </row>
        <row r="498">
          <cell r="A498" t="str">
            <v>606070901103S7080000</v>
          </cell>
          <cell r="B498" t="str">
            <v>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</v>
          </cell>
          <cell r="C498" t="str">
            <v>606</v>
          </cell>
          <cell r="D498" t="str">
            <v>07</v>
          </cell>
          <cell r="E498" t="str">
            <v>09</v>
          </cell>
          <cell r="F498" t="str">
            <v>01 1 03 S7080</v>
          </cell>
          <cell r="G498" t="str">
            <v>000</v>
          </cell>
          <cell r="H498" t="e">
            <v>#REF!</v>
          </cell>
          <cell r="I498">
            <v>179.68</v>
          </cell>
          <cell r="J498" t="e">
            <v>#REF!</v>
          </cell>
          <cell r="K498" t="str">
            <v>01103S7080</v>
          </cell>
          <cell r="L498" t="str">
            <v>01103S7080</v>
          </cell>
          <cell r="M498" t="str">
            <v>606070901103S7080000</v>
          </cell>
        </row>
        <row r="499">
          <cell r="A499" t="str">
            <v>606070901103S7080610</v>
          </cell>
          <cell r="B499" t="str">
            <v>Субсидии бюджетным учреждениям</v>
          </cell>
          <cell r="C499" t="str">
            <v>606</v>
          </cell>
          <cell r="D499" t="str">
            <v>07</v>
          </cell>
          <cell r="E499" t="str">
            <v>09</v>
          </cell>
          <cell r="F499" t="str">
            <v>01 1 03 S7080</v>
          </cell>
          <cell r="G499" t="str">
            <v>610</v>
          </cell>
          <cell r="H499" t="e">
            <v>#REF!</v>
          </cell>
          <cell r="I499">
            <v>179.68</v>
          </cell>
          <cell r="J499" t="e">
            <v>#REF!</v>
          </cell>
          <cell r="K499" t="str">
            <v>01103S7080</v>
          </cell>
          <cell r="L499" t="str">
            <v>01103S7080</v>
          </cell>
          <cell r="M499" t="str">
            <v>606070901103S7080610</v>
          </cell>
        </row>
        <row r="500">
          <cell r="A500" t="str">
            <v>60607090110500000000</v>
          </cell>
          <cell r="B500" t="str">
    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    </cell>
          <cell r="C500" t="str">
            <v>606</v>
          </cell>
          <cell r="D500" t="str">
            <v>07</v>
          </cell>
          <cell r="E500" t="str">
            <v>09</v>
          </cell>
          <cell r="F500" t="str">
            <v>01 1 05 00000</v>
          </cell>
          <cell r="G500" t="str">
            <v>000</v>
          </cell>
          <cell r="H500" t="e">
            <v>#REF!</v>
          </cell>
          <cell r="I500">
            <v>4646.8500000000004</v>
          </cell>
          <cell r="J500" t="e">
            <v>#REF!</v>
          </cell>
          <cell r="K500">
            <v>110500000</v>
          </cell>
          <cell r="L500" t="str">
            <v>0110500000</v>
          </cell>
          <cell r="M500" t="str">
            <v>60607090110500000000</v>
          </cell>
        </row>
        <row r="501">
          <cell r="A501" t="str">
            <v>60607090110520240000</v>
          </cell>
          <cell r="B501" t="str">
            <v>Расходы на проведение мероприятий для детей и молодежи</v>
          </cell>
          <cell r="C501" t="str">
            <v>606</v>
          </cell>
          <cell r="D501" t="str">
            <v>07</v>
          </cell>
          <cell r="E501" t="str">
            <v>09</v>
          </cell>
          <cell r="F501" t="str">
            <v>01 1 05 20240</v>
          </cell>
          <cell r="G501" t="str">
            <v>000</v>
          </cell>
          <cell r="H501" t="e">
            <v>#REF!</v>
          </cell>
          <cell r="I501">
            <v>4646.8500000000004</v>
          </cell>
          <cell r="J501" t="e">
            <v>#REF!</v>
          </cell>
          <cell r="K501">
            <v>110520240</v>
          </cell>
          <cell r="L501" t="str">
            <v>0110520240</v>
          </cell>
          <cell r="M501" t="str">
            <v>60607090110520240000</v>
          </cell>
        </row>
        <row r="502">
          <cell r="A502" t="str">
            <v>60607090110520240240</v>
          </cell>
          <cell r="B502" t="str">
            <v>Иные закупки товаров, работ и услуг для обеспечения государственных (муниципальных) нужд</v>
          </cell>
          <cell r="C502" t="str">
            <v>606</v>
          </cell>
          <cell r="D502" t="str">
            <v>07</v>
          </cell>
          <cell r="E502" t="str">
            <v>09</v>
          </cell>
          <cell r="F502" t="str">
            <v>01 1 05 20240</v>
          </cell>
          <cell r="G502" t="str">
            <v>240</v>
          </cell>
          <cell r="H502" t="e">
            <v>#REF!</v>
          </cell>
          <cell r="I502">
            <v>198.06</v>
          </cell>
          <cell r="J502" t="e">
            <v>#REF!</v>
          </cell>
          <cell r="K502">
            <v>110520240</v>
          </cell>
          <cell r="L502" t="str">
            <v>0110520240</v>
          </cell>
          <cell r="M502" t="str">
            <v>60607090110520240240</v>
          </cell>
        </row>
        <row r="503">
          <cell r="A503" t="str">
            <v>60607090110520240610</v>
          </cell>
          <cell r="B503" t="str">
            <v>Субсидии бюджетным учреждениям</v>
          </cell>
          <cell r="C503" t="str">
            <v>606</v>
          </cell>
          <cell r="D503" t="str">
            <v>07</v>
          </cell>
          <cell r="E503" t="str">
            <v>09</v>
          </cell>
          <cell r="F503" t="str">
            <v>01 1 05 20240</v>
          </cell>
          <cell r="G503" t="str">
            <v>610</v>
          </cell>
          <cell r="H503" t="e">
            <v>#REF!</v>
          </cell>
          <cell r="I503">
            <v>4080.25</v>
          </cell>
          <cell r="J503" t="e">
            <v>#REF!</v>
          </cell>
          <cell r="K503">
            <v>110520240</v>
          </cell>
          <cell r="L503" t="str">
            <v>0110520240</v>
          </cell>
          <cell r="M503" t="str">
            <v>60607090110520240610</v>
          </cell>
        </row>
        <row r="504">
          <cell r="A504" t="str">
            <v>60607090110520240620</v>
          </cell>
          <cell r="B504" t="str">
            <v>Субсидии автономным учреждениям</v>
          </cell>
          <cell r="C504" t="str">
            <v>606</v>
          </cell>
          <cell r="D504" t="str">
            <v>07</v>
          </cell>
          <cell r="E504" t="str">
            <v>09</v>
          </cell>
          <cell r="F504" t="str">
            <v>01 1 05 20240</v>
          </cell>
          <cell r="G504" t="str">
            <v>620</v>
          </cell>
          <cell r="H504" t="e">
            <v>#REF!</v>
          </cell>
          <cell r="I504">
            <v>368.54</v>
          </cell>
          <cell r="J504" t="e">
            <v>#REF!</v>
          </cell>
          <cell r="K504">
            <v>110520240</v>
          </cell>
          <cell r="L504" t="str">
            <v>0110520240</v>
          </cell>
          <cell r="M504" t="str">
            <v>60607090110520240620</v>
          </cell>
        </row>
        <row r="505">
          <cell r="A505" t="str">
            <v>60607090110600000000</v>
          </cell>
          <cell r="B505" t="str">
    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    </cell>
          <cell r="C505" t="str">
            <v>606</v>
          </cell>
          <cell r="D505" t="str">
            <v>07</v>
          </cell>
          <cell r="E505" t="str">
            <v>09</v>
          </cell>
          <cell r="F505" t="str">
            <v>01 1 06 00000</v>
          </cell>
          <cell r="G505" t="str">
            <v>000</v>
          </cell>
          <cell r="H505" t="e">
            <v>#REF!</v>
          </cell>
          <cell r="I505">
            <v>22.6</v>
          </cell>
          <cell r="J505" t="e">
            <v>#REF!</v>
          </cell>
          <cell r="K505">
            <v>110600000</v>
          </cell>
          <cell r="L505" t="str">
            <v>0110600000</v>
          </cell>
          <cell r="M505" t="str">
            <v>60607090110600000000</v>
          </cell>
        </row>
        <row r="506">
          <cell r="A506" t="str">
            <v>60607090110611010000</v>
          </cell>
          <cell r="B506" t="str">
            <v>Расходы на обеспечение деятельности (оказание услуг) муниципальных учреждений</v>
          </cell>
          <cell r="C506" t="str">
            <v>606</v>
          </cell>
          <cell r="D506" t="str">
            <v>07</v>
          </cell>
          <cell r="E506" t="str">
            <v>09</v>
          </cell>
          <cell r="F506" t="str">
            <v>01 1 06 11010</v>
          </cell>
          <cell r="G506" t="str">
            <v>000</v>
          </cell>
          <cell r="H506" t="e">
            <v>#REF!</v>
          </cell>
          <cell r="I506">
            <v>22.6</v>
          </cell>
          <cell r="J506" t="e">
            <v>#REF!</v>
          </cell>
          <cell r="K506">
            <v>110611010</v>
          </cell>
          <cell r="L506" t="str">
            <v>0110611010</v>
          </cell>
          <cell r="M506" t="str">
            <v>60607090110611010000</v>
          </cell>
        </row>
        <row r="507">
          <cell r="A507" t="str">
            <v>60607090110611010610</v>
          </cell>
          <cell r="B507" t="str">
            <v>Субсидии бюджетным учреждениям</v>
          </cell>
          <cell r="C507" t="str">
            <v>606</v>
          </cell>
          <cell r="D507" t="str">
            <v>07</v>
          </cell>
          <cell r="E507" t="str">
            <v>09</v>
          </cell>
          <cell r="F507" t="str">
            <v>01 1 06 11010</v>
          </cell>
          <cell r="G507" t="str">
            <v>610</v>
          </cell>
          <cell r="H507" t="e">
            <v>#REF!</v>
          </cell>
          <cell r="I507">
            <v>22.6</v>
          </cell>
          <cell r="J507" t="e">
            <v>#REF!</v>
          </cell>
          <cell r="K507">
            <v>110611010</v>
          </cell>
          <cell r="L507" t="str">
            <v>0110611010</v>
          </cell>
          <cell r="M507" t="str">
            <v>60607090110611010610</v>
          </cell>
        </row>
        <row r="508">
          <cell r="A508" t="str">
            <v>60607090110800000000</v>
          </cell>
          <cell r="B508" t="str">
            <v>Основное мероприятие «Обеспечение образовательной деятельности, оценки качества образования»</v>
          </cell>
          <cell r="C508" t="str">
            <v>606</v>
          </cell>
          <cell r="D508" t="str">
            <v>07</v>
          </cell>
          <cell r="E508" t="str">
            <v>09</v>
          </cell>
          <cell r="F508" t="str">
            <v>01 1 08 00000</v>
          </cell>
          <cell r="G508" t="str">
            <v>000</v>
          </cell>
          <cell r="H508" t="e">
            <v>#REF!</v>
          </cell>
          <cell r="I508">
            <v>6948.1900000000005</v>
          </cell>
          <cell r="J508" t="e">
            <v>#REF!</v>
          </cell>
          <cell r="K508">
            <v>110800000</v>
          </cell>
          <cell r="L508" t="str">
            <v>0110800000</v>
          </cell>
          <cell r="M508" t="str">
            <v>60607090110800000000</v>
          </cell>
        </row>
        <row r="509">
          <cell r="A509" t="str">
            <v>60607090110811010000</v>
          </cell>
          <cell r="B509" t="str">
            <v>Расходы на обеспечение деятельности (оказание услуг) муниципальных учреждений</v>
          </cell>
          <cell r="C509" t="str">
            <v>606</v>
          </cell>
          <cell r="D509" t="str">
            <v>07</v>
          </cell>
          <cell r="E509" t="str">
            <v>09</v>
          </cell>
          <cell r="F509" t="str">
            <v>01 1 08 11010</v>
          </cell>
          <cell r="G509" t="str">
            <v>000</v>
          </cell>
          <cell r="H509" t="e">
            <v>#REF!</v>
          </cell>
          <cell r="I509">
            <v>6945.85</v>
          </cell>
          <cell r="J509" t="e">
            <v>#REF!</v>
          </cell>
          <cell r="K509">
            <v>110811010</v>
          </cell>
          <cell r="L509" t="str">
            <v>0110811010</v>
          </cell>
          <cell r="M509" t="str">
            <v>60607090110811010000</v>
          </cell>
        </row>
        <row r="510">
          <cell r="A510" t="str">
            <v>60607090110811010610</v>
          </cell>
          <cell r="B510" t="str">
            <v>Субсидии бюджетным учреждениям</v>
          </cell>
          <cell r="C510" t="str">
            <v>606</v>
          </cell>
          <cell r="D510" t="str">
            <v>07</v>
          </cell>
          <cell r="E510" t="str">
            <v>09</v>
          </cell>
          <cell r="F510" t="str">
            <v>01 1 08 11010</v>
          </cell>
          <cell r="G510" t="str">
            <v>610</v>
          </cell>
          <cell r="H510" t="e">
            <v>#REF!</v>
          </cell>
          <cell r="I510">
            <v>6945.85</v>
          </cell>
          <cell r="J510" t="e">
            <v>#REF!</v>
          </cell>
          <cell r="K510">
            <v>110811010</v>
          </cell>
          <cell r="L510" t="str">
            <v>0110811010</v>
          </cell>
          <cell r="M510" t="str">
            <v>60607090110811010610</v>
          </cell>
        </row>
        <row r="511">
          <cell r="A511" t="str">
            <v>60607090110877250000</v>
          </cell>
          <cell r="B511" t="str">
            <v>Расходы на обеспечение выплаты работникам муниципальных учреждений минимального размера оплаты труда</v>
          </cell>
          <cell r="C511" t="str">
            <v>606</v>
          </cell>
          <cell r="D511" t="str">
            <v>07</v>
          </cell>
          <cell r="E511" t="str">
            <v>09</v>
          </cell>
          <cell r="F511" t="str">
            <v>01 1 08 77250</v>
          </cell>
          <cell r="G511" t="str">
            <v>000</v>
          </cell>
          <cell r="H511" t="e">
            <v>#REF!</v>
          </cell>
          <cell r="I511">
            <v>2.34</v>
          </cell>
          <cell r="J511" t="e">
            <v>#REF!</v>
          </cell>
          <cell r="K511">
            <v>110877250</v>
          </cell>
          <cell r="L511" t="str">
            <v>0110877250</v>
          </cell>
          <cell r="M511" t="str">
            <v>60607090110877250000</v>
          </cell>
        </row>
        <row r="512">
          <cell r="A512" t="str">
            <v>60607090110877250610</v>
          </cell>
          <cell r="B512" t="str">
            <v>Субсидии бюджетным учреждениям</v>
          </cell>
          <cell r="C512" t="str">
            <v>606</v>
          </cell>
          <cell r="D512" t="str">
            <v>07</v>
          </cell>
          <cell r="E512" t="str">
            <v>09</v>
          </cell>
          <cell r="F512" t="str">
            <v>01 1 08 77250</v>
          </cell>
          <cell r="G512" t="str">
            <v>610</v>
          </cell>
          <cell r="H512" t="e">
            <v>#REF!</v>
          </cell>
          <cell r="I512">
            <v>2.34</v>
          </cell>
          <cell r="J512" t="e">
            <v>#REF!</v>
          </cell>
          <cell r="K512">
            <v>110877250</v>
          </cell>
          <cell r="L512" t="str">
            <v>0110877250</v>
          </cell>
          <cell r="M512" t="str">
            <v>60607090110877250610</v>
          </cell>
        </row>
        <row r="513">
          <cell r="A513" t="str">
            <v>60607091600000000000</v>
          </cell>
          <cell r="B513" t="str">
    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    </cell>
          <cell r="C513" t="str">
            <v>606</v>
          </cell>
          <cell r="D513" t="str">
            <v>07</v>
          </cell>
          <cell r="E513" t="str">
            <v>09</v>
          </cell>
          <cell r="F513" t="str">
            <v>16 0 00 00000</v>
          </cell>
          <cell r="G513" t="str">
            <v>000</v>
          </cell>
          <cell r="H513" t="e">
            <v>#REF!</v>
          </cell>
          <cell r="I513">
            <v>63</v>
          </cell>
          <cell r="J513" t="e">
            <v>#REF!</v>
          </cell>
          <cell r="K513">
            <v>1600000000</v>
          </cell>
          <cell r="L513" t="str">
            <v>1600000000</v>
          </cell>
          <cell r="M513" t="str">
            <v>60607091600000000000</v>
          </cell>
        </row>
        <row r="514">
          <cell r="A514" t="str">
            <v>60607091620000000000</v>
          </cell>
          <cell r="B514" t="str">
            <v>Подпрограмма «Обеспечение пожарной безопасности в границах города Ставрополя»</v>
          </cell>
          <cell r="C514" t="str">
            <v>606</v>
          </cell>
          <cell r="D514" t="str">
            <v>07</v>
          </cell>
          <cell r="E514" t="str">
            <v>09</v>
          </cell>
          <cell r="F514" t="str">
            <v>16 2 00 00000</v>
          </cell>
          <cell r="G514" t="str">
            <v>000</v>
          </cell>
          <cell r="H514" t="e">
            <v>#REF!</v>
          </cell>
          <cell r="I514">
            <v>63</v>
          </cell>
          <cell r="J514" t="e">
            <v>#REF!</v>
          </cell>
          <cell r="K514">
            <v>1620000000</v>
          </cell>
          <cell r="L514" t="str">
            <v>1620000000</v>
          </cell>
          <cell r="M514" t="str">
            <v>60607091620000000000</v>
          </cell>
        </row>
        <row r="515">
          <cell r="A515" t="str">
            <v>60607091620200000000</v>
          </cell>
          <cell r="B515" t="str">
            <v>Основное мероприятие «Выполнение противопожарных мероприятий в муниципальных учреждениях города Ставрополя»</v>
          </cell>
          <cell r="C515" t="str">
            <v>606</v>
          </cell>
          <cell r="D515" t="str">
            <v>07</v>
          </cell>
          <cell r="E515" t="str">
            <v>09</v>
          </cell>
          <cell r="F515" t="str">
            <v>16 2 02 00000</v>
          </cell>
          <cell r="G515" t="str">
            <v>000</v>
          </cell>
          <cell r="H515" t="e">
            <v>#REF!</v>
          </cell>
          <cell r="I515">
            <v>63</v>
          </cell>
          <cell r="J515" t="e">
            <v>#REF!</v>
          </cell>
          <cell r="K515">
            <v>1620200000</v>
          </cell>
          <cell r="L515" t="str">
            <v>1620200000</v>
          </cell>
          <cell r="M515" t="str">
            <v>60607091620200000000</v>
          </cell>
        </row>
        <row r="516">
          <cell r="A516" t="str">
            <v>60607091620220550000</v>
          </cell>
          <cell r="B516" t="str">
            <v>Обеспечение пожарной безопасности в муниципальных учреждениях образования, культуры, физической культуры и спорта города Ставрополя</v>
          </cell>
          <cell r="C516" t="str">
            <v>606</v>
          </cell>
          <cell r="D516" t="str">
            <v>07</v>
          </cell>
          <cell r="E516" t="str">
            <v>09</v>
          </cell>
          <cell r="F516" t="str">
            <v>16 2 02 20550</v>
          </cell>
          <cell r="G516" t="str">
            <v>000</v>
          </cell>
          <cell r="H516" t="e">
            <v>#REF!</v>
          </cell>
          <cell r="I516">
            <v>63</v>
          </cell>
          <cell r="J516" t="e">
            <v>#REF!</v>
          </cell>
          <cell r="K516">
            <v>1620220550</v>
          </cell>
          <cell r="L516" t="str">
            <v>1620220550</v>
          </cell>
          <cell r="M516" t="str">
            <v>60607091620220550000</v>
          </cell>
        </row>
        <row r="517">
          <cell r="A517" t="str">
            <v>60607091620220550610</v>
          </cell>
          <cell r="B517" t="str">
            <v>Субсидии бюджетным учреждениям</v>
          </cell>
          <cell r="C517" t="str">
            <v>606</v>
          </cell>
          <cell r="D517" t="str">
            <v>07</v>
          </cell>
          <cell r="E517" t="str">
            <v>09</v>
          </cell>
          <cell r="F517" t="str">
            <v>16 2 02 20550</v>
          </cell>
          <cell r="G517" t="str">
            <v>610</v>
          </cell>
          <cell r="H517" t="e">
            <v>#REF!</v>
          </cell>
          <cell r="I517">
            <v>63</v>
          </cell>
          <cell r="J517" t="e">
            <v>#REF!</v>
          </cell>
          <cell r="K517">
            <v>1620220550</v>
          </cell>
          <cell r="L517" t="str">
            <v>1620220550</v>
          </cell>
          <cell r="M517" t="str">
            <v>60607091620220550610</v>
          </cell>
        </row>
        <row r="518">
          <cell r="A518" t="str">
            <v>60607097500000000000</v>
          </cell>
          <cell r="B518" t="str">
            <v>Обеспечение деятельности комитета образования администрации города Ставрополя</v>
          </cell>
          <cell r="C518" t="str">
            <v>606</v>
          </cell>
          <cell r="D518" t="str">
            <v>07</v>
          </cell>
          <cell r="E518" t="str">
            <v>09</v>
          </cell>
          <cell r="F518" t="str">
            <v>75 0 00 00000</v>
          </cell>
          <cell r="G518" t="str">
            <v>000</v>
          </cell>
          <cell r="H518" t="e">
            <v>#REF!</v>
          </cell>
          <cell r="I518">
            <v>25577.82</v>
          </cell>
          <cell r="J518" t="e">
            <v>#REF!</v>
          </cell>
          <cell r="K518">
            <v>7500000000</v>
          </cell>
          <cell r="L518" t="str">
            <v>7500000000</v>
          </cell>
          <cell r="M518" t="str">
            <v>60607097500000000000</v>
          </cell>
        </row>
        <row r="519">
          <cell r="A519" t="str">
            <v>60607097510000000000</v>
          </cell>
          <cell r="B519" t="str">
            <v>Непрограммные расходы в рамках обеспечения деятельности комитета образования администрации города Ставрополя</v>
          </cell>
          <cell r="C519" t="str">
            <v>606</v>
          </cell>
          <cell r="D519" t="str">
            <v>07</v>
          </cell>
          <cell r="E519" t="str">
            <v>09</v>
          </cell>
          <cell r="F519" t="str">
            <v>75 1 00 00000</v>
          </cell>
          <cell r="G519" t="str">
            <v>000</v>
          </cell>
          <cell r="H519" t="e">
            <v>#REF!</v>
          </cell>
          <cell r="I519">
            <v>25577.82</v>
          </cell>
          <cell r="J519" t="e">
            <v>#REF!</v>
          </cell>
          <cell r="K519">
            <v>7510000000</v>
          </cell>
          <cell r="L519" t="str">
            <v>7510000000</v>
          </cell>
          <cell r="M519" t="str">
            <v>60607097510000000000</v>
          </cell>
        </row>
        <row r="520">
          <cell r="A520" t="str">
            <v>60607097510010010000</v>
          </cell>
          <cell r="B520" t="str">
            <v>Расходы на обеспечение функций органов местного самоуправления города Ставрополя</v>
          </cell>
          <cell r="C520" t="str">
            <v>606</v>
          </cell>
          <cell r="D520" t="str">
            <v>07</v>
          </cell>
          <cell r="E520" t="str">
            <v>09</v>
          </cell>
          <cell r="F520" t="str">
            <v>75 1 00 10010</v>
          </cell>
          <cell r="G520" t="str">
            <v>000</v>
          </cell>
          <cell r="H520" t="e">
            <v>#REF!</v>
          </cell>
          <cell r="I520">
            <v>2325.44</v>
          </cell>
          <cell r="J520" t="e">
            <v>#REF!</v>
          </cell>
          <cell r="K520">
            <v>7510010010</v>
          </cell>
          <cell r="L520" t="str">
            <v>7510010010</v>
          </cell>
          <cell r="M520" t="str">
            <v>60607097510010010000</v>
          </cell>
        </row>
        <row r="521">
          <cell r="A521" t="str">
            <v>60607097510010010120</v>
          </cell>
          <cell r="B521" t="str">
            <v>Расходы на выплаты персоналу  государственных (муниципальных) органов</v>
          </cell>
          <cell r="C521" t="str">
            <v>606</v>
          </cell>
          <cell r="D521" t="str">
            <v>07</v>
          </cell>
          <cell r="E521" t="str">
            <v>09</v>
          </cell>
          <cell r="F521" t="str">
            <v>75 1 00 10010</v>
          </cell>
          <cell r="G521" t="str">
            <v>120</v>
          </cell>
          <cell r="H521" t="e">
            <v>#REF!</v>
          </cell>
          <cell r="I521">
            <v>670.43</v>
          </cell>
          <cell r="J521" t="e">
            <v>#REF!</v>
          </cell>
          <cell r="K521">
            <v>7510010010</v>
          </cell>
          <cell r="L521" t="str">
            <v>7510010010</v>
          </cell>
          <cell r="M521" t="str">
            <v>60607097510010010120</v>
          </cell>
        </row>
        <row r="522">
          <cell r="A522" t="str">
            <v>60607097510010010240</v>
          </cell>
          <cell r="B522" t="str">
            <v>Иные закупки товаров, работ и услуг для обеспечения государственных (муниципальных) нужд</v>
          </cell>
          <cell r="C522" t="str">
            <v>606</v>
          </cell>
          <cell r="D522" t="str">
            <v>07</v>
          </cell>
          <cell r="E522" t="str">
            <v>09</v>
          </cell>
          <cell r="F522" t="str">
            <v>75 1 00 10010</v>
          </cell>
          <cell r="G522" t="str">
            <v>240</v>
          </cell>
          <cell r="H522" t="e">
            <v>#REF!</v>
          </cell>
          <cell r="I522">
            <v>1597.59</v>
          </cell>
          <cell r="J522" t="e">
            <v>#REF!</v>
          </cell>
          <cell r="K522">
            <v>7510010010</v>
          </cell>
          <cell r="L522" t="str">
            <v>7510010010</v>
          </cell>
          <cell r="M522" t="str">
            <v>60607097510010010240</v>
          </cell>
        </row>
        <row r="523">
          <cell r="A523" t="str">
            <v>60607097510010010850</v>
          </cell>
          <cell r="B523" t="str">
            <v>Уплата налогов, сборов и иных платежей</v>
          </cell>
          <cell r="C523" t="str">
            <v>606</v>
          </cell>
          <cell r="D523" t="str">
            <v>07</v>
          </cell>
          <cell r="E523" t="str">
            <v>09</v>
          </cell>
          <cell r="F523" t="str">
            <v>75 1 00 10010</v>
          </cell>
          <cell r="G523" t="str">
            <v>850</v>
          </cell>
          <cell r="H523" t="e">
            <v>#REF!</v>
          </cell>
          <cell r="I523">
            <v>57.42</v>
          </cell>
          <cell r="J523" t="e">
            <v>#REF!</v>
          </cell>
          <cell r="K523">
            <v>7510010010</v>
          </cell>
          <cell r="L523" t="str">
            <v>7510010010</v>
          </cell>
          <cell r="M523" t="str">
            <v>60607097510010010850</v>
          </cell>
        </row>
        <row r="524">
          <cell r="A524" t="str">
            <v>60607097510010020000</v>
          </cell>
          <cell r="B524" t="str">
            <v>Расходы на выплаты по оплате труда работников органов местного самоуправления города Ставрополя</v>
          </cell>
          <cell r="C524" t="str">
            <v>606</v>
          </cell>
          <cell r="D524" t="str">
            <v>07</v>
          </cell>
          <cell r="E524" t="str">
            <v>09</v>
          </cell>
          <cell r="F524" t="str">
            <v>75 1 00 10020</v>
          </cell>
          <cell r="G524" t="str">
            <v>000</v>
          </cell>
          <cell r="H524" t="e">
            <v>#REF!</v>
          </cell>
          <cell r="I524">
            <v>21297.58</v>
          </cell>
          <cell r="J524" t="e">
            <v>#REF!</v>
          </cell>
          <cell r="K524">
            <v>7510010020</v>
          </cell>
          <cell r="L524" t="str">
            <v>7510010020</v>
          </cell>
          <cell r="M524" t="str">
            <v>60607097510010020000</v>
          </cell>
        </row>
        <row r="525">
          <cell r="A525" t="str">
            <v>60607097510010020120</v>
          </cell>
          <cell r="B525" t="str">
            <v>Расходы на выплаты персоналу  государственных (муниципальных) органов</v>
          </cell>
          <cell r="C525" t="str">
            <v>606</v>
          </cell>
          <cell r="D525" t="str">
            <v>07</v>
          </cell>
          <cell r="E525" t="str">
            <v>09</v>
          </cell>
          <cell r="F525" t="str">
            <v>75 1 00 10020</v>
          </cell>
          <cell r="G525" t="str">
            <v>120</v>
          </cell>
          <cell r="H525" t="e">
            <v>#REF!</v>
          </cell>
          <cell r="I525">
            <v>21297.58</v>
          </cell>
          <cell r="J525" t="e">
            <v>#REF!</v>
          </cell>
          <cell r="K525">
            <v>7510010020</v>
          </cell>
          <cell r="L525" t="str">
            <v>7510010020</v>
          </cell>
          <cell r="M525" t="str">
            <v>60607097510010020120</v>
          </cell>
        </row>
        <row r="526">
          <cell r="A526" t="str">
            <v>60607097510076200000</v>
          </cell>
          <cell r="B526" t="str">
    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    </cell>
          <cell r="C526" t="str">
            <v>606</v>
          </cell>
          <cell r="D526" t="str">
            <v>07</v>
          </cell>
          <cell r="E526" t="str">
            <v>09</v>
          </cell>
          <cell r="F526" t="str">
            <v>75 1 00 76200</v>
          </cell>
          <cell r="G526" t="str">
            <v>000</v>
          </cell>
          <cell r="H526" t="e">
            <v>#REF!</v>
          </cell>
          <cell r="I526">
            <v>1954.8</v>
          </cell>
          <cell r="J526" t="e">
            <v>#REF!</v>
          </cell>
          <cell r="K526">
            <v>7510076200</v>
          </cell>
          <cell r="L526" t="str">
            <v>7510076200</v>
          </cell>
          <cell r="M526" t="str">
            <v>60607097510076200000</v>
          </cell>
        </row>
        <row r="527">
          <cell r="A527" t="str">
            <v>60607097510076200120</v>
          </cell>
          <cell r="B527" t="str">
            <v>Расходы на выплаты персоналу  государственных (муниципальных) органов</v>
          </cell>
          <cell r="C527" t="str">
            <v>606</v>
          </cell>
          <cell r="D527" t="str">
            <v>07</v>
          </cell>
          <cell r="E527" t="str">
            <v>09</v>
          </cell>
          <cell r="F527" t="str">
            <v>75 1 00 76200</v>
          </cell>
          <cell r="G527" t="str">
            <v>120</v>
          </cell>
          <cell r="H527" t="e">
            <v>#REF!</v>
          </cell>
          <cell r="I527">
            <v>1954.8</v>
          </cell>
          <cell r="J527" t="e">
            <v>#REF!</v>
          </cell>
          <cell r="K527">
            <v>7510076200</v>
          </cell>
          <cell r="L527" t="str">
            <v>7510076200</v>
          </cell>
          <cell r="M527" t="str">
            <v>60607097510076200120</v>
          </cell>
        </row>
        <row r="528">
          <cell r="A528" t="str">
            <v>60607097510076200240</v>
          </cell>
          <cell r="B528" t="str">
            <v>Иные закупки товаров, работ и услуг для обеспечения государственных (муниципальных) нужд</v>
          </cell>
          <cell r="C528" t="str">
            <v>606</v>
          </cell>
          <cell r="D528" t="str">
            <v>07</v>
          </cell>
          <cell r="E528" t="str">
            <v>09</v>
          </cell>
          <cell r="F528" t="str">
            <v>75 1 00 76200</v>
          </cell>
          <cell r="G528" t="str">
            <v>240</v>
          </cell>
          <cell r="H528" t="e">
            <v>#REF!</v>
          </cell>
          <cell r="I528">
            <v>0</v>
          </cell>
          <cell r="J528" t="e">
            <v>#REF!</v>
          </cell>
          <cell r="K528">
            <v>7510076200</v>
          </cell>
          <cell r="L528" t="str">
            <v>7510076200</v>
          </cell>
          <cell r="M528" t="str">
            <v>60607097510076200240</v>
          </cell>
        </row>
        <row r="529">
          <cell r="A529" t="str">
            <v>60610000000000000000</v>
          </cell>
          <cell r="B529" t="str">
            <v>Социальная политика</v>
          </cell>
          <cell r="C529" t="str">
            <v>606</v>
          </cell>
          <cell r="D529" t="str">
            <v>10</v>
          </cell>
          <cell r="E529" t="str">
            <v>00</v>
          </cell>
          <cell r="F529" t="str">
            <v>00 0 00 00000</v>
          </cell>
          <cell r="G529" t="str">
            <v>000</v>
          </cell>
          <cell r="H529" t="e">
            <v>#REF!</v>
          </cell>
          <cell r="I529">
            <v>109910.94</v>
          </cell>
          <cell r="J529" t="e">
            <v>#REF!</v>
          </cell>
          <cell r="K529">
            <v>0</v>
          </cell>
          <cell r="L529" t="str">
            <v>0000000000</v>
          </cell>
          <cell r="M529" t="str">
            <v>60610000000000000000</v>
          </cell>
        </row>
        <row r="530">
          <cell r="A530" t="str">
            <v>60610040000000000000</v>
          </cell>
          <cell r="B530" t="str">
            <v>Охрана семьи и детства</v>
          </cell>
          <cell r="C530" t="str">
            <v>606</v>
          </cell>
          <cell r="D530" t="str">
            <v>10</v>
          </cell>
          <cell r="E530" t="str">
            <v>04</v>
          </cell>
          <cell r="F530" t="str">
            <v>00 0 00 00000</v>
          </cell>
          <cell r="G530" t="str">
            <v>000</v>
          </cell>
          <cell r="H530" t="e">
            <v>#REF!</v>
          </cell>
          <cell r="I530">
            <v>109910.94</v>
          </cell>
          <cell r="J530" t="e">
            <v>#REF!</v>
          </cell>
          <cell r="K530">
            <v>0</v>
          </cell>
          <cell r="L530" t="str">
            <v>0000000000</v>
          </cell>
          <cell r="M530" t="str">
            <v>60610040000000000000</v>
          </cell>
        </row>
        <row r="531">
          <cell r="A531" t="str">
            <v>60610040100000000000</v>
          </cell>
          <cell r="B531" t="str">
            <v>Муниципальная программа «Развитие образования в городе Ставрополе»</v>
          </cell>
          <cell r="C531" t="str">
            <v>606</v>
          </cell>
          <cell r="D531" t="str">
            <v>10</v>
          </cell>
          <cell r="E531" t="str">
            <v>04</v>
          </cell>
          <cell r="F531" t="str">
            <v>01 0 00 00000</v>
          </cell>
          <cell r="G531" t="str">
            <v>000</v>
          </cell>
          <cell r="H531" t="e">
            <v>#REF!</v>
          </cell>
          <cell r="I531">
            <v>109910.94</v>
          </cell>
          <cell r="J531" t="e">
            <v>#REF!</v>
          </cell>
          <cell r="K531">
            <v>100000000</v>
          </cell>
          <cell r="L531" t="str">
            <v>0100000000</v>
          </cell>
          <cell r="M531" t="str">
            <v>60610040100000000000</v>
          </cell>
        </row>
        <row r="532">
          <cell r="A532" t="str">
            <v>60610040110000000000</v>
          </cell>
          <cell r="B532" t="str">
            <v>Подпрограмма «Организация дошкольного, общего и дополнительного образования»</v>
          </cell>
          <cell r="C532" t="str">
            <v>606</v>
          </cell>
          <cell r="D532" t="str">
            <v>10</v>
          </cell>
          <cell r="E532" t="str">
            <v>04</v>
          </cell>
          <cell r="F532" t="str">
            <v>01 1 00 00000</v>
          </cell>
          <cell r="G532" t="str">
            <v>000</v>
          </cell>
          <cell r="H532" t="e">
            <v>#REF!</v>
          </cell>
          <cell r="I532">
            <v>109910.94</v>
          </cell>
          <cell r="J532" t="e">
            <v>#REF!</v>
          </cell>
          <cell r="K532">
            <v>110000000</v>
          </cell>
          <cell r="L532" t="str">
            <v>0110000000</v>
          </cell>
          <cell r="M532" t="str">
            <v>60610040110000000000</v>
          </cell>
        </row>
        <row r="533">
          <cell r="A533" t="str">
            <v>60610040110100000000</v>
          </cell>
          <cell r="B533" t="str">
            <v>Основное мероприятие «Организация предоставления общедоступного и бесплатного дошкольного образования»</v>
          </cell>
          <cell r="C533" t="str">
            <v>606</v>
          </cell>
          <cell r="D533" t="str">
            <v>10</v>
          </cell>
          <cell r="E533" t="str">
            <v>04</v>
          </cell>
          <cell r="F533" t="str">
            <v>01 1 01 00000</v>
          </cell>
          <cell r="G533" t="str">
            <v>000</v>
          </cell>
          <cell r="H533" t="e">
            <v>#REF!</v>
          </cell>
          <cell r="I533">
            <v>74160.86</v>
          </cell>
          <cell r="J533" t="e">
            <v>#REF!</v>
          </cell>
          <cell r="K533">
            <v>110100000</v>
          </cell>
          <cell r="L533" t="str">
            <v>0110100000</v>
          </cell>
          <cell r="M533" t="str">
            <v>60610040110100000000</v>
          </cell>
        </row>
        <row r="534">
          <cell r="A534" t="str">
            <v>60610040110176140000</v>
          </cell>
          <cell r="B534" t="str">
    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    </cell>
          <cell r="C534" t="str">
            <v>606</v>
          </cell>
          <cell r="D534" t="str">
            <v>10</v>
          </cell>
          <cell r="E534" t="str">
            <v>04</v>
          </cell>
          <cell r="F534" t="str">
            <v>01 1 01 76140</v>
          </cell>
          <cell r="G534" t="str">
            <v>000</v>
          </cell>
          <cell r="H534" t="e">
            <v>#REF!</v>
          </cell>
          <cell r="I534">
            <v>74160.86</v>
          </cell>
          <cell r="J534" t="e">
            <v>#REF!</v>
          </cell>
          <cell r="K534">
            <v>110176140</v>
          </cell>
          <cell r="L534" t="str">
            <v>0110176140</v>
          </cell>
          <cell r="M534" t="str">
            <v>60610040110176140000</v>
          </cell>
        </row>
        <row r="535">
          <cell r="A535" t="str">
            <v>60610040110176140240</v>
          </cell>
          <cell r="B535" t="str">
            <v>Иные закупки товаров, работ и услуг для обеспечения государственных (муниципальных) нужд</v>
          </cell>
          <cell r="C535" t="str">
            <v>606</v>
          </cell>
          <cell r="D535" t="str">
            <v>10</v>
          </cell>
          <cell r="E535" t="str">
            <v>04</v>
          </cell>
          <cell r="F535" t="str">
            <v>01 1 01 76140</v>
          </cell>
          <cell r="G535" t="str">
            <v>240</v>
          </cell>
          <cell r="H535" t="e">
            <v>#REF!</v>
          </cell>
          <cell r="I535">
            <v>1087.58</v>
          </cell>
          <cell r="J535" t="e">
            <v>#REF!</v>
          </cell>
          <cell r="K535">
            <v>110176140</v>
          </cell>
          <cell r="L535" t="str">
            <v>0110176140</v>
          </cell>
          <cell r="M535" t="str">
            <v>60610040110176140240</v>
          </cell>
        </row>
        <row r="536">
          <cell r="A536" t="str">
            <v>60610040110176140310</v>
          </cell>
          <cell r="B536" t="str">
            <v>Публичные нормативные социальные выплаты гражданам</v>
          </cell>
          <cell r="C536" t="str">
            <v>606</v>
          </cell>
          <cell r="D536" t="str">
            <v>10</v>
          </cell>
          <cell r="E536" t="str">
            <v>04</v>
          </cell>
          <cell r="F536" t="str">
            <v>01 1 01 76140</v>
          </cell>
          <cell r="G536" t="str">
            <v>310</v>
          </cell>
          <cell r="H536" t="e">
            <v>#REF!</v>
          </cell>
          <cell r="I536">
            <v>73073.279999999999</v>
          </cell>
          <cell r="J536" t="e">
            <v>#REF!</v>
          </cell>
          <cell r="K536">
            <v>110176140</v>
          </cell>
          <cell r="L536" t="str">
            <v>0110176140</v>
          </cell>
          <cell r="M536" t="str">
            <v>60610040110176140310</v>
          </cell>
        </row>
        <row r="537">
          <cell r="A537" t="str">
            <v>60610040110700000000</v>
          </cell>
          <cell r="B537" t="str">
            <v>Основное мероприятие «Защита прав и законных интересов детей-сирот и детей, оставшихся без попечения родителей»</v>
          </cell>
          <cell r="C537" t="str">
            <v>606</v>
          </cell>
          <cell r="D537" t="str">
            <v>10</v>
          </cell>
          <cell r="E537" t="str">
            <v>04</v>
          </cell>
          <cell r="F537" t="str">
            <v>01 1 07 00000</v>
          </cell>
          <cell r="G537" t="str">
            <v>000</v>
          </cell>
          <cell r="H537" t="e">
            <v>#REF!</v>
          </cell>
          <cell r="I537">
            <v>35750.080000000002</v>
          </cell>
          <cell r="J537" t="e">
            <v>#REF!</v>
          </cell>
          <cell r="K537">
            <v>110700000</v>
          </cell>
          <cell r="L537" t="str">
            <v>0110700000</v>
          </cell>
          <cell r="M537" t="str">
            <v>60610040110700000000</v>
          </cell>
        </row>
        <row r="538">
          <cell r="A538" t="str">
            <v>60610040110778110000</v>
          </cell>
          <cell r="B538" t="str">
            <v>Расходы на выплату денежных средств на содержание ребенка опекуну (попечителю)</v>
          </cell>
          <cell r="C538" t="str">
            <v>606</v>
          </cell>
          <cell r="D538" t="str">
            <v>10</v>
          </cell>
          <cell r="E538" t="str">
            <v>04</v>
          </cell>
          <cell r="F538" t="str">
            <v>01 1 07 78110</v>
          </cell>
          <cell r="G538" t="str">
            <v>000</v>
          </cell>
          <cell r="H538" t="e">
            <v>#REF!</v>
          </cell>
          <cell r="I538">
            <v>20760.87</v>
          </cell>
          <cell r="J538" t="e">
            <v>#REF!</v>
          </cell>
          <cell r="K538">
            <v>110778110</v>
          </cell>
          <cell r="L538" t="str">
            <v>0110778110</v>
          </cell>
          <cell r="M538" t="str">
            <v>60610040110778110000</v>
          </cell>
        </row>
        <row r="539">
          <cell r="A539" t="str">
            <v>60610040110778110320</v>
          </cell>
          <cell r="B539" t="str">
            <v>Социальные выплаты гражданам, кроме публичных нормативных социальных выплат</v>
          </cell>
          <cell r="C539" t="str">
            <v>606</v>
          </cell>
          <cell r="D539" t="str">
            <v>10</v>
          </cell>
          <cell r="E539" t="str">
            <v>04</v>
          </cell>
          <cell r="F539" t="str">
            <v>01 1 07 78110</v>
          </cell>
          <cell r="G539" t="str">
            <v>320</v>
          </cell>
          <cell r="H539" t="e">
            <v>#REF!</v>
          </cell>
          <cell r="I539">
            <v>20760.87</v>
          </cell>
          <cell r="J539" t="e">
            <v>#REF!</v>
          </cell>
          <cell r="K539">
            <v>110778110</v>
          </cell>
          <cell r="L539" t="str">
            <v>0110778110</v>
          </cell>
          <cell r="M539" t="str">
            <v>60610040110778110320</v>
          </cell>
        </row>
        <row r="540">
          <cell r="A540" t="str">
            <v>60610040110778120000</v>
          </cell>
          <cell r="B540" t="str">
    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    </cell>
          <cell r="C540" t="str">
            <v>606</v>
          </cell>
          <cell r="D540" t="str">
            <v>10</v>
          </cell>
          <cell r="E540" t="str">
            <v>04</v>
          </cell>
          <cell r="F540" t="str">
            <v>01 1 07 78120</v>
          </cell>
          <cell r="G540" t="str">
            <v>000</v>
          </cell>
          <cell r="H540" t="e">
            <v>#REF!</v>
          </cell>
          <cell r="I540">
            <v>1747.78</v>
          </cell>
          <cell r="J540" t="e">
            <v>#REF!</v>
          </cell>
          <cell r="K540">
            <v>110778120</v>
          </cell>
          <cell r="L540" t="str">
            <v>0110778120</v>
          </cell>
          <cell r="M540" t="str">
            <v>60610040110778120000</v>
          </cell>
        </row>
        <row r="541">
          <cell r="A541" t="str">
            <v>60610040110778120320</v>
          </cell>
          <cell r="B541" t="str">
            <v>Социальные выплаты гражданам, кроме публичных нормативных социальных выплат</v>
          </cell>
          <cell r="C541" t="str">
            <v>606</v>
          </cell>
          <cell r="D541" t="str">
            <v>10</v>
          </cell>
          <cell r="E541" t="str">
            <v>04</v>
          </cell>
          <cell r="F541" t="str">
            <v>01 1 07 78120</v>
          </cell>
          <cell r="G541" t="str">
            <v>320</v>
          </cell>
          <cell r="H541" t="e">
            <v>#REF!</v>
          </cell>
          <cell r="I541">
            <v>1747.78</v>
          </cell>
          <cell r="J541" t="e">
            <v>#REF!</v>
          </cell>
          <cell r="K541">
            <v>110778120</v>
          </cell>
          <cell r="L541" t="str">
            <v>0110778120</v>
          </cell>
          <cell r="M541" t="str">
            <v>60610040110778120320</v>
          </cell>
        </row>
        <row r="542">
          <cell r="A542" t="str">
            <v>60610040110778130000</v>
          </cell>
          <cell r="B542" t="str">
    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    </cell>
          <cell r="C542" t="str">
            <v>606</v>
          </cell>
          <cell r="D542" t="str">
            <v>10</v>
          </cell>
          <cell r="E542" t="str">
            <v>04</v>
          </cell>
          <cell r="F542" t="str">
            <v>01 1 07 78130</v>
          </cell>
          <cell r="G542" t="str">
            <v>000</v>
          </cell>
          <cell r="H542" t="e">
            <v>#REF!</v>
          </cell>
          <cell r="I542">
            <v>10841.43</v>
          </cell>
          <cell r="J542" t="e">
            <v>#REF!</v>
          </cell>
          <cell r="K542">
            <v>110778130</v>
          </cell>
          <cell r="L542" t="str">
            <v>0110778130</v>
          </cell>
          <cell r="M542" t="str">
            <v>60610040110778130000</v>
          </cell>
        </row>
        <row r="543">
          <cell r="A543" t="str">
            <v>60610040110778130320</v>
          </cell>
          <cell r="B543" t="str">
            <v>Социальные выплаты гражданам, кроме публичных нормативных социальных выплат</v>
          </cell>
          <cell r="C543" t="str">
            <v>606</v>
          </cell>
          <cell r="D543" t="str">
            <v>10</v>
          </cell>
          <cell r="E543" t="str">
            <v>04</v>
          </cell>
          <cell r="F543" t="str">
            <v>01 1 07 78130</v>
          </cell>
          <cell r="G543" t="str">
            <v>320</v>
          </cell>
          <cell r="H543" t="e">
            <v>#REF!</v>
          </cell>
          <cell r="I543">
            <v>10841.43</v>
          </cell>
          <cell r="J543" t="e">
            <v>#REF!</v>
          </cell>
          <cell r="K543">
            <v>110778130</v>
          </cell>
          <cell r="L543" t="str">
            <v>0110778130</v>
          </cell>
          <cell r="M543" t="str">
            <v>60610040110778130320</v>
          </cell>
        </row>
        <row r="544">
          <cell r="A544" t="str">
            <v>60610040110778140000</v>
          </cell>
          <cell r="B544" t="str">
            <v>Расходы на выплату единовременного пособия усыновителям</v>
          </cell>
          <cell r="C544" t="str">
            <v>606</v>
          </cell>
          <cell r="D544" t="str">
            <v>10</v>
          </cell>
          <cell r="E544" t="str">
            <v>04</v>
          </cell>
          <cell r="F544" t="str">
            <v>01 1 07 78140</v>
          </cell>
          <cell r="G544" t="str">
            <v>000</v>
          </cell>
          <cell r="H544" t="e">
            <v>#REF!</v>
          </cell>
          <cell r="I544">
            <v>2400</v>
          </cell>
          <cell r="J544" t="e">
            <v>#REF!</v>
          </cell>
          <cell r="K544">
            <v>110778140</v>
          </cell>
          <cell r="L544" t="str">
            <v>0110778140</v>
          </cell>
          <cell r="M544" t="str">
            <v>60610040110778140000</v>
          </cell>
        </row>
        <row r="545">
          <cell r="A545" t="str">
            <v>60610040110778140320</v>
          </cell>
          <cell r="B545" t="str">
            <v>Социальные выплаты гражданам, кроме публичных нормативных социальных выплат</v>
          </cell>
          <cell r="C545" t="str">
            <v>606</v>
          </cell>
          <cell r="D545" t="str">
            <v>10</v>
          </cell>
          <cell r="E545" t="str">
            <v>04</v>
          </cell>
          <cell r="F545" t="str">
            <v>01 1 07 78140</v>
          </cell>
          <cell r="G545" t="str">
            <v>320</v>
          </cell>
          <cell r="H545" t="e">
            <v>#REF!</v>
          </cell>
          <cell r="I545">
            <v>2400</v>
          </cell>
          <cell r="J545" t="e">
            <v>#REF!</v>
          </cell>
          <cell r="K545">
            <v>110778140</v>
          </cell>
          <cell r="L545" t="str">
            <v>0110778140</v>
          </cell>
          <cell r="M545" t="str">
            <v>60610040110778140320</v>
          </cell>
        </row>
        <row r="546">
          <cell r="A546" t="str">
            <v>0000000000</v>
          </cell>
          <cell r="L546" t="str">
            <v>0000000000</v>
          </cell>
          <cell r="M546" t="str">
            <v>0000000000</v>
          </cell>
        </row>
        <row r="547">
          <cell r="A547" t="str">
            <v>60700000000000000000</v>
          </cell>
          <cell r="B547" t="str">
            <v>Комитет культуры и молодежной политики администрации города Ставрополя</v>
          </cell>
          <cell r="C547" t="str">
            <v>607</v>
          </cell>
          <cell r="D547" t="str">
            <v>00</v>
          </cell>
          <cell r="E547" t="str">
            <v>00</v>
          </cell>
          <cell r="F547" t="str">
            <v>00 0 00 00000</v>
          </cell>
          <cell r="G547" t="str">
            <v>000</v>
          </cell>
          <cell r="H547" t="e">
            <v>#REF!</v>
          </cell>
          <cell r="I547">
            <v>629455.27</v>
          </cell>
          <cell r="J547" t="e">
            <v>#REF!</v>
          </cell>
          <cell r="K547">
            <v>0</v>
          </cell>
          <cell r="L547" t="str">
            <v>0000000000</v>
          </cell>
          <cell r="M547" t="str">
            <v>60700000000000000000</v>
          </cell>
        </row>
        <row r="548">
          <cell r="A548" t="str">
            <v>60701000000000000000</v>
          </cell>
          <cell r="B548" t="str">
            <v>Общегосударственные вопросы</v>
          </cell>
          <cell r="C548" t="str">
            <v>607</v>
          </cell>
          <cell r="D548" t="str">
            <v>01</v>
          </cell>
          <cell r="E548" t="str">
            <v>00</v>
          </cell>
          <cell r="F548" t="str">
            <v>00 0 00 00000</v>
          </cell>
          <cell r="G548" t="str">
            <v>000</v>
          </cell>
          <cell r="H548" t="e">
            <v>#REF!</v>
          </cell>
          <cell r="I548">
            <v>297.35000000000002</v>
          </cell>
          <cell r="J548" t="e">
            <v>#REF!</v>
          </cell>
          <cell r="K548">
            <v>0</v>
          </cell>
          <cell r="L548" t="str">
            <v>0000000000</v>
          </cell>
          <cell r="M548" t="str">
            <v>60701000000000000000</v>
          </cell>
        </row>
        <row r="549">
          <cell r="A549" t="str">
            <v>60701130000000000000</v>
          </cell>
          <cell r="B549" t="str">
            <v>Другие общегосударственные вопросы</v>
          </cell>
          <cell r="C549" t="str">
            <v>607</v>
          </cell>
          <cell r="D549" t="str">
            <v>01</v>
          </cell>
          <cell r="E549" t="str">
            <v>13</v>
          </cell>
          <cell r="F549" t="str">
            <v>00 0 00 00000</v>
          </cell>
          <cell r="G549" t="str">
            <v>000</v>
          </cell>
          <cell r="H549" t="e">
            <v>#REF!</v>
          </cell>
          <cell r="I549">
            <v>297.35000000000002</v>
          </cell>
          <cell r="J549" t="e">
            <v>#REF!</v>
          </cell>
          <cell r="K549">
            <v>0</v>
          </cell>
          <cell r="L549" t="str">
            <v>0000000000</v>
          </cell>
          <cell r="M549" t="str">
            <v>60701130000000000000</v>
          </cell>
        </row>
        <row r="550">
          <cell r="A550" t="str">
            <v>60701139800000000000</v>
          </cell>
          <cell r="B550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550" t="str">
            <v>607</v>
          </cell>
          <cell r="D550" t="str">
            <v>01</v>
          </cell>
          <cell r="E550" t="str">
            <v>13</v>
          </cell>
          <cell r="F550" t="str">
            <v>98 0 00 00000</v>
          </cell>
          <cell r="G550" t="str">
            <v>000</v>
          </cell>
          <cell r="H550" t="e">
            <v>#REF!</v>
          </cell>
          <cell r="I550">
            <v>297.35000000000002</v>
          </cell>
          <cell r="J550" t="e">
            <v>#REF!</v>
          </cell>
          <cell r="K550">
            <v>9800000000</v>
          </cell>
          <cell r="L550" t="str">
            <v>9800000000</v>
          </cell>
          <cell r="M550" t="str">
            <v>60701139800000000000</v>
          </cell>
        </row>
        <row r="551">
          <cell r="A551" t="str">
            <v>60701139810000000000</v>
          </cell>
          <cell r="B551" t="str">
            <v>Иные непрограммные мероприятия</v>
          </cell>
          <cell r="C551" t="str">
            <v>607</v>
          </cell>
          <cell r="D551" t="str">
            <v>01</v>
          </cell>
          <cell r="E551" t="str">
            <v>13</v>
          </cell>
          <cell r="F551" t="str">
            <v>98 1 00 00000</v>
          </cell>
          <cell r="G551" t="str">
            <v>000</v>
          </cell>
          <cell r="H551" t="e">
            <v>#REF!</v>
          </cell>
          <cell r="I551">
            <v>297.35000000000002</v>
          </cell>
          <cell r="J551" t="e">
            <v>#REF!</v>
          </cell>
          <cell r="K551">
            <v>9810000000</v>
          </cell>
          <cell r="L551" t="str">
            <v>9810000000</v>
          </cell>
          <cell r="M551" t="str">
            <v>60701139810000000000</v>
          </cell>
        </row>
        <row r="552">
          <cell r="A552" t="str">
            <v>60701139810020110000</v>
          </cell>
          <cell r="B552" t="str">
            <v>Расходы на реализацию проекта «Здоровые города» в городе Ставрополе</v>
          </cell>
          <cell r="C552" t="str">
            <v>607</v>
          </cell>
          <cell r="D552" t="str">
            <v>01</v>
          </cell>
          <cell r="E552" t="str">
            <v>13</v>
          </cell>
          <cell r="F552" t="str">
            <v>98 1 00 20110</v>
          </cell>
          <cell r="G552" t="str">
            <v>000</v>
          </cell>
          <cell r="H552" t="e">
            <v>#REF!</v>
          </cell>
          <cell r="I552">
            <v>297.35000000000002</v>
          </cell>
          <cell r="J552" t="e">
            <v>#REF!</v>
          </cell>
          <cell r="K552">
            <v>9810020110</v>
          </cell>
          <cell r="L552" t="str">
            <v>9810020110</v>
          </cell>
          <cell r="M552" t="str">
            <v>60701139810020110000</v>
          </cell>
        </row>
        <row r="553">
          <cell r="A553" t="str">
            <v>60701139810020110240</v>
          </cell>
          <cell r="B553" t="str">
            <v>Иные закупки товаров, работ и услуг для обеспечения государственных (муниципальных) нужд</v>
          </cell>
          <cell r="C553" t="str">
            <v>607</v>
          </cell>
          <cell r="D553" t="str">
            <v>01</v>
          </cell>
          <cell r="E553" t="str">
            <v>13</v>
          </cell>
          <cell r="F553" t="str">
            <v>98 1 00 20110</v>
          </cell>
          <cell r="G553" t="str">
            <v>240</v>
          </cell>
          <cell r="H553" t="e">
            <v>#REF!</v>
          </cell>
          <cell r="I553">
            <v>26.4</v>
          </cell>
          <cell r="J553" t="e">
            <v>#REF!</v>
          </cell>
          <cell r="K553">
            <v>9810020110</v>
          </cell>
          <cell r="L553" t="str">
            <v>9810020110</v>
          </cell>
          <cell r="M553" t="str">
            <v>60701139810020110240</v>
          </cell>
        </row>
        <row r="554">
          <cell r="A554" t="str">
            <v>60701139810020110360</v>
          </cell>
          <cell r="B554" t="str">
            <v>Иные выплаты населению</v>
          </cell>
          <cell r="C554" t="str">
            <v>607</v>
          </cell>
          <cell r="D554" t="str">
            <v>01</v>
          </cell>
          <cell r="E554" t="str">
            <v>13</v>
          </cell>
          <cell r="F554" t="str">
            <v>98 1 00 20110</v>
          </cell>
          <cell r="G554" t="str">
            <v>360</v>
          </cell>
          <cell r="H554" t="e">
            <v>#REF!</v>
          </cell>
          <cell r="I554">
            <v>26.4</v>
          </cell>
          <cell r="J554" t="e">
            <v>#REF!</v>
          </cell>
          <cell r="K554">
            <v>9810020110</v>
          </cell>
          <cell r="L554" t="str">
            <v>9810020110</v>
          </cell>
          <cell r="M554" t="str">
            <v>60701139810020110360</v>
          </cell>
        </row>
        <row r="555">
          <cell r="A555" t="str">
            <v>60701139810020110850</v>
          </cell>
          <cell r="B555" t="str">
            <v>Уплата налогов, сборов и иных платежей</v>
          </cell>
          <cell r="C555" t="str">
            <v>607</v>
          </cell>
          <cell r="D555" t="str">
            <v>01</v>
          </cell>
          <cell r="E555" t="str">
            <v>13</v>
          </cell>
          <cell r="F555" t="str">
            <v>98 1 00 20110</v>
          </cell>
          <cell r="G555" t="str">
            <v>850</v>
          </cell>
          <cell r="H555" t="e">
            <v>#REF!</v>
          </cell>
          <cell r="I555">
            <v>42</v>
          </cell>
          <cell r="J555" t="e">
            <v>#REF!</v>
          </cell>
          <cell r="K555">
            <v>9810020110</v>
          </cell>
          <cell r="L555" t="str">
            <v>9810020110</v>
          </cell>
          <cell r="M555" t="str">
            <v>60701139810020110850</v>
          </cell>
        </row>
        <row r="556">
          <cell r="A556" t="str">
            <v>60701139810020110860</v>
          </cell>
          <cell r="B556" t="str">
            <v>Предоставление платежей, взносов, безвозмездных перечислений субъектам международного права</v>
          </cell>
          <cell r="C556" t="str">
            <v>607</v>
          </cell>
          <cell r="D556" t="str">
            <v>01</v>
          </cell>
          <cell r="E556" t="str">
            <v>13</v>
          </cell>
          <cell r="F556" t="str">
            <v>98 1 00 20110</v>
          </cell>
          <cell r="G556" t="str">
            <v>860</v>
          </cell>
          <cell r="H556" t="e">
            <v>#REF!</v>
          </cell>
          <cell r="I556">
            <v>202.55</v>
          </cell>
          <cell r="J556" t="e">
            <v>#REF!</v>
          </cell>
          <cell r="K556">
            <v>9810020110</v>
          </cell>
          <cell r="L556" t="str">
            <v>9810020110</v>
          </cell>
          <cell r="M556" t="str">
            <v>60701139810020110860</v>
          </cell>
        </row>
        <row r="557">
          <cell r="A557" t="str">
            <v>60707000000000000000</v>
          </cell>
          <cell r="B557" t="str">
            <v>Образование</v>
          </cell>
          <cell r="C557" t="str">
            <v>607</v>
          </cell>
          <cell r="D557" t="str">
            <v>07</v>
          </cell>
          <cell r="E557" t="str">
            <v>00</v>
          </cell>
          <cell r="F557" t="str">
            <v>00 0 00 00000</v>
          </cell>
          <cell r="G557" t="str">
            <v>000</v>
          </cell>
          <cell r="H557" t="e">
            <v>#REF!</v>
          </cell>
          <cell r="I557">
            <v>138032.37</v>
          </cell>
          <cell r="J557" t="e">
            <v>#REF!</v>
          </cell>
          <cell r="K557">
            <v>0</v>
          </cell>
          <cell r="L557" t="str">
            <v>0000000000</v>
          </cell>
          <cell r="M557" t="str">
            <v>60707000000000000000</v>
          </cell>
        </row>
        <row r="558">
          <cell r="A558" t="str">
            <v>60707030000000000000</v>
          </cell>
          <cell r="B558" t="str">
            <v>Дополнительное образование детей</v>
          </cell>
          <cell r="C558" t="str">
            <v>607</v>
          </cell>
          <cell r="D558" t="str">
            <v>07</v>
          </cell>
          <cell r="E558" t="str">
            <v>03</v>
          </cell>
          <cell r="F558" t="str">
            <v>00 0 00 00000</v>
          </cell>
          <cell r="G558" t="str">
            <v>000</v>
          </cell>
          <cell r="H558" t="e">
            <v>#REF!</v>
          </cell>
          <cell r="I558">
            <v>129735.73</v>
          </cell>
          <cell r="J558" t="e">
            <v>#REF!</v>
          </cell>
          <cell r="K558">
            <v>0</v>
          </cell>
          <cell r="L558" t="str">
            <v>0000000000</v>
          </cell>
          <cell r="M558" t="str">
            <v>60707030000000000000</v>
          </cell>
        </row>
        <row r="559">
          <cell r="A559" t="str">
            <v>60707030700000000000</v>
          </cell>
          <cell r="B559" t="str">
            <v>Муниципальная программа «Культура города Ставрополя»</v>
          </cell>
          <cell r="C559" t="str">
            <v>607</v>
          </cell>
          <cell r="D559" t="str">
            <v>07</v>
          </cell>
          <cell r="E559" t="str">
            <v>03</v>
          </cell>
          <cell r="F559" t="str">
            <v>07 0 00 00000</v>
          </cell>
          <cell r="G559" t="str">
            <v>000</v>
          </cell>
          <cell r="H559" t="e">
            <v>#REF!</v>
          </cell>
          <cell r="I559">
            <v>128347.29</v>
          </cell>
          <cell r="J559" t="e">
            <v>#REF!</v>
          </cell>
          <cell r="K559">
            <v>700000000</v>
          </cell>
          <cell r="L559" t="str">
            <v>0700000000</v>
          </cell>
          <cell r="M559" t="str">
            <v>60707030700000000000</v>
          </cell>
        </row>
        <row r="560">
          <cell r="A560" t="str">
            <v>60707030710000000000</v>
          </cell>
          <cell r="B560" t="str">
    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v>
          </cell>
          <cell r="C560" t="str">
            <v>607</v>
          </cell>
          <cell r="D560" t="str">
            <v>07</v>
          </cell>
          <cell r="E560" t="str">
            <v>03</v>
          </cell>
          <cell r="F560" t="str">
            <v>07 1 00 00000</v>
          </cell>
          <cell r="G560" t="str">
            <v>000</v>
          </cell>
          <cell r="H560" t="e">
            <v>#REF!</v>
          </cell>
          <cell r="I560">
            <v>412</v>
          </cell>
          <cell r="J560" t="e">
            <v>#REF!</v>
          </cell>
          <cell r="K560">
            <v>710000000</v>
          </cell>
          <cell r="L560" t="str">
            <v>0710000000</v>
          </cell>
          <cell r="M560" t="str">
            <v>60707030710000000000</v>
          </cell>
        </row>
        <row r="561">
          <cell r="A561" t="str">
            <v>60707030710100000000</v>
          </cell>
          <cell r="B561" t="str">
    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    </cell>
          <cell r="C561" t="str">
            <v>607</v>
          </cell>
          <cell r="D561" t="str">
            <v>07</v>
          </cell>
          <cell r="E561" t="str">
            <v>03</v>
          </cell>
          <cell r="F561" t="str">
            <v>07 1 01 00000</v>
          </cell>
          <cell r="G561" t="str">
            <v>000</v>
          </cell>
          <cell r="H561" t="e">
            <v>#REF!</v>
          </cell>
          <cell r="I561">
            <v>412</v>
          </cell>
          <cell r="J561" t="e">
            <v>#REF!</v>
          </cell>
          <cell r="K561">
            <v>710100000</v>
          </cell>
          <cell r="L561" t="str">
            <v>0710100000</v>
          </cell>
          <cell r="M561" t="str">
            <v>60707030710100000000</v>
          </cell>
        </row>
        <row r="562">
          <cell r="A562" t="str">
            <v>60707030710120060000</v>
          </cell>
          <cell r="B562" t="str">
            <v>Расходы на проведение культурно-массовых мероприятий в городе Ставрополе</v>
          </cell>
          <cell r="C562" t="str">
            <v>607</v>
          </cell>
          <cell r="D562" t="str">
            <v>07</v>
          </cell>
          <cell r="E562" t="str">
            <v>03</v>
          </cell>
          <cell r="F562" t="str">
            <v>07 1 01 20060</v>
          </cell>
          <cell r="G562" t="str">
            <v>000</v>
          </cell>
          <cell r="H562" t="e">
            <v>#REF!</v>
          </cell>
          <cell r="I562">
            <v>412</v>
          </cell>
          <cell r="J562" t="e">
            <v>#REF!</v>
          </cell>
          <cell r="K562">
            <v>710120060</v>
          </cell>
          <cell r="L562" t="str">
            <v>0710120060</v>
          </cell>
          <cell r="M562" t="str">
            <v>60707030710120060000</v>
          </cell>
        </row>
        <row r="563">
          <cell r="A563" t="str">
            <v>60707030710120060610</v>
          </cell>
          <cell r="B563" t="str">
            <v>Субсидии бюджетным учреждениям</v>
          </cell>
          <cell r="C563" t="str">
            <v>607</v>
          </cell>
          <cell r="D563" t="str">
            <v>07</v>
          </cell>
          <cell r="E563" t="str">
            <v>03</v>
          </cell>
          <cell r="F563" t="str">
            <v>07 1 01 20060</v>
          </cell>
          <cell r="G563" t="str">
            <v>610</v>
          </cell>
          <cell r="H563" t="e">
            <v>#REF!</v>
          </cell>
          <cell r="I563">
            <v>347</v>
          </cell>
          <cell r="J563" t="e">
            <v>#REF!</v>
          </cell>
          <cell r="K563">
            <v>710120060</v>
          </cell>
          <cell r="L563" t="str">
            <v>0710120060</v>
          </cell>
          <cell r="M563" t="str">
            <v>60707030710120060610</v>
          </cell>
        </row>
        <row r="564">
          <cell r="A564" t="str">
            <v>60707030710120060620</v>
          </cell>
          <cell r="B564" t="str">
            <v>Субсидии автономным учреждениям</v>
          </cell>
          <cell r="C564" t="str">
            <v>607</v>
          </cell>
          <cell r="D564" t="str">
            <v>07</v>
          </cell>
          <cell r="E564" t="str">
            <v>03</v>
          </cell>
          <cell r="F564" t="str">
            <v>07 1 01 20060</v>
          </cell>
          <cell r="G564" t="str">
            <v>620</v>
          </cell>
          <cell r="H564" t="e">
            <v>#REF!</v>
          </cell>
          <cell r="I564">
            <v>65</v>
          </cell>
          <cell r="J564" t="e">
            <v>#REF!</v>
          </cell>
          <cell r="K564">
            <v>710120060</v>
          </cell>
          <cell r="L564" t="str">
            <v>0710120060</v>
          </cell>
          <cell r="M564" t="str">
            <v>60707030710120060620</v>
          </cell>
        </row>
        <row r="565">
          <cell r="A565" t="str">
            <v>60707030720000000000</v>
          </cell>
          <cell r="B565" t="str">
            <v>Подпрограмма «Развитие культуры города Ставрополя»</v>
          </cell>
          <cell r="C565" t="str">
            <v>607</v>
          </cell>
          <cell r="D565" t="str">
            <v>07</v>
          </cell>
          <cell r="E565" t="str">
            <v>03</v>
          </cell>
          <cell r="F565" t="str">
            <v>07 2 00 00000</v>
          </cell>
          <cell r="G565" t="str">
            <v>000</v>
          </cell>
          <cell r="H565" t="e">
            <v>#REF!</v>
          </cell>
          <cell r="I565">
            <v>127935.29</v>
          </cell>
          <cell r="J565" t="e">
            <v>#REF!</v>
          </cell>
          <cell r="K565">
            <v>720000000</v>
          </cell>
          <cell r="L565" t="str">
            <v>0720000000</v>
          </cell>
          <cell r="M565" t="str">
            <v>60707030720000000000</v>
          </cell>
        </row>
        <row r="566">
          <cell r="A566" t="str">
            <v>60707030720100000000</v>
          </cell>
          <cell r="B566" t="str">
            <v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v>
          </cell>
          <cell r="C566" t="str">
            <v>607</v>
          </cell>
          <cell r="D566" t="str">
            <v>07</v>
          </cell>
          <cell r="E566" t="str">
            <v>03</v>
          </cell>
          <cell r="F566" t="str">
            <v>07 2 01 00000</v>
          </cell>
          <cell r="G566" t="str">
            <v>000</v>
          </cell>
          <cell r="H566" t="e">
            <v>#REF!</v>
          </cell>
          <cell r="I566">
            <v>124941.5</v>
          </cell>
          <cell r="J566" t="e">
            <v>#REF!</v>
          </cell>
          <cell r="K566">
            <v>720100000</v>
          </cell>
          <cell r="L566" t="str">
            <v>0720100000</v>
          </cell>
          <cell r="M566" t="str">
            <v>60707030720100000000</v>
          </cell>
        </row>
        <row r="567">
          <cell r="A567" t="str">
            <v>60707030720111010000</v>
          </cell>
          <cell r="B567" t="str">
            <v>Расходы на обеспечение деятельности (оказание услуг) муниципальных учреждений</v>
          </cell>
          <cell r="C567" t="str">
            <v>607</v>
          </cell>
          <cell r="D567" t="str">
            <v>07</v>
          </cell>
          <cell r="E567" t="str">
            <v>03</v>
          </cell>
          <cell r="F567" t="str">
            <v>07 2 01 11010</v>
          </cell>
          <cell r="G567" t="str">
            <v>000</v>
          </cell>
          <cell r="H567" t="e">
            <v>#REF!</v>
          </cell>
          <cell r="I567">
            <v>118578.37</v>
          </cell>
          <cell r="J567" t="e">
            <v>#REF!</v>
          </cell>
          <cell r="K567">
            <v>720111010</v>
          </cell>
          <cell r="L567" t="str">
            <v>0720111010</v>
          </cell>
          <cell r="M567" t="str">
            <v>60707030720111010000</v>
          </cell>
        </row>
        <row r="568">
          <cell r="A568" t="str">
            <v>60707030720111010610</v>
          </cell>
          <cell r="B568" t="str">
            <v>Субсидии бюджетным учреждениям</v>
          </cell>
          <cell r="C568" t="str">
            <v>607</v>
          </cell>
          <cell r="D568" t="str">
            <v>07</v>
          </cell>
          <cell r="E568" t="str">
            <v>03</v>
          </cell>
          <cell r="F568" t="str">
            <v>07 2 01 11010</v>
          </cell>
          <cell r="G568" t="str">
            <v>610</v>
          </cell>
          <cell r="H568" t="e">
            <v>#REF!</v>
          </cell>
          <cell r="I568">
            <v>105581.81</v>
          </cell>
          <cell r="J568" t="e">
            <v>#REF!</v>
          </cell>
          <cell r="K568">
            <v>720111010</v>
          </cell>
          <cell r="L568" t="str">
            <v>0720111010</v>
          </cell>
          <cell r="M568" t="str">
            <v>60707030720111010610</v>
          </cell>
        </row>
        <row r="569">
          <cell r="A569" t="str">
            <v>60707030720111010620</v>
          </cell>
          <cell r="B569" t="str">
            <v>Субсидии автономным учреждениям</v>
          </cell>
          <cell r="C569" t="str">
            <v>607</v>
          </cell>
          <cell r="D569" t="str">
            <v>07</v>
          </cell>
          <cell r="E569" t="str">
            <v>03</v>
          </cell>
          <cell r="F569" t="str">
            <v>07 2 01 11010</v>
          </cell>
          <cell r="G569" t="str">
            <v>620</v>
          </cell>
          <cell r="H569" t="e">
            <v>#REF!</v>
          </cell>
          <cell r="I569">
            <v>12996.56</v>
          </cell>
          <cell r="J569" t="e">
            <v>#REF!</v>
          </cell>
          <cell r="K569">
            <v>720111010</v>
          </cell>
          <cell r="L569" t="str">
            <v>0720111010</v>
          </cell>
          <cell r="M569" t="str">
            <v>60707030720111010620</v>
          </cell>
        </row>
        <row r="570">
          <cell r="A570" t="str">
            <v>60707030720177080000</v>
          </cell>
          <cell r="B570" t="str">
            <v>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v>
          </cell>
          <cell r="C570" t="str">
            <v>607</v>
          </cell>
          <cell r="D570" t="str">
            <v>07</v>
          </cell>
          <cell r="E570" t="str">
            <v>03</v>
          </cell>
          <cell r="F570" t="str">
            <v>07 2 01 77080</v>
          </cell>
          <cell r="G570" t="str">
            <v>000</v>
          </cell>
          <cell r="H570" t="e">
            <v>#REF!</v>
          </cell>
          <cell r="I570">
            <v>5889.13</v>
          </cell>
          <cell r="J570" t="e">
            <v>#REF!</v>
          </cell>
          <cell r="K570">
            <v>720177080</v>
          </cell>
          <cell r="L570" t="str">
            <v>0720177080</v>
          </cell>
          <cell r="M570" t="str">
            <v>60707030720177080000</v>
          </cell>
        </row>
        <row r="571">
          <cell r="A571" t="str">
            <v>60707030720177080610</v>
          </cell>
          <cell r="B571" t="str">
            <v>Субсидии бюджетным учреждениям</v>
          </cell>
          <cell r="C571" t="str">
            <v>607</v>
          </cell>
          <cell r="D571" t="str">
            <v>07</v>
          </cell>
          <cell r="E571" t="str">
            <v>03</v>
          </cell>
          <cell r="F571" t="str">
            <v>07 2 01 77080</v>
          </cell>
          <cell r="G571" t="str">
            <v>610</v>
          </cell>
          <cell r="H571" t="e">
            <v>#REF!</v>
          </cell>
          <cell r="I571">
            <v>5062.29</v>
          </cell>
          <cell r="J571" t="e">
            <v>#REF!</v>
          </cell>
          <cell r="K571">
            <v>720177080</v>
          </cell>
          <cell r="L571" t="str">
            <v>0720177080</v>
          </cell>
          <cell r="M571" t="str">
            <v>60707030720177080610</v>
          </cell>
        </row>
        <row r="572">
          <cell r="A572" t="str">
            <v>60707030720177080620</v>
          </cell>
          <cell r="B572" t="str">
            <v>Субсидии автономным учреждениям</v>
          </cell>
          <cell r="C572" t="str">
            <v>607</v>
          </cell>
          <cell r="D572" t="str">
            <v>07</v>
          </cell>
          <cell r="E572" t="str">
            <v>03</v>
          </cell>
          <cell r="F572" t="str">
            <v>07 2 01 77080</v>
          </cell>
          <cell r="G572" t="str">
            <v>620</v>
          </cell>
          <cell r="H572" t="e">
            <v>#REF!</v>
          </cell>
          <cell r="I572">
            <v>826.84</v>
          </cell>
          <cell r="J572" t="e">
            <v>#REF!</v>
          </cell>
          <cell r="K572">
            <v>720177080</v>
          </cell>
          <cell r="L572" t="str">
            <v>0720177080</v>
          </cell>
          <cell r="M572" t="str">
            <v>60707030720177080620</v>
          </cell>
        </row>
        <row r="573">
          <cell r="A573" t="str">
            <v>60707030720177250000</v>
          </cell>
          <cell r="B573" t="str">
            <v>Расходы на обеспечение выплаты работникам муниципальных учреждений минимального размера оплаты труда</v>
          </cell>
          <cell r="C573" t="str">
            <v>607</v>
          </cell>
          <cell r="D573" t="str">
            <v>07</v>
          </cell>
          <cell r="E573" t="str">
            <v>03</v>
          </cell>
          <cell r="F573" t="str">
            <v>07 2 01 77250</v>
          </cell>
          <cell r="G573" t="str">
            <v>000</v>
          </cell>
          <cell r="H573" t="e">
            <v>#REF!</v>
          </cell>
          <cell r="I573">
            <v>164.05</v>
          </cell>
          <cell r="J573" t="e">
            <v>#REF!</v>
          </cell>
          <cell r="K573">
            <v>720177250</v>
          </cell>
          <cell r="L573" t="str">
            <v>0720177250</v>
          </cell>
          <cell r="M573" t="str">
            <v>60707030720177250000</v>
          </cell>
        </row>
        <row r="574">
          <cell r="A574" t="str">
            <v>60707030720177250610</v>
          </cell>
          <cell r="B574" t="str">
            <v>Субсидии бюджетным учреждениям</v>
          </cell>
          <cell r="C574" t="str">
            <v>607</v>
          </cell>
          <cell r="D574" t="str">
            <v>07</v>
          </cell>
          <cell r="E574" t="str">
            <v>03</v>
          </cell>
          <cell r="F574" t="str">
            <v>07 2 01 77250</v>
          </cell>
          <cell r="G574" t="str">
            <v>610</v>
          </cell>
          <cell r="H574" t="e">
            <v>#REF!</v>
          </cell>
          <cell r="I574">
            <v>152.33000000000001</v>
          </cell>
          <cell r="J574" t="e">
            <v>#REF!</v>
          </cell>
          <cell r="K574">
            <v>720177250</v>
          </cell>
          <cell r="L574" t="str">
            <v>0720177250</v>
          </cell>
          <cell r="M574" t="str">
            <v>60707030720177250610</v>
          </cell>
        </row>
        <row r="575">
          <cell r="A575" t="str">
            <v>60707030720177250620</v>
          </cell>
          <cell r="B575" t="str">
            <v>Субсидии автономным учреждениям</v>
          </cell>
          <cell r="C575" t="str">
            <v>607</v>
          </cell>
          <cell r="D575" t="str">
            <v>07</v>
          </cell>
          <cell r="E575" t="str">
            <v>03</v>
          </cell>
          <cell r="F575" t="str">
            <v>07 2 01 77250</v>
          </cell>
          <cell r="G575" t="str">
            <v>620</v>
          </cell>
          <cell r="H575" t="e">
            <v>#REF!</v>
          </cell>
          <cell r="I575">
            <v>11.72</v>
          </cell>
          <cell r="J575" t="e">
            <v>#REF!</v>
          </cell>
          <cell r="K575">
            <v>720177250</v>
          </cell>
          <cell r="L575" t="str">
            <v>0720177250</v>
          </cell>
          <cell r="M575" t="str">
            <v>60707030720177250620</v>
          </cell>
        </row>
        <row r="576">
          <cell r="A576" t="str">
            <v>607070307201S7080000</v>
          </cell>
          <cell r="B576" t="str">
            <v>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</v>
          </cell>
          <cell r="C576" t="str">
            <v>607</v>
          </cell>
          <cell r="D576" t="str">
            <v>07</v>
          </cell>
          <cell r="E576" t="str">
            <v>03</v>
          </cell>
          <cell r="F576" t="str">
            <v>07 2 01 S7080</v>
          </cell>
          <cell r="G576" t="str">
            <v>000</v>
          </cell>
          <cell r="H576" t="e">
            <v>#REF!</v>
          </cell>
          <cell r="I576">
            <v>309.95</v>
          </cell>
          <cell r="J576" t="e">
            <v>#REF!</v>
          </cell>
          <cell r="K576" t="str">
            <v>07201S7080</v>
          </cell>
          <cell r="L576" t="str">
            <v>07201S7080</v>
          </cell>
          <cell r="M576" t="str">
            <v>607070307201S7080000</v>
          </cell>
        </row>
        <row r="577">
          <cell r="A577" t="str">
            <v>607070307201S7080610</v>
          </cell>
          <cell r="B577" t="str">
            <v>Субсидии бюджетным учреждениям</v>
          </cell>
          <cell r="C577" t="str">
            <v>607</v>
          </cell>
          <cell r="D577" t="str">
            <v>07</v>
          </cell>
          <cell r="E577" t="str">
            <v>03</v>
          </cell>
          <cell r="F577" t="str">
            <v>07 2 01 S7080</v>
          </cell>
          <cell r="G577" t="str">
            <v>610</v>
          </cell>
          <cell r="H577" t="e">
            <v>#REF!</v>
          </cell>
          <cell r="I577">
            <v>262.56</v>
          </cell>
          <cell r="J577" t="e">
            <v>#REF!</v>
          </cell>
          <cell r="K577" t="str">
            <v>07201S7080</v>
          </cell>
          <cell r="L577" t="str">
            <v>07201S7080</v>
          </cell>
          <cell r="M577" t="str">
            <v>607070307201S7080610</v>
          </cell>
        </row>
        <row r="578">
          <cell r="A578" t="str">
            <v>607070307201S7080620</v>
          </cell>
          <cell r="B578" t="str">
            <v>Субсидии автономным учреждениям</v>
          </cell>
          <cell r="C578" t="str">
            <v>607</v>
          </cell>
          <cell r="D578" t="str">
            <v>07</v>
          </cell>
          <cell r="E578" t="str">
            <v>03</v>
          </cell>
          <cell r="F578" t="str">
            <v>07 2 01 S7080</v>
          </cell>
          <cell r="G578" t="str">
            <v>620</v>
          </cell>
          <cell r="H578" t="e">
            <v>#REF!</v>
          </cell>
          <cell r="I578">
            <v>47.39</v>
          </cell>
          <cell r="J578" t="e">
            <v>#REF!</v>
          </cell>
          <cell r="K578" t="str">
            <v>07201S7080</v>
          </cell>
          <cell r="L578" t="str">
            <v>07201S7080</v>
          </cell>
          <cell r="M578" t="str">
            <v>607070307201S7080620</v>
          </cell>
        </row>
        <row r="579">
          <cell r="A579" t="str">
            <v>60707030720600000000</v>
          </cell>
          <cell r="B579" t="str">
    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    </cell>
          <cell r="C579" t="str">
            <v>607</v>
          </cell>
          <cell r="D579" t="str">
            <v>07</v>
          </cell>
          <cell r="E579" t="str">
            <v>03</v>
          </cell>
          <cell r="F579" t="str">
            <v>07 2 06 00000</v>
          </cell>
          <cell r="G579" t="str">
            <v>000</v>
          </cell>
          <cell r="H579" t="e">
            <v>#REF!</v>
          </cell>
          <cell r="I579">
            <v>74.84</v>
          </cell>
          <cell r="J579" t="e">
            <v>#REF!</v>
          </cell>
          <cell r="K579">
            <v>720600000</v>
          </cell>
          <cell r="L579" t="str">
            <v>0720600000</v>
          </cell>
          <cell r="M579" t="str">
            <v>60707030720600000000</v>
          </cell>
        </row>
        <row r="580">
          <cell r="A580" t="str">
            <v>60707030720620400000</v>
          </cell>
          <cell r="B580" t="str">
            <v>Расходы на реализацию мероприятий, направленных на сохранение историко-культурного наследия города Ставрополя</v>
          </cell>
          <cell r="C580" t="str">
            <v>607</v>
          </cell>
          <cell r="D580" t="str">
            <v>07</v>
          </cell>
          <cell r="E580" t="str">
            <v>03</v>
          </cell>
          <cell r="F580" t="str">
            <v>07 2 06 20400</v>
          </cell>
          <cell r="G580" t="str">
            <v>000</v>
          </cell>
          <cell r="H580" t="e">
            <v>#REF!</v>
          </cell>
          <cell r="I580">
            <v>74.84</v>
          </cell>
          <cell r="J580" t="e">
            <v>#REF!</v>
          </cell>
          <cell r="K580">
            <v>720620400</v>
          </cell>
          <cell r="L580" t="str">
            <v>0720620400</v>
          </cell>
          <cell r="M580" t="str">
            <v>60707030720620400000</v>
          </cell>
        </row>
        <row r="581">
          <cell r="A581" t="str">
            <v>60707030720620400610</v>
          </cell>
          <cell r="B581" t="str">
            <v>Субсидии бюджетным учреждениям</v>
          </cell>
          <cell r="C581" t="str">
            <v>607</v>
          </cell>
          <cell r="D581" t="str">
            <v>07</v>
          </cell>
          <cell r="E581" t="str">
            <v>03</v>
          </cell>
          <cell r="F581" t="str">
            <v>07 2 06 20400</v>
          </cell>
          <cell r="G581" t="str">
            <v>610</v>
          </cell>
          <cell r="H581" t="e">
            <v>#REF!</v>
          </cell>
          <cell r="I581">
            <v>74.84</v>
          </cell>
          <cell r="J581" t="e">
            <v>#REF!</v>
          </cell>
          <cell r="K581">
            <v>720620400</v>
          </cell>
          <cell r="L581" t="str">
            <v>0720620400</v>
          </cell>
          <cell r="M581" t="str">
            <v>60707030720620400610</v>
          </cell>
        </row>
        <row r="582">
          <cell r="A582" t="str">
            <v>60707030720800000000</v>
          </cell>
          <cell r="B582" t="str">
            <v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    </cell>
          <cell r="C582" t="str">
            <v>607</v>
          </cell>
          <cell r="D582" t="str">
            <v>07</v>
          </cell>
          <cell r="E582" t="str">
            <v>03</v>
          </cell>
          <cell r="F582" t="str">
            <v>07 2 08 00000</v>
          </cell>
          <cell r="G582" t="str">
            <v>000</v>
          </cell>
          <cell r="H582" t="e">
            <v>#REF!</v>
          </cell>
          <cell r="I582">
            <v>150</v>
          </cell>
          <cell r="J582" t="e">
            <v>#REF!</v>
          </cell>
          <cell r="K582">
            <v>720800000</v>
          </cell>
          <cell r="L582" t="str">
            <v>0720800000</v>
          </cell>
          <cell r="M582" t="str">
            <v>60707030720800000000</v>
          </cell>
        </row>
        <row r="583">
          <cell r="A583" t="str">
            <v>60707030720821230000</v>
          </cell>
          <cell r="B583" t="str">
            <v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    </cell>
          <cell r="C583" t="str">
            <v>607</v>
          </cell>
          <cell r="D583" t="str">
            <v>07</v>
          </cell>
          <cell r="E583" t="str">
            <v>03</v>
          </cell>
          <cell r="F583" t="str">
            <v>07 2 08 21230</v>
          </cell>
          <cell r="G583" t="str">
            <v>000</v>
          </cell>
          <cell r="H583" t="e">
            <v>#REF!</v>
          </cell>
          <cell r="I583">
            <v>150</v>
          </cell>
          <cell r="J583" t="e">
            <v>#REF!</v>
          </cell>
          <cell r="K583">
            <v>720821230</v>
          </cell>
          <cell r="L583" t="str">
            <v>0720821230</v>
          </cell>
          <cell r="M583" t="str">
            <v>60707030720821230000</v>
          </cell>
        </row>
        <row r="584">
          <cell r="A584" t="str">
            <v>60707030720821230610</v>
          </cell>
          <cell r="B584" t="str">
            <v>Субсидии бюджетным учреждениям</v>
          </cell>
          <cell r="C584" t="str">
            <v>607</v>
          </cell>
          <cell r="D584" t="str">
            <v>07</v>
          </cell>
          <cell r="E584" t="str">
            <v>03</v>
          </cell>
          <cell r="F584" t="str">
            <v>07 2 08 21230</v>
          </cell>
          <cell r="G584" t="str">
            <v>610</v>
          </cell>
          <cell r="H584" t="e">
            <v>#REF!</v>
          </cell>
          <cell r="I584">
            <v>150</v>
          </cell>
          <cell r="J584" t="e">
            <v>#REF!</v>
          </cell>
          <cell r="K584">
            <v>720821230</v>
          </cell>
          <cell r="L584" t="str">
            <v>0720821230</v>
          </cell>
          <cell r="M584" t="str">
            <v>60707030720821230610</v>
          </cell>
        </row>
        <row r="585">
          <cell r="A585" t="str">
            <v>60707030720900000000</v>
          </cell>
          <cell r="B585" t="str">
            <v>Основное мероприятие «Модернизация материально-технической базы муниципальных учреждений отрасли «Культура» города Ставрополя»</v>
          </cell>
          <cell r="C585" t="str">
            <v>607</v>
          </cell>
          <cell r="D585" t="str">
            <v>07</v>
          </cell>
          <cell r="E585" t="str">
            <v>03</v>
          </cell>
          <cell r="F585" t="str">
            <v>07 2 09 00000</v>
          </cell>
          <cell r="G585" t="str">
            <v>000</v>
          </cell>
          <cell r="H585" t="e">
            <v>#REF!</v>
          </cell>
          <cell r="I585">
            <v>269</v>
          </cell>
          <cell r="J585" t="e">
            <v>#REF!</v>
          </cell>
          <cell r="K585">
            <v>720900000</v>
          </cell>
          <cell r="L585" t="str">
            <v>0720900000</v>
          </cell>
          <cell r="M585" t="str">
            <v>60707030720900000000</v>
          </cell>
        </row>
        <row r="586">
          <cell r="A586" t="str">
            <v>60707030720921280000</v>
          </cell>
          <cell r="B586" t="str">
            <v>Расходы на модернизацию материально-технической базы муниципальных учреждений отрасли «Культура» города Ставрополя</v>
          </cell>
          <cell r="C586" t="str">
            <v>607</v>
          </cell>
          <cell r="D586" t="str">
            <v>07</v>
          </cell>
          <cell r="E586" t="str">
            <v>03</v>
          </cell>
          <cell r="F586" t="str">
            <v>07 2 09 21280</v>
          </cell>
          <cell r="G586" t="str">
            <v>000</v>
          </cell>
          <cell r="H586" t="e">
            <v>#REF!</v>
          </cell>
          <cell r="I586">
            <v>269</v>
          </cell>
          <cell r="J586" t="e">
            <v>#REF!</v>
          </cell>
          <cell r="K586">
            <v>720921280</v>
          </cell>
          <cell r="L586" t="str">
            <v>0720921280</v>
          </cell>
          <cell r="M586" t="str">
            <v>60707030720921280000</v>
          </cell>
        </row>
        <row r="587">
          <cell r="A587" t="str">
            <v>60707030720921280610</v>
          </cell>
          <cell r="B587" t="str">
            <v>Субсидии бюджетным учреждениям</v>
          </cell>
          <cell r="C587" t="str">
            <v>607</v>
          </cell>
          <cell r="D587" t="str">
            <v>07</v>
          </cell>
          <cell r="E587" t="str">
            <v>03</v>
          </cell>
          <cell r="F587" t="str">
            <v>07 2 09 21280</v>
          </cell>
          <cell r="G587" t="str">
            <v>610</v>
          </cell>
          <cell r="H587" t="e">
            <v>#REF!</v>
          </cell>
          <cell r="I587">
            <v>194</v>
          </cell>
          <cell r="J587" t="e">
            <v>#REF!</v>
          </cell>
          <cell r="K587">
            <v>720921280</v>
          </cell>
          <cell r="L587" t="str">
            <v>0720921280</v>
          </cell>
          <cell r="M587" t="str">
            <v>60707030720921280610</v>
          </cell>
        </row>
        <row r="588">
          <cell r="A588" t="str">
            <v>60707030720921280620</v>
          </cell>
          <cell r="B588" t="str">
            <v>Субсидии автономным учреждениям</v>
          </cell>
          <cell r="C588" t="str">
            <v>607</v>
          </cell>
          <cell r="D588" t="str">
            <v>07</v>
          </cell>
          <cell r="E588" t="str">
            <v>03</v>
          </cell>
          <cell r="F588" t="str">
            <v>07 2 09 21280</v>
          </cell>
          <cell r="G588" t="str">
            <v>620</v>
          </cell>
          <cell r="H588" t="e">
            <v>#REF!</v>
          </cell>
          <cell r="I588">
            <v>75</v>
          </cell>
          <cell r="J588" t="e">
            <v>#REF!</v>
          </cell>
          <cell r="K588">
            <v>720921280</v>
          </cell>
          <cell r="L588" t="str">
            <v>0720921280</v>
          </cell>
          <cell r="M588" t="str">
            <v>60707030720921280620</v>
          </cell>
        </row>
        <row r="589">
          <cell r="A589" t="str">
            <v>60707030721200000000</v>
          </cell>
          <cell r="B589" t="str">
            <v>Основное мероприятие «Проведение работ по капитальному ремонту зданий и сооружений, благоустройству территорий в муниципальных бюджетных (автономных) учреждениях отрасли «Культура» города Ставрополя»</v>
          </cell>
          <cell r="C589" t="str">
            <v>607</v>
          </cell>
          <cell r="D589" t="str">
            <v>07</v>
          </cell>
          <cell r="E589" t="str">
            <v>03</v>
          </cell>
          <cell r="F589" t="str">
            <v>07 2 12 00000</v>
          </cell>
          <cell r="G589" t="str">
            <v>000</v>
          </cell>
          <cell r="H589" t="e">
            <v>#REF!</v>
          </cell>
          <cell r="I589">
            <v>2499.9499999999998</v>
          </cell>
          <cell r="J589" t="e">
            <v>#REF!</v>
          </cell>
          <cell r="K589">
            <v>721200000</v>
          </cell>
          <cell r="L589" t="str">
            <v>0721200000</v>
          </cell>
          <cell r="M589" t="str">
            <v>60707030721200000000</v>
          </cell>
        </row>
        <row r="590">
          <cell r="A590" t="str">
            <v>60707030721221260000</v>
          </cell>
          <cell r="B590" t="str">
            <v>Расходы на проведение ремонтных работ внутренних помещений здания муниципального автономного учреждения дополнительного образования «Детская школа искусств № 5» города Ставрополя по адресу: город Ставрополь, улица Доваторцев, 44/1 (в том числе изготовление проектно-сметной документации, технический надзор)</v>
          </cell>
          <cell r="C590" t="str">
            <v>607</v>
          </cell>
          <cell r="D590" t="str">
            <v>07</v>
          </cell>
          <cell r="E590" t="str">
            <v>03</v>
          </cell>
          <cell r="F590" t="str">
            <v>07 2 12 21260</v>
          </cell>
          <cell r="G590" t="str">
            <v>000</v>
          </cell>
          <cell r="H590" t="e">
            <v>#REF!</v>
          </cell>
          <cell r="I590">
            <v>2499.9499999999998</v>
          </cell>
          <cell r="J590" t="e">
            <v>#REF!</v>
          </cell>
          <cell r="K590">
            <v>721221260</v>
          </cell>
          <cell r="L590" t="str">
            <v>0721221260</v>
          </cell>
          <cell r="M590" t="str">
            <v>60707030721221260000</v>
          </cell>
        </row>
        <row r="591">
          <cell r="A591" t="str">
            <v>60707030721221260620</v>
          </cell>
          <cell r="B591" t="str">
            <v>Субсидии автономным учреждениям</v>
          </cell>
          <cell r="C591" t="str">
            <v>607</v>
          </cell>
          <cell r="D591" t="str">
            <v>07</v>
          </cell>
          <cell r="E591" t="str">
            <v>03</v>
          </cell>
          <cell r="F591" t="str">
            <v>07 2 12 21260</v>
          </cell>
          <cell r="G591" t="str">
            <v>620</v>
          </cell>
          <cell r="H591" t="e">
            <v>#REF!</v>
          </cell>
          <cell r="I591">
            <v>2499.9499999999998</v>
          </cell>
          <cell r="J591" t="e">
            <v>#REF!</v>
          </cell>
          <cell r="K591">
            <v>721221260</v>
          </cell>
          <cell r="L591" t="str">
            <v>0721221260</v>
          </cell>
          <cell r="M591" t="str">
            <v>60707030721221260620</v>
          </cell>
        </row>
        <row r="592">
          <cell r="A592" t="str">
            <v>60707031600000000000</v>
          </cell>
          <cell r="B592" t="str">
    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    </cell>
          <cell r="C592" t="str">
            <v>607</v>
          </cell>
          <cell r="D592" t="str">
            <v>07</v>
          </cell>
          <cell r="E592" t="str">
            <v>03</v>
          </cell>
          <cell r="F592" t="str">
            <v>16 0 00 00000</v>
          </cell>
          <cell r="G592" t="str">
            <v>000</v>
          </cell>
          <cell r="H592" t="e">
            <v>#REF!</v>
          </cell>
          <cell r="I592">
            <v>392.8</v>
          </cell>
          <cell r="J592" t="e">
            <v>#REF!</v>
          </cell>
          <cell r="K592">
            <v>1600000000</v>
          </cell>
          <cell r="L592" t="str">
            <v>1600000000</v>
          </cell>
          <cell r="M592" t="str">
            <v>60707031600000000000</v>
          </cell>
        </row>
        <row r="593">
          <cell r="A593" t="str">
            <v>60707031620000000000</v>
          </cell>
          <cell r="B593" t="str">
            <v>Подпрограмма «Обеспечение пожарной безопасности в границах города Ставрополя»</v>
          </cell>
          <cell r="C593" t="str">
            <v>607</v>
          </cell>
          <cell r="D593" t="str">
            <v>07</v>
          </cell>
          <cell r="E593" t="str">
            <v>03</v>
          </cell>
          <cell r="F593" t="str">
            <v>16 2 00 00000</v>
          </cell>
          <cell r="G593" t="str">
            <v>000</v>
          </cell>
          <cell r="H593" t="e">
            <v>#REF!</v>
          </cell>
          <cell r="I593">
            <v>392.8</v>
          </cell>
          <cell r="J593" t="e">
            <v>#REF!</v>
          </cell>
          <cell r="K593">
            <v>1620000000</v>
          </cell>
          <cell r="L593" t="str">
            <v>1620000000</v>
          </cell>
          <cell r="M593" t="str">
            <v>60707031620000000000</v>
          </cell>
        </row>
        <row r="594">
          <cell r="A594" t="str">
            <v>60707031620200000000</v>
          </cell>
          <cell r="B594" t="str">
            <v>Основное мероприятие «Выполнение противопожарных мероприятий в муниципальных учреждениях города Ставрополя»</v>
          </cell>
          <cell r="C594" t="str">
            <v>607</v>
          </cell>
          <cell r="D594" t="str">
            <v>07</v>
          </cell>
          <cell r="E594" t="str">
            <v>03</v>
          </cell>
          <cell r="F594" t="str">
            <v>16 2 02 00000</v>
          </cell>
          <cell r="G594" t="str">
            <v>000</v>
          </cell>
          <cell r="H594" t="e">
            <v>#REF!</v>
          </cell>
          <cell r="I594">
            <v>392.8</v>
          </cell>
          <cell r="J594" t="e">
            <v>#REF!</v>
          </cell>
          <cell r="K594">
            <v>1620200000</v>
          </cell>
          <cell r="L594" t="str">
            <v>1620200000</v>
          </cell>
          <cell r="M594" t="str">
            <v>60707031620200000000</v>
          </cell>
        </row>
        <row r="595">
          <cell r="A595" t="str">
            <v>60707031620220550000</v>
          </cell>
          <cell r="B595" t="str">
            <v>Обеспечение пожарной безопасности в муниципальных учреждениях образования, культуры, физической культуры и спорта города Ставрополя</v>
          </cell>
          <cell r="C595" t="str">
            <v>607</v>
          </cell>
          <cell r="D595" t="str">
            <v>07</v>
          </cell>
          <cell r="E595" t="str">
            <v>03</v>
          </cell>
          <cell r="F595" t="str">
            <v>16 2 02 20550</v>
          </cell>
          <cell r="G595" t="str">
            <v>000</v>
          </cell>
          <cell r="H595" t="e">
            <v>#REF!</v>
          </cell>
          <cell r="I595">
            <v>392.8</v>
          </cell>
          <cell r="J595" t="e">
            <v>#REF!</v>
          </cell>
          <cell r="K595">
            <v>1620220550</v>
          </cell>
          <cell r="L595" t="str">
            <v>1620220550</v>
          </cell>
          <cell r="M595" t="str">
            <v>60707031620220550000</v>
          </cell>
        </row>
        <row r="596">
          <cell r="A596" t="str">
            <v>60707031620220550610</v>
          </cell>
          <cell r="B596" t="str">
            <v>Субсидии бюджетным учреждениям</v>
          </cell>
          <cell r="C596" t="str">
            <v>607</v>
          </cell>
          <cell r="D596" t="str">
            <v>07</v>
          </cell>
          <cell r="E596" t="str">
            <v>03</v>
          </cell>
          <cell r="F596" t="str">
            <v>16 2 02 20550</v>
          </cell>
          <cell r="G596" t="str">
            <v>610</v>
          </cell>
          <cell r="H596" t="e">
            <v>#REF!</v>
          </cell>
          <cell r="I596">
            <v>344.8</v>
          </cell>
          <cell r="J596" t="e">
            <v>#REF!</v>
          </cell>
          <cell r="K596">
            <v>1620220550</v>
          </cell>
          <cell r="L596" t="str">
            <v>1620220550</v>
          </cell>
          <cell r="M596" t="str">
            <v>60707031620220550610</v>
          </cell>
        </row>
        <row r="597">
          <cell r="A597" t="str">
            <v>60707031620220550620</v>
          </cell>
          <cell r="B597" t="str">
            <v>Субсидии автономным учреждениям</v>
          </cell>
          <cell r="C597" t="str">
            <v>607</v>
          </cell>
          <cell r="D597" t="str">
            <v>07</v>
          </cell>
          <cell r="E597" t="str">
            <v>03</v>
          </cell>
          <cell r="F597" t="str">
            <v>16 2 02 20550</v>
          </cell>
          <cell r="G597" t="str">
            <v>620</v>
          </cell>
          <cell r="H597" t="e">
            <v>#REF!</v>
          </cell>
          <cell r="I597">
            <v>48</v>
          </cell>
          <cell r="J597" t="e">
            <v>#REF!</v>
          </cell>
          <cell r="K597">
            <v>1620220550</v>
          </cell>
          <cell r="L597" t="str">
            <v>1620220550</v>
          </cell>
          <cell r="M597" t="str">
            <v>60707031620220550620</v>
          </cell>
        </row>
        <row r="598">
          <cell r="A598" t="str">
            <v>60707031700000000000</v>
          </cell>
          <cell r="B598" t="str">
            <v>Муниципальная программа «Энергосбережение и повышение энергетической эффективности в городе Ставрополе»</v>
          </cell>
          <cell r="C598" t="str">
            <v>607</v>
          </cell>
          <cell r="D598" t="str">
            <v>07</v>
          </cell>
          <cell r="E598" t="str">
            <v>03</v>
          </cell>
          <cell r="F598" t="str">
            <v>17 0 00 00000</v>
          </cell>
          <cell r="G598" t="str">
            <v>000</v>
          </cell>
          <cell r="H598" t="e">
            <v>#REF!</v>
          </cell>
          <cell r="I598">
            <v>995.64</v>
          </cell>
          <cell r="J598" t="e">
            <v>#REF!</v>
          </cell>
          <cell r="K598">
            <v>1700000000</v>
          </cell>
          <cell r="L598" t="str">
            <v>1700000000</v>
          </cell>
          <cell r="M598" t="str">
            <v>60707031700000000000</v>
          </cell>
        </row>
        <row r="599">
          <cell r="A599" t="str">
            <v>607070317Б0000000000</v>
          </cell>
          <cell r="B599" t="str">
            <v>Расходы в рамках реализации муниципальной программы «Энергосбережение и повышение энергетической эффективности в городе Ставрополе»</v>
          </cell>
          <cell r="C599" t="str">
            <v>607</v>
          </cell>
          <cell r="D599" t="str">
            <v>07</v>
          </cell>
          <cell r="E599" t="str">
            <v>03</v>
          </cell>
          <cell r="F599" t="str">
            <v>17 Б 00 00000</v>
          </cell>
          <cell r="G599" t="str">
            <v>000</v>
          </cell>
          <cell r="H599" t="e">
            <v>#REF!</v>
          </cell>
          <cell r="I599">
            <v>995.64</v>
          </cell>
          <cell r="J599" t="e">
            <v>#REF!</v>
          </cell>
          <cell r="K599" t="str">
            <v>17Б0000000</v>
          </cell>
          <cell r="L599" t="str">
            <v>17Б0000000</v>
          </cell>
          <cell r="M599" t="str">
            <v>607070317Б0000000000</v>
          </cell>
        </row>
        <row r="600">
          <cell r="A600" t="str">
            <v>607070317Б0100000000</v>
          </cell>
          <cell r="B600" t="str">
            <v>Основное мероприятие «Энергосбережение и энергоэффективность в бюджетном секторе»</v>
          </cell>
          <cell r="C600" t="str">
            <v>607</v>
          </cell>
          <cell r="D600" t="str">
            <v>07</v>
          </cell>
          <cell r="E600" t="str">
            <v>03</v>
          </cell>
          <cell r="F600" t="str">
            <v>17 Б 01 00000</v>
          </cell>
          <cell r="G600" t="str">
            <v>000</v>
          </cell>
          <cell r="H600" t="e">
            <v>#REF!</v>
          </cell>
          <cell r="I600">
            <v>995.64</v>
          </cell>
          <cell r="J600" t="e">
            <v>#REF!</v>
          </cell>
          <cell r="K600" t="str">
            <v>17Б0100000</v>
          </cell>
          <cell r="L600" t="str">
            <v>17Б0100000</v>
          </cell>
          <cell r="M600" t="str">
            <v>607070317Б0100000000</v>
          </cell>
        </row>
        <row r="601">
          <cell r="A601" t="str">
            <v>607070317Б0120490000</v>
          </cell>
          <cell r="B601" t="str">
            <v>Расходы на проведение мероприятий по энергосбережению и повышению энергоэффективности</v>
          </cell>
          <cell r="C601" t="str">
            <v>607</v>
          </cell>
          <cell r="D601" t="str">
            <v>07</v>
          </cell>
          <cell r="E601" t="str">
            <v>03</v>
          </cell>
          <cell r="F601" t="str">
            <v>17 Б 01 20490</v>
          </cell>
          <cell r="G601" t="str">
            <v>000</v>
          </cell>
          <cell r="H601" t="e">
            <v>#REF!</v>
          </cell>
          <cell r="I601">
            <v>995.64</v>
          </cell>
          <cell r="J601" t="e">
            <v>#REF!</v>
          </cell>
          <cell r="K601" t="str">
            <v>17Б0120490</v>
          </cell>
          <cell r="L601" t="str">
            <v>17Б0120490</v>
          </cell>
          <cell r="M601" t="str">
            <v>607070317Б0120490000</v>
          </cell>
        </row>
        <row r="602">
          <cell r="A602" t="str">
            <v>607070317Б0120490620</v>
          </cell>
          <cell r="B602" t="str">
            <v>Субсидии автономным учреждениям</v>
          </cell>
          <cell r="C602" t="str">
            <v>607</v>
          </cell>
          <cell r="D602" t="str">
            <v>07</v>
          </cell>
          <cell r="E602" t="str">
            <v>03</v>
          </cell>
          <cell r="F602" t="str">
            <v>17 Б 01 20490</v>
          </cell>
          <cell r="G602" t="str">
            <v>620</v>
          </cell>
          <cell r="H602" t="e">
            <v>#REF!</v>
          </cell>
          <cell r="I602">
            <v>995.64</v>
          </cell>
          <cell r="J602" t="e">
            <v>#REF!</v>
          </cell>
          <cell r="K602" t="str">
            <v>17Б0120490</v>
          </cell>
          <cell r="L602" t="str">
            <v>17Б0120490</v>
          </cell>
          <cell r="M602" t="str">
            <v>607070317Б0120490620</v>
          </cell>
        </row>
        <row r="603">
          <cell r="A603" t="str">
            <v>60707070000000000000</v>
          </cell>
          <cell r="B603" t="str">
            <v>Молодежная политика</v>
          </cell>
          <cell r="C603" t="str">
            <v>607</v>
          </cell>
          <cell r="D603" t="str">
            <v>07</v>
          </cell>
          <cell r="E603" t="str">
            <v>07</v>
          </cell>
          <cell r="F603" t="str">
            <v>00 0 00 00000</v>
          </cell>
          <cell r="G603" t="str">
            <v>000</v>
          </cell>
          <cell r="H603" t="e">
            <v>#REF!</v>
          </cell>
          <cell r="I603">
            <v>8296.64</v>
          </cell>
          <cell r="J603" t="e">
            <v>#REF!</v>
          </cell>
          <cell r="K603">
            <v>0</v>
          </cell>
          <cell r="L603" t="str">
            <v>0000000000</v>
          </cell>
          <cell r="M603" t="str">
            <v>60707070000000000000</v>
          </cell>
        </row>
        <row r="604">
          <cell r="A604" t="str">
            <v>60707070400000000000</v>
          </cell>
          <cell r="B604" t="str">
    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    </cell>
          <cell r="C604" t="str">
            <v>607</v>
          </cell>
          <cell r="D604" t="str">
            <v>07</v>
          </cell>
          <cell r="E604" t="str">
            <v>07</v>
          </cell>
          <cell r="F604" t="str">
            <v>04 0 00 00000</v>
          </cell>
          <cell r="G604" t="str">
            <v>000</v>
          </cell>
          <cell r="H604" t="e">
            <v>#REF!</v>
          </cell>
          <cell r="I604">
            <v>212.5</v>
          </cell>
          <cell r="J604" t="e">
            <v>#REF!</v>
          </cell>
          <cell r="K604">
            <v>400000000</v>
          </cell>
          <cell r="L604" t="str">
            <v>0400000000</v>
          </cell>
          <cell r="M604" t="str">
            <v>60707070400000000000</v>
          </cell>
        </row>
        <row r="605">
          <cell r="A605" t="str">
            <v>60707070430000000000</v>
          </cell>
          <cell r="B605" t="str">
            <v>Подпрограмма «Формирование современной городской среды на территории города Ставрополя»</v>
          </cell>
          <cell r="C605" t="str">
            <v>607</v>
          </cell>
          <cell r="D605" t="str">
            <v>07</v>
          </cell>
          <cell r="E605" t="str">
            <v>07</v>
          </cell>
          <cell r="F605" t="str">
            <v>04 3 00 00000</v>
          </cell>
          <cell r="G605" t="str">
            <v>000</v>
          </cell>
          <cell r="H605" t="e">
            <v>#REF!</v>
          </cell>
          <cell r="I605">
            <v>212.5</v>
          </cell>
          <cell r="J605" t="e">
            <v>#REF!</v>
          </cell>
          <cell r="K605">
            <v>430000000</v>
          </cell>
          <cell r="L605" t="str">
            <v>0430000000</v>
          </cell>
          <cell r="M605" t="str">
            <v>60707070430000000000</v>
          </cell>
        </row>
        <row r="606">
          <cell r="A606" t="str">
            <v>60707070430400000000</v>
          </cell>
          <cell r="B606" t="str">
            <v>Основное мероприятие «Благоустройство территории города Ставрополя»</v>
          </cell>
          <cell r="C606" t="str">
            <v>607</v>
          </cell>
          <cell r="D606" t="str">
            <v>07</v>
          </cell>
          <cell r="E606" t="str">
            <v>07</v>
          </cell>
          <cell r="F606" t="str">
            <v>04 3 04 00000</v>
          </cell>
          <cell r="G606" t="str">
            <v>000</v>
          </cell>
          <cell r="H606" t="e">
            <v>#REF!</v>
          </cell>
          <cell r="I606">
            <v>212.5</v>
          </cell>
          <cell r="J606" t="e">
            <v>#REF!</v>
          </cell>
          <cell r="K606">
            <v>430400000</v>
          </cell>
          <cell r="L606" t="str">
            <v>0430400000</v>
          </cell>
          <cell r="M606" t="str">
            <v>60707070430400000000</v>
          </cell>
        </row>
        <row r="607">
          <cell r="A607" t="str">
            <v>60707070430420300000</v>
          </cell>
          <cell r="B607" t="str">
            <v>Расходы на прочие мероприятия по благоустройству территории города Ставрополя</v>
          </cell>
          <cell r="C607" t="str">
            <v>607</v>
          </cell>
          <cell r="D607" t="str">
            <v>07</v>
          </cell>
          <cell r="E607" t="str">
            <v>07</v>
          </cell>
          <cell r="F607" t="str">
            <v>04 3 04 20300</v>
          </cell>
          <cell r="G607" t="str">
            <v>000</v>
          </cell>
          <cell r="H607" t="e">
            <v>#REF!</v>
          </cell>
          <cell r="I607">
            <v>212.5</v>
          </cell>
          <cell r="J607" t="e">
            <v>#REF!</v>
          </cell>
          <cell r="K607">
            <v>430420300</v>
          </cell>
          <cell r="L607" t="str">
            <v>0430420300</v>
          </cell>
          <cell r="M607" t="str">
            <v>60707070430420300000</v>
          </cell>
        </row>
        <row r="608">
          <cell r="A608" t="str">
            <v>60707070430420300240</v>
          </cell>
          <cell r="B608" t="str">
            <v>Иные закупки товаров, работ и услуг для обеспечения государственных (муниципальных) нужд</v>
          </cell>
          <cell r="C608" t="str">
            <v>607</v>
          </cell>
          <cell r="D608" t="str">
            <v>07</v>
          </cell>
          <cell r="E608" t="str">
            <v>07</v>
          </cell>
          <cell r="F608" t="str">
            <v>04 3 04 20300</v>
          </cell>
          <cell r="G608" t="str">
            <v>240</v>
          </cell>
          <cell r="H608" t="e">
            <v>#REF!</v>
          </cell>
          <cell r="I608">
            <v>212.5</v>
          </cell>
          <cell r="J608" t="e">
            <v>#REF!</v>
          </cell>
          <cell r="K608">
            <v>430420300</v>
          </cell>
          <cell r="L608" t="str">
            <v>0430420300</v>
          </cell>
          <cell r="M608" t="str">
            <v>60707070430420300240</v>
          </cell>
        </row>
        <row r="609">
          <cell r="A609" t="str">
            <v>60707070900000000000</v>
          </cell>
          <cell r="B609" t="str">
            <v>Муниципальная программа «Молодежь города Ставрополя»</v>
          </cell>
          <cell r="C609" t="str">
            <v>607</v>
          </cell>
          <cell r="D609" t="str">
            <v>07</v>
          </cell>
          <cell r="E609" t="str">
            <v>07</v>
          </cell>
          <cell r="F609" t="str">
            <v>09 0 00 00000</v>
          </cell>
          <cell r="G609" t="str">
            <v>000</v>
          </cell>
          <cell r="H609" t="e">
            <v>#REF!</v>
          </cell>
          <cell r="I609">
            <v>8084.14</v>
          </cell>
          <cell r="J609" t="e">
            <v>#REF!</v>
          </cell>
          <cell r="K609">
            <v>900000000</v>
          </cell>
          <cell r="L609" t="str">
            <v>0900000000</v>
          </cell>
          <cell r="M609" t="str">
            <v>60707070900000000000</v>
          </cell>
        </row>
        <row r="610">
          <cell r="A610" t="str">
            <v>607070709Б0000000000</v>
          </cell>
          <cell r="B610" t="str">
            <v>Расходы в рамках реализации муниципальной программы «Молодежь города Ставрополя»</v>
          </cell>
          <cell r="C610" t="str">
            <v>607</v>
          </cell>
          <cell r="D610" t="str">
            <v>07</v>
          </cell>
          <cell r="E610" t="str">
            <v>07</v>
          </cell>
          <cell r="F610" t="str">
            <v>09 Б 00 00000</v>
          </cell>
          <cell r="G610" t="str">
            <v>000</v>
          </cell>
          <cell r="H610" t="e">
            <v>#REF!</v>
          </cell>
          <cell r="I610">
            <v>8084.14</v>
          </cell>
          <cell r="J610" t="e">
            <v>#REF!</v>
          </cell>
          <cell r="K610" t="str">
            <v>09Б0000000</v>
          </cell>
          <cell r="L610" t="str">
            <v>09Б0000000</v>
          </cell>
          <cell r="M610" t="str">
            <v>607070709Б0000000000</v>
          </cell>
        </row>
        <row r="611">
          <cell r="A611" t="str">
            <v>607070709Б0100000000</v>
          </cell>
          <cell r="B611" t="str">
            <v>Основное мероприятие «Проведение мероприятий по гражданскому и патриотическому воспитанию молодежи»</v>
          </cell>
          <cell r="C611" t="str">
            <v>607</v>
          </cell>
          <cell r="D611" t="str">
            <v>07</v>
          </cell>
          <cell r="E611" t="str">
            <v>07</v>
          </cell>
          <cell r="F611" t="str">
            <v>09 Б 01 00000</v>
          </cell>
          <cell r="G611" t="str">
            <v>000</v>
          </cell>
          <cell r="H611" t="e">
            <v>#REF!</v>
          </cell>
          <cell r="I611">
            <v>779</v>
          </cell>
          <cell r="J611" t="e">
            <v>#REF!</v>
          </cell>
          <cell r="K611" t="str">
            <v>09Б0100000</v>
          </cell>
          <cell r="L611" t="str">
            <v>09Б0100000</v>
          </cell>
          <cell r="M611" t="str">
            <v>607070709Б0100000000</v>
          </cell>
        </row>
        <row r="612">
          <cell r="A612" t="str">
            <v>607070709Б0120460000</v>
          </cell>
          <cell r="B612" t="str">
    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    </cell>
          <cell r="C612" t="str">
            <v>607</v>
          </cell>
          <cell r="D612" t="str">
            <v>07</v>
          </cell>
          <cell r="E612" t="str">
            <v>07</v>
          </cell>
          <cell r="F612" t="str">
            <v>09 Б 01 20460</v>
          </cell>
          <cell r="G612" t="str">
            <v>000</v>
          </cell>
          <cell r="H612" t="e">
            <v>#REF!</v>
          </cell>
          <cell r="I612">
            <v>779</v>
          </cell>
          <cell r="J612" t="e">
            <v>#REF!</v>
          </cell>
          <cell r="K612" t="str">
            <v>09Б0120460</v>
          </cell>
          <cell r="L612" t="str">
            <v>09Б0120460</v>
          </cell>
          <cell r="M612" t="str">
            <v>607070709Б0120460000</v>
          </cell>
        </row>
        <row r="613">
          <cell r="A613" t="str">
            <v>607070709Б0120460610</v>
          </cell>
          <cell r="B613" t="str">
            <v>Субсидии бюджетным учреждениям</v>
          </cell>
          <cell r="C613" t="str">
            <v>607</v>
          </cell>
          <cell r="D613" t="str">
            <v>07</v>
          </cell>
          <cell r="E613" t="str">
            <v>07</v>
          </cell>
          <cell r="F613" t="str">
            <v>09 Б 01 20460</v>
          </cell>
          <cell r="G613" t="str">
            <v>610</v>
          </cell>
          <cell r="H613" t="e">
            <v>#REF!</v>
          </cell>
          <cell r="I613">
            <v>779</v>
          </cell>
          <cell r="J613" t="e">
            <v>#REF!</v>
          </cell>
          <cell r="K613" t="str">
            <v>09Б0120460</v>
          </cell>
          <cell r="L613" t="str">
            <v>09Б0120460</v>
          </cell>
          <cell r="M613" t="str">
            <v>607070709Б0120460610</v>
          </cell>
        </row>
        <row r="614">
          <cell r="A614" t="str">
            <v>607070709Б0200000000</v>
          </cell>
          <cell r="B614" t="str">
            <v>Основное мероприятие «Создание системы поддержки  и поощрения талантливой и успешной молодежи города Ставрополя»</v>
          </cell>
          <cell r="C614" t="str">
            <v>607</v>
          </cell>
          <cell r="D614" t="str">
            <v>07</v>
          </cell>
          <cell r="E614" t="str">
            <v>07</v>
          </cell>
          <cell r="F614" t="str">
            <v>09 Б 02 00000</v>
          </cell>
          <cell r="G614" t="str">
            <v>000</v>
          </cell>
          <cell r="H614" t="e">
            <v>#REF!</v>
          </cell>
          <cell r="I614">
            <v>3521.63</v>
          </cell>
          <cell r="J614" t="e">
            <v>#REF!</v>
          </cell>
          <cell r="K614" t="str">
            <v>09Б0200000</v>
          </cell>
          <cell r="L614" t="str">
            <v>09Б0200000</v>
          </cell>
          <cell r="M614" t="str">
            <v>607070709Б0200000000</v>
          </cell>
        </row>
        <row r="615">
          <cell r="A615" t="str">
            <v>607070709Б0220460000</v>
          </cell>
          <cell r="B615" t="str">
    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    </cell>
          <cell r="C615" t="str">
            <v>607</v>
          </cell>
          <cell r="D615" t="str">
            <v>07</v>
          </cell>
          <cell r="E615" t="str">
            <v>07</v>
          </cell>
          <cell r="F615" t="str">
            <v>09 Б 02 20460</v>
          </cell>
          <cell r="G615" t="str">
            <v>000</v>
          </cell>
          <cell r="H615" t="e">
            <v>#REF!</v>
          </cell>
          <cell r="I615">
            <v>3521.63</v>
          </cell>
          <cell r="J615" t="e">
            <v>#REF!</v>
          </cell>
          <cell r="K615" t="str">
            <v>09Б0220460</v>
          </cell>
          <cell r="L615" t="str">
            <v>09Б0220460</v>
          </cell>
          <cell r="M615" t="str">
            <v>607070709Б0220460000</v>
          </cell>
        </row>
        <row r="616">
          <cell r="A616" t="str">
            <v>607070709Б0220460240</v>
          </cell>
          <cell r="B616" t="str">
            <v>Иные закупки товаров, работ и услуг для обеспечения государственных (муниципальных) нужд</v>
          </cell>
          <cell r="C616" t="str">
            <v>607</v>
          </cell>
          <cell r="D616" t="str">
            <v>07</v>
          </cell>
          <cell r="E616" t="str">
            <v>07</v>
          </cell>
          <cell r="F616" t="str">
            <v>09 Б 02 20460</v>
          </cell>
          <cell r="G616" t="str">
            <v>240</v>
          </cell>
          <cell r="H616" t="e">
            <v>#REF!</v>
          </cell>
          <cell r="I616">
            <v>546.5</v>
          </cell>
          <cell r="J616" t="e">
            <v>#REF!</v>
          </cell>
          <cell r="K616" t="str">
            <v>09Б0220460</v>
          </cell>
          <cell r="L616" t="str">
            <v>09Б0220460</v>
          </cell>
          <cell r="M616" t="str">
            <v>607070709Б0220460240</v>
          </cell>
        </row>
        <row r="617">
          <cell r="A617" t="str">
            <v>607070709Б0220460340</v>
          </cell>
          <cell r="B617" t="str">
            <v>Стипендии</v>
          </cell>
          <cell r="C617" t="str">
            <v>607</v>
          </cell>
          <cell r="D617" t="str">
            <v>07</v>
          </cell>
          <cell r="E617" t="str">
            <v>07</v>
          </cell>
          <cell r="F617" t="str">
            <v>09 Б 02 20460</v>
          </cell>
          <cell r="G617" t="str">
            <v>340</v>
          </cell>
          <cell r="H617" t="e">
            <v>#REF!</v>
          </cell>
          <cell r="I617">
            <v>1595.13</v>
          </cell>
          <cell r="J617" t="e">
            <v>#REF!</v>
          </cell>
          <cell r="K617" t="str">
            <v>09Б0220460</v>
          </cell>
          <cell r="L617" t="str">
            <v>09Б0220460</v>
          </cell>
          <cell r="M617" t="str">
            <v>607070709Б0220460340</v>
          </cell>
        </row>
        <row r="618">
          <cell r="A618" t="str">
            <v>607070709Б0220460350</v>
          </cell>
          <cell r="B618" t="str">
            <v>Премии и гранты</v>
          </cell>
          <cell r="C618" t="str">
            <v>607</v>
          </cell>
          <cell r="D618" t="str">
            <v>07</v>
          </cell>
          <cell r="E618" t="str">
            <v>07</v>
          </cell>
          <cell r="F618" t="str">
            <v>09 Б 02 20460</v>
          </cell>
          <cell r="G618" t="str">
            <v>350</v>
          </cell>
          <cell r="H618" t="e">
            <v>#REF!</v>
          </cell>
          <cell r="I618">
            <v>250</v>
          </cell>
          <cell r="J618" t="e">
            <v>#REF!</v>
          </cell>
          <cell r="K618" t="str">
            <v>09Б0220460</v>
          </cell>
          <cell r="L618" t="str">
            <v>09Б0220460</v>
          </cell>
          <cell r="M618" t="str">
            <v>607070709Б0220460350</v>
          </cell>
        </row>
        <row r="619">
          <cell r="A619" t="str">
            <v>607070709Б0220460610</v>
          </cell>
          <cell r="B619" t="str">
            <v>Субсидии бюджетным учреждениям</v>
          </cell>
          <cell r="C619" t="str">
            <v>607</v>
          </cell>
          <cell r="D619" t="str">
            <v>07</v>
          </cell>
          <cell r="E619" t="str">
            <v>07</v>
          </cell>
          <cell r="F619" t="str">
            <v>09 Б 02 20460</v>
          </cell>
          <cell r="G619" t="str">
            <v>610</v>
          </cell>
          <cell r="H619" t="e">
            <v>#REF!</v>
          </cell>
          <cell r="I619">
            <v>1130</v>
          </cell>
          <cell r="J619" t="e">
            <v>#REF!</v>
          </cell>
          <cell r="K619" t="str">
            <v>09Б0220460</v>
          </cell>
          <cell r="L619" t="str">
            <v>09Б0220460</v>
          </cell>
          <cell r="M619" t="str">
            <v>607070709Б0220460610</v>
          </cell>
        </row>
        <row r="620">
          <cell r="A620" t="str">
            <v>607070709Б0300000000</v>
          </cell>
          <cell r="B620" t="str">
            <v>Основное мероприятие «Поддержка интеллектуальной и инновационной деятельности молодежи»</v>
          </cell>
          <cell r="C620" t="str">
            <v>607</v>
          </cell>
          <cell r="D620" t="str">
            <v>07</v>
          </cell>
          <cell r="E620" t="str">
            <v>07</v>
          </cell>
          <cell r="F620" t="str">
            <v>09 Б 03 00000</v>
          </cell>
          <cell r="G620" t="str">
            <v>000</v>
          </cell>
          <cell r="H620" t="e">
            <v>#REF!</v>
          </cell>
          <cell r="I620">
            <v>180</v>
          </cell>
          <cell r="J620" t="e">
            <v>#REF!</v>
          </cell>
          <cell r="K620" t="str">
            <v>09Б0300000</v>
          </cell>
          <cell r="L620" t="str">
            <v>09Б0300000</v>
          </cell>
          <cell r="M620" t="str">
            <v>607070709Б0300000000</v>
          </cell>
        </row>
        <row r="621">
          <cell r="A621" t="str">
            <v>607070709Б0320460000</v>
          </cell>
          <cell r="B621" t="str">
    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    </cell>
          <cell r="C621" t="str">
            <v>607</v>
          </cell>
          <cell r="D621" t="str">
            <v>07</v>
          </cell>
          <cell r="E621" t="str">
            <v>07</v>
          </cell>
          <cell r="F621" t="str">
            <v>09 Б 03 20460</v>
          </cell>
          <cell r="G621" t="str">
            <v>000</v>
          </cell>
          <cell r="H621" t="e">
            <v>#REF!</v>
          </cell>
          <cell r="I621">
            <v>180</v>
          </cell>
          <cell r="J621" t="e">
            <v>#REF!</v>
          </cell>
          <cell r="K621" t="str">
            <v>09Б0320460</v>
          </cell>
          <cell r="L621" t="str">
            <v>09Б0320460</v>
          </cell>
          <cell r="M621" t="str">
            <v>607070709Б0320460000</v>
          </cell>
        </row>
        <row r="622">
          <cell r="A622" t="str">
            <v>607070709Б0320460610</v>
          </cell>
          <cell r="B622" t="str">
            <v>Субсидии бюджетным учреждениям</v>
          </cell>
          <cell r="C622" t="str">
            <v>607</v>
          </cell>
          <cell r="D622" t="str">
            <v>07</v>
          </cell>
          <cell r="E622" t="str">
            <v>07</v>
          </cell>
          <cell r="F622" t="str">
            <v>09 Б 03 20460</v>
          </cell>
          <cell r="G622" t="str">
            <v>610</v>
          </cell>
          <cell r="H622" t="e">
            <v>#REF!</v>
          </cell>
          <cell r="I622">
            <v>180</v>
          </cell>
          <cell r="J622" t="e">
            <v>#REF!</v>
          </cell>
          <cell r="K622" t="str">
            <v>09Б0320460</v>
          </cell>
          <cell r="L622" t="str">
            <v>09Б0320460</v>
          </cell>
          <cell r="M622" t="str">
            <v>607070709Б0320460610</v>
          </cell>
        </row>
        <row r="623">
          <cell r="A623" t="str">
            <v>607070709Б0400000000</v>
          </cell>
          <cell r="B623" t="str">
            <v>Основное мероприятие «Формирование условий для реализации молодежных инициатив и развития деятельности молодежных объединений»</v>
          </cell>
          <cell r="C623" t="str">
            <v>607</v>
          </cell>
          <cell r="D623" t="str">
            <v>07</v>
          </cell>
          <cell r="E623" t="str">
            <v>07</v>
          </cell>
          <cell r="F623" t="str">
            <v>09 Б 04 00000</v>
          </cell>
          <cell r="G623" t="str">
            <v>000</v>
          </cell>
          <cell r="H623" t="e">
            <v>#REF!</v>
          </cell>
          <cell r="I623">
            <v>310</v>
          </cell>
          <cell r="J623" t="e">
            <v>#REF!</v>
          </cell>
          <cell r="K623" t="str">
            <v>09Б0400000</v>
          </cell>
          <cell r="L623" t="str">
            <v>09Б0400000</v>
          </cell>
          <cell r="M623" t="str">
            <v>607070709Б0400000000</v>
          </cell>
        </row>
        <row r="624">
          <cell r="A624" t="str">
            <v>607070709Б0420460000</v>
          </cell>
          <cell r="B624" t="str">
    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    </cell>
          <cell r="C624" t="str">
            <v>607</v>
          </cell>
          <cell r="D624" t="str">
            <v>07</v>
          </cell>
          <cell r="E624" t="str">
            <v>07</v>
          </cell>
          <cell r="F624" t="str">
            <v>09 Б 04 20460</v>
          </cell>
          <cell r="G624" t="str">
            <v>000</v>
          </cell>
          <cell r="H624" t="e">
            <v>#REF!</v>
          </cell>
          <cell r="I624">
            <v>310</v>
          </cell>
          <cell r="J624" t="e">
            <v>#REF!</v>
          </cell>
          <cell r="K624" t="str">
            <v>09Б0420460</v>
          </cell>
          <cell r="L624" t="str">
            <v>09Б0420460</v>
          </cell>
          <cell r="M624" t="str">
            <v>607070709Б0420460000</v>
          </cell>
        </row>
        <row r="625">
          <cell r="A625" t="str">
            <v>607070709Б0420460610</v>
          </cell>
          <cell r="B625" t="str">
            <v>Субсидии бюджетным учреждениям</v>
          </cell>
          <cell r="C625" t="str">
            <v>607</v>
          </cell>
          <cell r="D625" t="str">
            <v>07</v>
          </cell>
          <cell r="E625" t="str">
            <v>07</v>
          </cell>
          <cell r="F625" t="str">
            <v>09 Б 04 20460</v>
          </cell>
          <cell r="G625" t="str">
            <v>610</v>
          </cell>
          <cell r="H625" t="e">
            <v>#REF!</v>
          </cell>
          <cell r="I625">
            <v>310</v>
          </cell>
          <cell r="J625" t="e">
            <v>#REF!</v>
          </cell>
          <cell r="K625" t="str">
            <v>09Б0420460</v>
          </cell>
          <cell r="L625" t="str">
            <v>09Б0420460</v>
          </cell>
          <cell r="M625" t="str">
            <v>607070709Б0420460610</v>
          </cell>
        </row>
        <row r="626">
          <cell r="A626" t="str">
            <v>607070709Б0500000000</v>
          </cell>
          <cell r="B626" t="str">
            <v>Основное мероприятие «Методическое и информационное сопровождение реализации молодежной политики в городе Ставрополе»</v>
          </cell>
          <cell r="C626" t="str">
            <v>607</v>
          </cell>
          <cell r="D626" t="str">
            <v>07</v>
          </cell>
          <cell r="E626" t="str">
            <v>07</v>
          </cell>
          <cell r="F626" t="str">
            <v>09 Б 05 00000</v>
          </cell>
          <cell r="G626" t="str">
            <v>000</v>
          </cell>
          <cell r="H626" t="e">
            <v>#REF!</v>
          </cell>
          <cell r="I626">
            <v>429.35</v>
          </cell>
          <cell r="J626" t="e">
            <v>#REF!</v>
          </cell>
          <cell r="K626" t="str">
            <v>09Б0500000</v>
          </cell>
          <cell r="L626" t="str">
            <v>09Б0500000</v>
          </cell>
          <cell r="M626" t="str">
            <v>607070709Б0500000000</v>
          </cell>
        </row>
        <row r="627">
          <cell r="A627" t="str">
            <v>607070709Б0520460000</v>
          </cell>
          <cell r="B627" t="str">
    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    </cell>
          <cell r="C627" t="str">
            <v>607</v>
          </cell>
          <cell r="D627" t="str">
            <v>07</v>
          </cell>
          <cell r="E627" t="str">
            <v>07</v>
          </cell>
          <cell r="F627" t="str">
            <v>09 Б 05 20460</v>
          </cell>
          <cell r="G627" t="str">
            <v>000</v>
          </cell>
          <cell r="H627" t="e">
            <v>#REF!</v>
          </cell>
          <cell r="I627">
            <v>429.35</v>
          </cell>
          <cell r="J627" t="e">
            <v>#REF!</v>
          </cell>
          <cell r="K627" t="str">
            <v>09Б0520460</v>
          </cell>
          <cell r="L627" t="str">
            <v>09Б0520460</v>
          </cell>
          <cell r="M627" t="str">
            <v>607070709Б0520460000</v>
          </cell>
        </row>
        <row r="628">
          <cell r="A628" t="str">
            <v>607070709Б0520460610</v>
          </cell>
          <cell r="B628" t="str">
            <v>Субсидии бюджетным учреждениям</v>
          </cell>
          <cell r="C628" t="str">
            <v>607</v>
          </cell>
          <cell r="D628" t="str">
            <v>07</v>
          </cell>
          <cell r="E628" t="str">
            <v>07</v>
          </cell>
          <cell r="F628" t="str">
            <v>09 Б 05 20460</v>
          </cell>
          <cell r="G628" t="str">
            <v>610</v>
          </cell>
          <cell r="H628" t="e">
            <v>#REF!</v>
          </cell>
          <cell r="I628">
            <v>429.35</v>
          </cell>
          <cell r="J628" t="e">
            <v>#REF!</v>
          </cell>
          <cell r="K628" t="str">
            <v>09Б0520460</v>
          </cell>
          <cell r="L628" t="str">
            <v>09Б0520460</v>
          </cell>
          <cell r="M628" t="str">
            <v>607070709Б0520460610</v>
          </cell>
        </row>
        <row r="629">
          <cell r="A629" t="str">
            <v>607070709Б0600000000</v>
          </cell>
          <cell r="B629" t="str">
            <v>Основное мероприятие «Обеспечение деятельности муниципальных бюджетных учреждений города Ставрополя»</v>
          </cell>
          <cell r="C629" t="str">
            <v>607</v>
          </cell>
          <cell r="D629" t="str">
            <v>07</v>
          </cell>
          <cell r="E629" t="str">
            <v>07</v>
          </cell>
          <cell r="F629" t="str">
            <v>09 Б 06 00000</v>
          </cell>
          <cell r="G629" t="str">
            <v>000</v>
          </cell>
          <cell r="H629" t="e">
            <v>#REF!</v>
          </cell>
          <cell r="I629">
            <v>2864.16</v>
          </cell>
          <cell r="J629" t="e">
            <v>#REF!</v>
          </cell>
          <cell r="K629" t="str">
            <v>09Б0600000</v>
          </cell>
          <cell r="L629" t="str">
            <v>09Б0600000</v>
          </cell>
          <cell r="M629" t="str">
            <v>607070709Б0600000000</v>
          </cell>
        </row>
        <row r="630">
          <cell r="A630" t="str">
            <v>607070709Б0611010000</v>
          </cell>
          <cell r="B630" t="str">
            <v>Расходы на обеспечение деятельности (оказание услуг) муниципальных учреждений</v>
          </cell>
          <cell r="C630" t="str">
            <v>607</v>
          </cell>
          <cell r="D630" t="str">
            <v>07</v>
          </cell>
          <cell r="E630" t="str">
            <v>07</v>
          </cell>
          <cell r="F630" t="str">
            <v>09 Б 06 11010</v>
          </cell>
          <cell r="G630" t="str">
            <v>000</v>
          </cell>
          <cell r="H630" t="e">
            <v>#REF!</v>
          </cell>
          <cell r="I630">
            <v>2864.16</v>
          </cell>
          <cell r="J630" t="e">
            <v>#REF!</v>
          </cell>
          <cell r="K630" t="str">
            <v>09Б0611010</v>
          </cell>
          <cell r="L630" t="str">
            <v>09Б0611010</v>
          </cell>
          <cell r="M630" t="str">
            <v>607070709Б0611010000</v>
          </cell>
        </row>
        <row r="631">
          <cell r="A631" t="str">
            <v>607070709Б0611010610</v>
          </cell>
          <cell r="B631" t="str">
            <v>Субсидии бюджетным учреждениям</v>
          </cell>
          <cell r="C631" t="str">
            <v>607</v>
          </cell>
          <cell r="D631" t="str">
            <v>07</v>
          </cell>
          <cell r="E631" t="str">
            <v>07</v>
          </cell>
          <cell r="F631" t="str">
            <v>09 Б 06 11010</v>
          </cell>
          <cell r="G631" t="str">
            <v>610</v>
          </cell>
          <cell r="H631" t="e">
            <v>#REF!</v>
          </cell>
          <cell r="I631">
            <v>2864.16</v>
          </cell>
          <cell r="J631" t="e">
            <v>#REF!</v>
          </cell>
          <cell r="K631" t="str">
            <v>09Б0611010</v>
          </cell>
          <cell r="L631" t="str">
            <v>09Б0611010</v>
          </cell>
          <cell r="M631" t="str">
            <v>607070709Б0611010610</v>
          </cell>
        </row>
        <row r="632">
          <cell r="A632" t="str">
            <v>60708000000000000000</v>
          </cell>
          <cell r="B632" t="str">
            <v>Культура, кинематография</v>
          </cell>
          <cell r="C632" t="str">
            <v>607</v>
          </cell>
          <cell r="D632" t="str">
            <v>08</v>
          </cell>
          <cell r="E632" t="str">
            <v>00</v>
          </cell>
          <cell r="F632" t="str">
            <v>00 0 00 00000</v>
          </cell>
          <cell r="G632" t="str">
            <v>000</v>
          </cell>
          <cell r="H632" t="e">
            <v>#REF!</v>
          </cell>
          <cell r="I632">
            <v>491125.55000000005</v>
          </cell>
          <cell r="J632" t="e">
            <v>#REF!</v>
          </cell>
          <cell r="K632">
            <v>0</v>
          </cell>
          <cell r="L632" t="str">
            <v>0000000000</v>
          </cell>
          <cell r="M632" t="str">
            <v>60708000000000000000</v>
          </cell>
        </row>
        <row r="633">
          <cell r="A633" t="str">
            <v>60708010000000000000</v>
          </cell>
          <cell r="B633" t="str">
            <v>Культура</v>
          </cell>
          <cell r="C633" t="str">
            <v>607</v>
          </cell>
          <cell r="D633" t="str">
            <v>08</v>
          </cell>
          <cell r="E633" t="str">
            <v>01</v>
          </cell>
          <cell r="F633" t="str">
            <v>00 0 00 00000</v>
          </cell>
          <cell r="G633" t="str">
            <v>000</v>
          </cell>
          <cell r="H633" t="e">
            <v>#REF!</v>
          </cell>
          <cell r="I633">
            <v>477434.61000000004</v>
          </cell>
          <cell r="J633" t="e">
            <v>#REF!</v>
          </cell>
          <cell r="K633">
            <v>0</v>
          </cell>
          <cell r="L633" t="str">
            <v>0000000000</v>
          </cell>
          <cell r="M633" t="str">
            <v>60708010000000000000</v>
          </cell>
        </row>
        <row r="634">
          <cell r="A634" t="str">
            <v>60708010300000000000</v>
          </cell>
          <cell r="B634" t="str">
            <v>Муниципальная программа «Социальная поддержка населения города Ставрополя»</v>
          </cell>
          <cell r="C634" t="str">
            <v>607</v>
          </cell>
          <cell r="D634" t="str">
            <v>08</v>
          </cell>
          <cell r="E634" t="str">
            <v>01</v>
          </cell>
          <cell r="F634" t="str">
            <v>03 0 00 00000</v>
          </cell>
          <cell r="G634" t="str">
            <v>000</v>
          </cell>
          <cell r="H634" t="e">
            <v>#REF!</v>
          </cell>
          <cell r="I634">
            <v>1496.4</v>
          </cell>
          <cell r="J634" t="e">
            <v>#REF!</v>
          </cell>
          <cell r="K634">
            <v>300000000</v>
          </cell>
          <cell r="L634" t="str">
            <v>0300000000</v>
          </cell>
          <cell r="M634" t="str">
            <v>60708010300000000000</v>
          </cell>
        </row>
        <row r="635">
          <cell r="A635" t="str">
            <v>60708010330000000000</v>
          </cell>
          <cell r="B635" t="str">
            <v>Подпрограмма «Доступная среда»</v>
          </cell>
          <cell r="C635" t="str">
            <v>607</v>
          </cell>
          <cell r="D635" t="str">
            <v>08</v>
          </cell>
          <cell r="E635" t="str">
            <v>01</v>
          </cell>
          <cell r="F635" t="str">
            <v>03 3 00 00000</v>
          </cell>
          <cell r="G635" t="str">
            <v>000</v>
          </cell>
          <cell r="H635" t="e">
            <v>#REF!</v>
          </cell>
          <cell r="I635">
            <v>1496.4</v>
          </cell>
          <cell r="J635" t="e">
            <v>#REF!</v>
          </cell>
          <cell r="K635">
            <v>330000000</v>
          </cell>
          <cell r="L635" t="str">
            <v>0330000000</v>
          </cell>
          <cell r="M635" t="str">
            <v>60708010330000000000</v>
          </cell>
        </row>
        <row r="636">
          <cell r="A636" t="str">
            <v>60708010330100000000</v>
          </cell>
          <cell r="B636" t="str">
            <v xml:space="preserve">Основное мероприятие «Создание условий для беспрепятственного доступа маломобильных групп населения к объектам городской инфраструктуры» </v>
          </cell>
          <cell r="C636" t="str">
            <v>607</v>
          </cell>
          <cell r="D636" t="str">
            <v>08</v>
          </cell>
          <cell r="E636" t="str">
            <v>01</v>
          </cell>
          <cell r="F636" t="str">
            <v>03 3 01 00000</v>
          </cell>
          <cell r="G636" t="str">
            <v>000</v>
          </cell>
          <cell r="H636" t="e">
            <v>#REF!</v>
          </cell>
          <cell r="I636">
            <v>1496.4</v>
          </cell>
          <cell r="J636" t="e">
            <v>#REF!</v>
          </cell>
          <cell r="K636">
            <v>330100000</v>
          </cell>
          <cell r="L636" t="str">
            <v>0330100000</v>
          </cell>
          <cell r="M636" t="str">
            <v>60708010330100000000</v>
          </cell>
        </row>
        <row r="637">
          <cell r="A637" t="str">
            <v>607080103301L0270000</v>
          </cell>
          <cell r="B637" t="str">
            <v>Реализация мероприятий государственной программы Российской Федерации «Доступная среда» на 2011 - 2020 годы за счет средств местного бюджета</v>
          </cell>
          <cell r="C637" t="str">
            <v>607</v>
          </cell>
          <cell r="D637" t="str">
            <v>08</v>
          </cell>
          <cell r="E637" t="str">
            <v>01</v>
          </cell>
          <cell r="F637" t="str">
            <v>03 3 01 L0270</v>
          </cell>
          <cell r="G637" t="str">
            <v>000</v>
          </cell>
          <cell r="H637" t="e">
            <v>#REF!</v>
          </cell>
          <cell r="I637">
            <v>448.92</v>
          </cell>
          <cell r="J637" t="e">
            <v>#REF!</v>
          </cell>
          <cell r="K637" t="str">
            <v>03301L0270</v>
          </cell>
          <cell r="L637" t="str">
            <v>03301L0270</v>
          </cell>
          <cell r="M637" t="str">
            <v>607080103301L0270000</v>
          </cell>
        </row>
        <row r="638">
          <cell r="A638" t="str">
            <v>607080103301L0270610</v>
          </cell>
          <cell r="B638" t="str">
            <v>Субсидии бюджетным учреждениям</v>
          </cell>
          <cell r="C638" t="str">
            <v>607</v>
          </cell>
          <cell r="D638" t="str">
            <v>08</v>
          </cell>
          <cell r="E638" t="str">
            <v>01</v>
          </cell>
          <cell r="F638" t="str">
            <v>03 3 01 L0270</v>
          </cell>
          <cell r="G638" t="str">
            <v>610</v>
          </cell>
          <cell r="H638" t="e">
            <v>#REF!</v>
          </cell>
          <cell r="I638">
            <v>448.92</v>
          </cell>
          <cell r="J638" t="e">
            <v>#REF!</v>
          </cell>
          <cell r="K638" t="str">
            <v>03301L0270</v>
          </cell>
          <cell r="L638" t="str">
            <v>03301L0270</v>
          </cell>
          <cell r="M638" t="str">
            <v>607080103301L0270610</v>
          </cell>
        </row>
        <row r="639">
          <cell r="A639" t="str">
            <v>607080103301R0270000</v>
          </cell>
          <cell r="B639" t="str">
            <v>Реализация мероприятий государственной программы Российской Федерации «Доступная среда» на 2011 - 2020 годы</v>
          </cell>
          <cell r="C639" t="str">
            <v>607</v>
          </cell>
          <cell r="D639" t="str">
            <v>08</v>
          </cell>
          <cell r="E639" t="str">
            <v>01</v>
          </cell>
          <cell r="F639" t="str">
            <v>03 3 01 R0270</v>
          </cell>
          <cell r="G639" t="str">
            <v>000</v>
          </cell>
          <cell r="H639" t="e">
            <v>#REF!</v>
          </cell>
          <cell r="I639">
            <v>1047.48</v>
          </cell>
          <cell r="J639" t="e">
            <v>#REF!</v>
          </cell>
          <cell r="K639" t="str">
            <v>03301R0270</v>
          </cell>
          <cell r="L639" t="str">
            <v>03301R0270</v>
          </cell>
          <cell r="M639" t="str">
            <v>607080103301R0270000</v>
          </cell>
        </row>
        <row r="640">
          <cell r="A640" t="str">
            <v>607080103301R0270610</v>
          </cell>
          <cell r="B640" t="str">
            <v>Субсидии бюджетным учреждениям</v>
          </cell>
          <cell r="C640" t="str">
            <v>607</v>
          </cell>
          <cell r="D640" t="str">
            <v>08</v>
          </cell>
          <cell r="E640" t="str">
            <v>01</v>
          </cell>
          <cell r="F640" t="str">
            <v>03 3 01 R0270</v>
          </cell>
          <cell r="G640" t="str">
            <v>610</v>
          </cell>
          <cell r="H640" t="e">
            <v>#REF!</v>
          </cell>
          <cell r="I640">
            <v>1047.48</v>
          </cell>
          <cell r="J640" t="e">
            <v>#REF!</v>
          </cell>
          <cell r="K640" t="str">
            <v>03301R0270</v>
          </cell>
          <cell r="L640" t="str">
            <v>03301R0270</v>
          </cell>
          <cell r="M640" t="str">
            <v>607080103301R0270610</v>
          </cell>
        </row>
        <row r="641">
          <cell r="A641" t="str">
            <v>60708010700000000000</v>
          </cell>
          <cell r="B641" t="str">
            <v>Муниципальная программа «Культура города Ставрополя»</v>
          </cell>
          <cell r="C641" t="str">
            <v>607</v>
          </cell>
          <cell r="D641" t="str">
            <v>08</v>
          </cell>
          <cell r="E641" t="str">
            <v>01</v>
          </cell>
          <cell r="F641" t="str">
            <v>07 0 00 00000</v>
          </cell>
          <cell r="G641" t="str">
            <v>000</v>
          </cell>
          <cell r="H641" t="e">
            <v>#REF!</v>
          </cell>
          <cell r="I641">
            <v>474326.73000000004</v>
          </cell>
          <cell r="J641" t="e">
            <v>#REF!</v>
          </cell>
          <cell r="K641">
            <v>700000000</v>
          </cell>
          <cell r="L641" t="str">
            <v>0700000000</v>
          </cell>
          <cell r="M641" t="str">
            <v>60708010700000000000</v>
          </cell>
        </row>
        <row r="642">
          <cell r="A642" t="str">
            <v>60708010710000000000</v>
          </cell>
          <cell r="B642" t="str">
    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v>
          </cell>
          <cell r="C642" t="str">
            <v>607</v>
          </cell>
          <cell r="D642" t="str">
            <v>08</v>
          </cell>
          <cell r="E642" t="str">
            <v>01</v>
          </cell>
          <cell r="F642" t="str">
            <v>07 1 00 00000</v>
          </cell>
          <cell r="G642" t="str">
            <v>000</v>
          </cell>
          <cell r="H642" t="e">
            <v>#REF!</v>
          </cell>
          <cell r="I642">
            <v>6519.1100000000006</v>
          </cell>
          <cell r="J642" t="e">
            <v>#REF!</v>
          </cell>
          <cell r="K642">
            <v>710000000</v>
          </cell>
          <cell r="L642" t="str">
            <v>0710000000</v>
          </cell>
          <cell r="M642" t="str">
            <v>60708010710000000000</v>
          </cell>
        </row>
        <row r="643">
          <cell r="A643" t="str">
            <v>60708010710100000000</v>
          </cell>
          <cell r="B643" t="str">
    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    </cell>
          <cell r="C643" t="str">
            <v>607</v>
          </cell>
          <cell r="D643" t="str">
            <v>08</v>
          </cell>
          <cell r="E643" t="str">
            <v>01</v>
          </cell>
          <cell r="F643" t="str">
            <v>07 1 01 00000</v>
          </cell>
          <cell r="G643" t="str">
            <v>000</v>
          </cell>
          <cell r="H643" t="e">
            <v>#REF!</v>
          </cell>
          <cell r="I643">
            <v>6519.1100000000006</v>
          </cell>
          <cell r="J643" t="e">
            <v>#REF!</v>
          </cell>
          <cell r="K643">
            <v>710100000</v>
          </cell>
          <cell r="L643" t="str">
            <v>0710100000</v>
          </cell>
          <cell r="M643" t="str">
            <v>60708010710100000000</v>
          </cell>
        </row>
        <row r="644">
          <cell r="A644" t="str">
            <v>60708010710120060000</v>
          </cell>
          <cell r="B644" t="str">
            <v>Расходы на проведение культурно-массовых мероприятий в городе Ставрополе</v>
          </cell>
          <cell r="C644" t="str">
            <v>607</v>
          </cell>
          <cell r="D644" t="str">
            <v>08</v>
          </cell>
          <cell r="E644" t="str">
            <v>01</v>
          </cell>
          <cell r="F644" t="str">
            <v>07 1 01 20060</v>
          </cell>
          <cell r="G644" t="str">
            <v>000</v>
          </cell>
          <cell r="H644" t="e">
            <v>#REF!</v>
          </cell>
          <cell r="I644">
            <v>6519.1100000000006</v>
          </cell>
          <cell r="J644" t="e">
            <v>#REF!</v>
          </cell>
          <cell r="K644">
            <v>710120060</v>
          </cell>
          <cell r="L644" t="str">
            <v>0710120060</v>
          </cell>
          <cell r="M644" t="str">
            <v>60708010710120060000</v>
          </cell>
        </row>
        <row r="645">
          <cell r="A645" t="str">
            <v>60708010710120060610</v>
          </cell>
          <cell r="B645" t="str">
            <v>Субсидии бюджетным учреждениям</v>
          </cell>
          <cell r="C645" t="str">
            <v>607</v>
          </cell>
          <cell r="D645" t="str">
            <v>08</v>
          </cell>
          <cell r="E645" t="str">
            <v>01</v>
          </cell>
          <cell r="F645" t="str">
            <v>07 1 01 20060</v>
          </cell>
          <cell r="G645" t="str">
            <v>610</v>
          </cell>
          <cell r="H645" t="e">
            <v>#REF!</v>
          </cell>
          <cell r="I645">
            <v>3842.5</v>
          </cell>
          <cell r="J645" t="e">
            <v>#REF!</v>
          </cell>
          <cell r="K645">
            <v>710120060</v>
          </cell>
          <cell r="L645" t="str">
            <v>0710120060</v>
          </cell>
          <cell r="M645" t="str">
            <v>60708010710120060610</v>
          </cell>
        </row>
        <row r="646">
          <cell r="A646" t="str">
            <v>60708010710120060620</v>
          </cell>
          <cell r="B646" t="str">
            <v>Субсидии автономным учреждениям</v>
          </cell>
          <cell r="C646" t="str">
            <v>607</v>
          </cell>
          <cell r="D646" t="str">
            <v>08</v>
          </cell>
          <cell r="E646" t="str">
            <v>01</v>
          </cell>
          <cell r="F646" t="str">
            <v>07 1 01 20060</v>
          </cell>
          <cell r="G646" t="str">
            <v>620</v>
          </cell>
          <cell r="H646" t="e">
            <v>#REF!</v>
          </cell>
          <cell r="I646">
            <v>2676.61</v>
          </cell>
          <cell r="J646" t="e">
            <v>#REF!</v>
          </cell>
          <cell r="K646">
            <v>710120060</v>
          </cell>
          <cell r="L646" t="str">
            <v>0710120060</v>
          </cell>
          <cell r="M646" t="str">
            <v>60708010710120060620</v>
          </cell>
        </row>
        <row r="647">
          <cell r="A647" t="str">
            <v>60708010720000000000</v>
          </cell>
          <cell r="B647" t="str">
            <v>Подпрограмма «Развитие культуры города Ставрополя»</v>
          </cell>
          <cell r="C647" t="str">
            <v>607</v>
          </cell>
          <cell r="D647" t="str">
            <v>08</v>
          </cell>
          <cell r="E647" t="str">
            <v>01</v>
          </cell>
          <cell r="F647" t="str">
            <v>07 2 00 00000</v>
          </cell>
          <cell r="G647" t="str">
            <v>000</v>
          </cell>
          <cell r="H647" t="e">
            <v>#REF!</v>
          </cell>
          <cell r="I647">
            <v>467807.62000000005</v>
          </cell>
          <cell r="J647" t="e">
            <v>#REF!</v>
          </cell>
          <cell r="K647">
            <v>720000000</v>
          </cell>
          <cell r="L647" t="str">
            <v>0720000000</v>
          </cell>
          <cell r="M647" t="str">
            <v>60708010720000000000</v>
          </cell>
        </row>
        <row r="648">
          <cell r="A648" t="str">
            <v>60708010720200000000</v>
          </cell>
          <cell r="B648" t="str">
            <v>Основное мероприятие «Обеспечение деятельности муниципальных учреждений  культурно-досугового типа»</v>
          </cell>
          <cell r="C648" t="str">
            <v>607</v>
          </cell>
          <cell r="D648" t="str">
            <v>08</v>
          </cell>
          <cell r="E648" t="str">
            <v>01</v>
          </cell>
          <cell r="F648" t="str">
            <v>07 2 02 00000</v>
          </cell>
          <cell r="G648" t="str">
            <v>000</v>
          </cell>
          <cell r="H648" t="e">
            <v>#REF!</v>
          </cell>
          <cell r="I648">
            <v>60261.18</v>
          </cell>
          <cell r="J648" t="e">
            <v>#REF!</v>
          </cell>
          <cell r="K648">
            <v>720200000</v>
          </cell>
          <cell r="L648" t="str">
            <v>0720200000</v>
          </cell>
          <cell r="M648" t="str">
            <v>60708010720200000000</v>
          </cell>
        </row>
        <row r="649">
          <cell r="A649" t="str">
            <v>60708010720211010000</v>
          </cell>
          <cell r="B649" t="str">
            <v>Расходы на обеспечение деятельности (оказание услуг) муниципальных учреждений</v>
          </cell>
          <cell r="C649" t="str">
            <v>607</v>
          </cell>
          <cell r="D649" t="str">
            <v>08</v>
          </cell>
          <cell r="E649" t="str">
            <v>01</v>
          </cell>
          <cell r="F649" t="str">
            <v>07 2 02 11010</v>
          </cell>
          <cell r="G649" t="str">
            <v>000</v>
          </cell>
          <cell r="H649" t="e">
            <v>#REF!</v>
          </cell>
          <cell r="I649">
            <v>50191.32</v>
          </cell>
          <cell r="J649" t="e">
            <v>#REF!</v>
          </cell>
          <cell r="K649">
            <v>720211010</v>
          </cell>
          <cell r="L649" t="str">
            <v>0720211010</v>
          </cell>
          <cell r="M649" t="str">
            <v>60708010720211010000</v>
          </cell>
        </row>
        <row r="650">
          <cell r="A650" t="str">
            <v>60708010720211010610</v>
          </cell>
          <cell r="B650" t="str">
            <v>Субсидии бюджетным учреждениям</v>
          </cell>
          <cell r="C650" t="str">
            <v>607</v>
          </cell>
          <cell r="D650" t="str">
            <v>08</v>
          </cell>
          <cell r="E650" t="str">
            <v>01</v>
          </cell>
          <cell r="F650" t="str">
            <v>07 2 02 11010</v>
          </cell>
          <cell r="G650" t="str">
            <v>610</v>
          </cell>
          <cell r="H650" t="e">
            <v>#REF!</v>
          </cell>
          <cell r="I650">
            <v>32920.6</v>
          </cell>
          <cell r="J650" t="e">
            <v>#REF!</v>
          </cell>
          <cell r="K650">
            <v>720211010</v>
          </cell>
          <cell r="L650" t="str">
            <v>0720211010</v>
          </cell>
          <cell r="M650" t="str">
            <v>60708010720211010610</v>
          </cell>
        </row>
        <row r="651">
          <cell r="A651" t="str">
            <v>60708010720211010620</v>
          </cell>
          <cell r="B651" t="str">
            <v>Субсидии автономным учреждениям</v>
          </cell>
          <cell r="C651" t="str">
            <v>607</v>
          </cell>
          <cell r="D651" t="str">
            <v>08</v>
          </cell>
          <cell r="E651" t="str">
            <v>01</v>
          </cell>
          <cell r="F651" t="str">
            <v>07 2 02 11010</v>
          </cell>
          <cell r="G651" t="str">
            <v>620</v>
          </cell>
          <cell r="H651" t="e">
            <v>#REF!</v>
          </cell>
          <cell r="I651">
            <v>17270.72</v>
          </cell>
          <cell r="J651" t="e">
            <v>#REF!</v>
          </cell>
          <cell r="K651">
            <v>720211010</v>
          </cell>
          <cell r="L651" t="str">
            <v>0720211010</v>
          </cell>
          <cell r="M651" t="str">
            <v>60708010720211010620</v>
          </cell>
        </row>
        <row r="652">
          <cell r="A652" t="str">
            <v>60708010720277090000</v>
          </cell>
          <cell r="B652" t="str">
            <v>Повышение заработной платы работников муниципальных учреждений культуры за счет средств краевого бюджета</v>
          </cell>
          <cell r="C652" t="str">
            <v>607</v>
          </cell>
          <cell r="D652" t="str">
            <v>08</v>
          </cell>
          <cell r="E652" t="str">
            <v>01</v>
          </cell>
          <cell r="F652" t="str">
            <v>07 2 02 77090</v>
          </cell>
          <cell r="G652" t="str">
            <v>000</v>
          </cell>
          <cell r="H652" t="e">
            <v>#REF!</v>
          </cell>
          <cell r="I652">
            <v>9566.369999999999</v>
          </cell>
          <cell r="J652" t="e">
            <v>#REF!</v>
          </cell>
          <cell r="K652">
            <v>720277090</v>
          </cell>
          <cell r="L652" t="str">
            <v>0720277090</v>
          </cell>
          <cell r="M652" t="str">
            <v>60708010720277090000</v>
          </cell>
        </row>
        <row r="653">
          <cell r="A653" t="str">
            <v>60708010720277090610</v>
          </cell>
          <cell r="B653" t="str">
            <v>Субсидии бюджетным учреждениям</v>
          </cell>
          <cell r="C653" t="str">
            <v>607</v>
          </cell>
          <cell r="D653" t="str">
            <v>08</v>
          </cell>
          <cell r="E653" t="str">
            <v>01</v>
          </cell>
          <cell r="F653" t="str">
            <v>07 2 02 77090</v>
          </cell>
          <cell r="G653" t="str">
            <v>610</v>
          </cell>
          <cell r="H653" t="e">
            <v>#REF!</v>
          </cell>
          <cell r="I653">
            <v>6538.91</v>
          </cell>
          <cell r="J653" t="e">
            <v>#REF!</v>
          </cell>
          <cell r="K653">
            <v>720277090</v>
          </cell>
          <cell r="L653" t="str">
            <v>0720277090</v>
          </cell>
          <cell r="M653" t="str">
            <v>60708010720277090610</v>
          </cell>
        </row>
        <row r="654">
          <cell r="A654" t="str">
            <v>60708010720277090620</v>
          </cell>
          <cell r="B654" t="str">
            <v>Субсидии автономным учреждениям</v>
          </cell>
          <cell r="C654" t="str">
            <v>607</v>
          </cell>
          <cell r="D654" t="str">
            <v>08</v>
          </cell>
          <cell r="E654" t="str">
            <v>01</v>
          </cell>
          <cell r="F654" t="str">
            <v>07 2 02 77090</v>
          </cell>
          <cell r="G654" t="str">
            <v>620</v>
          </cell>
          <cell r="H654" t="e">
            <v>#REF!</v>
          </cell>
          <cell r="I654">
            <v>3027.46</v>
          </cell>
          <cell r="J654" t="e">
            <v>#REF!</v>
          </cell>
          <cell r="K654">
            <v>720277090</v>
          </cell>
          <cell r="L654" t="str">
            <v>0720277090</v>
          </cell>
          <cell r="M654" t="str">
            <v>60708010720277090620</v>
          </cell>
        </row>
        <row r="655">
          <cell r="A655" t="str">
            <v>607080107202S7090000</v>
          </cell>
          <cell r="B655" t="str">
            <v>Повышение заработной платы работников муниципальных учреждений культуры за счет средств местного бюджета</v>
          </cell>
          <cell r="C655" t="str">
            <v>607</v>
          </cell>
          <cell r="D655" t="str">
            <v>08</v>
          </cell>
          <cell r="E655" t="str">
            <v>01</v>
          </cell>
          <cell r="F655" t="str">
            <v>07 2 02 S7090</v>
          </cell>
          <cell r="G655" t="str">
            <v>000</v>
          </cell>
          <cell r="H655" t="e">
            <v>#REF!</v>
          </cell>
          <cell r="I655">
            <v>503.49</v>
          </cell>
          <cell r="J655" t="e">
            <v>#REF!</v>
          </cell>
          <cell r="K655" t="str">
            <v>07202S7090</v>
          </cell>
          <cell r="L655" t="str">
            <v>07202S7090</v>
          </cell>
          <cell r="M655" t="str">
            <v>607080107202S7090000</v>
          </cell>
        </row>
        <row r="656">
          <cell r="A656" t="str">
            <v>607080107202S7090610</v>
          </cell>
          <cell r="B656" t="str">
            <v>Субсидии бюджетным учреждениям</v>
          </cell>
          <cell r="C656" t="str">
            <v>607</v>
          </cell>
          <cell r="D656" t="str">
            <v>08</v>
          </cell>
          <cell r="E656" t="str">
            <v>01</v>
          </cell>
          <cell r="F656" t="str">
            <v>07 2 02 S7090</v>
          </cell>
          <cell r="G656" t="str">
            <v>610</v>
          </cell>
          <cell r="H656" t="e">
            <v>#REF!</v>
          </cell>
          <cell r="I656">
            <v>344.15</v>
          </cell>
          <cell r="J656" t="e">
            <v>#REF!</v>
          </cell>
          <cell r="K656" t="str">
            <v>07202S7090</v>
          </cell>
          <cell r="L656" t="str">
            <v>07202S7090</v>
          </cell>
          <cell r="M656" t="str">
            <v>607080107202S7090610</v>
          </cell>
        </row>
        <row r="657">
          <cell r="A657" t="str">
            <v>607080107202S7090620</v>
          </cell>
          <cell r="B657" t="str">
            <v>Субсидии автономным учреждениям</v>
          </cell>
          <cell r="C657" t="str">
            <v>607</v>
          </cell>
          <cell r="D657" t="str">
            <v>08</v>
          </cell>
          <cell r="E657" t="str">
            <v>01</v>
          </cell>
          <cell r="F657" t="str">
            <v>07 2 02 S7090</v>
          </cell>
          <cell r="G657" t="str">
            <v>620</v>
          </cell>
          <cell r="H657" t="e">
            <v>#REF!</v>
          </cell>
          <cell r="I657">
            <v>159.34</v>
          </cell>
          <cell r="J657" t="e">
            <v>#REF!</v>
          </cell>
          <cell r="K657" t="str">
            <v>07202S7090</v>
          </cell>
          <cell r="L657" t="str">
            <v>07202S7090</v>
          </cell>
          <cell r="M657" t="str">
            <v>607080107202S7090620</v>
          </cell>
        </row>
        <row r="658">
          <cell r="A658" t="str">
            <v>60708010720300000000</v>
          </cell>
          <cell r="B658" t="str">
            <v>Основное мероприятие «Обеспечение деятельности муниципальных учреждений, осуществляющих музейное дело»</v>
          </cell>
          <cell r="C658" t="str">
            <v>607</v>
          </cell>
          <cell r="D658" t="str">
            <v>08</v>
          </cell>
          <cell r="E658" t="str">
            <v>01</v>
          </cell>
          <cell r="F658" t="str">
            <v>07 2 03 00000</v>
          </cell>
          <cell r="G658" t="str">
            <v>000</v>
          </cell>
          <cell r="H658" t="e">
            <v>#REF!</v>
          </cell>
          <cell r="I658">
            <v>17417.820000000003</v>
          </cell>
          <cell r="J658" t="e">
            <v>#REF!</v>
          </cell>
          <cell r="K658">
            <v>720300000</v>
          </cell>
          <cell r="L658" t="str">
            <v>0720300000</v>
          </cell>
          <cell r="M658" t="str">
            <v>60708010720300000000</v>
          </cell>
        </row>
        <row r="659">
          <cell r="A659" t="str">
            <v>60708010720311010000</v>
          </cell>
          <cell r="B659" t="str">
            <v>Расходы на обеспечение деятельности (оказание услуг) муниципальных учреждений</v>
          </cell>
          <cell r="C659" t="str">
            <v>607</v>
          </cell>
          <cell r="D659" t="str">
            <v>08</v>
          </cell>
          <cell r="E659" t="str">
            <v>01</v>
          </cell>
          <cell r="F659" t="str">
            <v>07 2 03 11010</v>
          </cell>
          <cell r="G659" t="str">
            <v>000</v>
          </cell>
          <cell r="H659" t="e">
            <v>#REF!</v>
          </cell>
          <cell r="I659">
            <v>16982.740000000002</v>
          </cell>
          <cell r="J659" t="e">
            <v>#REF!</v>
          </cell>
          <cell r="K659">
            <v>720311010</v>
          </cell>
          <cell r="L659" t="str">
            <v>0720311010</v>
          </cell>
          <cell r="M659" t="str">
            <v>60708010720311010000</v>
          </cell>
        </row>
        <row r="660">
          <cell r="A660" t="str">
            <v>60708010720311010610</v>
          </cell>
          <cell r="B660" t="str">
            <v>Субсидии бюджетным учреждениям</v>
          </cell>
          <cell r="C660" t="str">
            <v>607</v>
          </cell>
          <cell r="D660" t="str">
            <v>08</v>
          </cell>
          <cell r="E660" t="str">
            <v>01</v>
          </cell>
          <cell r="F660" t="str">
            <v>07 2 03 11010</v>
          </cell>
          <cell r="G660" t="str">
            <v>610</v>
          </cell>
          <cell r="H660" t="e">
            <v>#REF!</v>
          </cell>
          <cell r="I660">
            <v>16982.740000000002</v>
          </cell>
          <cell r="J660" t="e">
            <v>#REF!</v>
          </cell>
          <cell r="K660">
            <v>720311010</v>
          </cell>
          <cell r="L660" t="str">
            <v>0720311010</v>
          </cell>
          <cell r="M660" t="str">
            <v>60708010720311010610</v>
          </cell>
        </row>
        <row r="661">
          <cell r="A661" t="str">
            <v>60708010720377090000</v>
          </cell>
          <cell r="B661" t="str">
            <v>Повышение заработной платы работников муниципальных учреждений культуры за счет средств краевого бюджета</v>
          </cell>
          <cell r="C661" t="str">
            <v>607</v>
          </cell>
          <cell r="D661" t="str">
            <v>08</v>
          </cell>
          <cell r="E661" t="str">
            <v>01</v>
          </cell>
          <cell r="F661" t="str">
            <v>07 2 03 77090</v>
          </cell>
          <cell r="G661" t="str">
            <v>000</v>
          </cell>
          <cell r="H661" t="e">
            <v>#REF!</v>
          </cell>
          <cell r="I661">
            <v>413.33</v>
          </cell>
          <cell r="J661" t="e">
            <v>#REF!</v>
          </cell>
          <cell r="K661">
            <v>720377090</v>
          </cell>
          <cell r="L661" t="str">
            <v>0720377090</v>
          </cell>
          <cell r="M661" t="str">
            <v>60708010720377090000</v>
          </cell>
        </row>
        <row r="662">
          <cell r="A662" t="str">
            <v>60708010720377090610</v>
          </cell>
          <cell r="B662" t="str">
            <v>Субсидии бюджетным учреждениям</v>
          </cell>
          <cell r="C662" t="str">
            <v>607</v>
          </cell>
          <cell r="D662" t="str">
            <v>08</v>
          </cell>
          <cell r="E662" t="str">
            <v>01</v>
          </cell>
          <cell r="F662" t="str">
            <v>07 2 03 77090</v>
          </cell>
          <cell r="G662" t="str">
            <v>610</v>
          </cell>
          <cell r="H662" t="e">
            <v>#REF!</v>
          </cell>
          <cell r="I662">
            <v>413.33</v>
          </cell>
          <cell r="J662" t="e">
            <v>#REF!</v>
          </cell>
          <cell r="K662">
            <v>720377090</v>
          </cell>
          <cell r="L662" t="str">
            <v>0720377090</v>
          </cell>
          <cell r="M662" t="str">
            <v>60708010720377090610</v>
          </cell>
        </row>
        <row r="663">
          <cell r="A663" t="str">
            <v>607080107203S7090000</v>
          </cell>
          <cell r="B663" t="str">
            <v>Повышение заработной платы работников муниципальных учреждений культуры за счет средств местного бюджета</v>
          </cell>
          <cell r="C663" t="str">
            <v>607</v>
          </cell>
          <cell r="D663" t="str">
            <v>08</v>
          </cell>
          <cell r="E663" t="str">
            <v>01</v>
          </cell>
          <cell r="F663" t="str">
            <v>07 2 03 S7090</v>
          </cell>
          <cell r="G663" t="str">
            <v>000</v>
          </cell>
          <cell r="H663" t="e">
            <v>#REF!</v>
          </cell>
          <cell r="I663">
            <v>21.75</v>
          </cell>
          <cell r="J663" t="e">
            <v>#REF!</v>
          </cell>
          <cell r="K663" t="str">
            <v>07203S7090</v>
          </cell>
          <cell r="L663" t="str">
            <v>07203S7090</v>
          </cell>
          <cell r="M663" t="str">
            <v>607080107203S7090000</v>
          </cell>
        </row>
        <row r="664">
          <cell r="A664" t="str">
            <v>607080107203S7090610</v>
          </cell>
          <cell r="B664" t="str">
            <v>Субсидии бюджетным учреждениям</v>
          </cell>
          <cell r="C664" t="str">
            <v>607</v>
          </cell>
          <cell r="D664" t="str">
            <v>08</v>
          </cell>
          <cell r="E664" t="str">
            <v>01</v>
          </cell>
          <cell r="F664" t="str">
            <v>07 2 03 S7090</v>
          </cell>
          <cell r="G664" t="str">
            <v>610</v>
          </cell>
          <cell r="H664" t="e">
            <v>#REF!</v>
          </cell>
          <cell r="I664">
            <v>21.75</v>
          </cell>
          <cell r="J664" t="e">
            <v>#REF!</v>
          </cell>
          <cell r="K664" t="str">
            <v>07203S7090</v>
          </cell>
          <cell r="L664" t="str">
            <v>07203S7090</v>
          </cell>
          <cell r="M664" t="str">
            <v>607080107203S7090610</v>
          </cell>
        </row>
        <row r="665">
          <cell r="A665" t="str">
            <v>60708010720400000000</v>
          </cell>
          <cell r="B665" t="str">
            <v>Основное мероприятие «Обеспечение деятельности муниципальных учреждений, осуществляющих библиотечное обслуживание»</v>
          </cell>
          <cell r="C665" t="str">
            <v>607</v>
          </cell>
          <cell r="D665" t="str">
            <v>08</v>
          </cell>
          <cell r="E665" t="str">
            <v>01</v>
          </cell>
          <cell r="F665" t="str">
            <v>07 2 04 00000</v>
          </cell>
          <cell r="G665" t="str">
            <v>000</v>
          </cell>
          <cell r="H665" t="e">
            <v>#REF!</v>
          </cell>
          <cell r="I665">
            <v>49584.439999999995</v>
          </cell>
          <cell r="J665" t="e">
            <v>#REF!</v>
          </cell>
          <cell r="K665">
            <v>720400000</v>
          </cell>
          <cell r="L665" t="str">
            <v>0720400000</v>
          </cell>
          <cell r="M665" t="str">
            <v>60708010720400000000</v>
          </cell>
        </row>
        <row r="666">
          <cell r="A666" t="str">
            <v>60708010720411010000</v>
          </cell>
          <cell r="B666" t="str">
            <v>Расходы на обеспечение деятельности (оказание услуг) муниципальных учреждений</v>
          </cell>
          <cell r="C666" t="str">
            <v>607</v>
          </cell>
          <cell r="D666" t="str">
            <v>08</v>
          </cell>
          <cell r="E666" t="str">
            <v>01</v>
          </cell>
          <cell r="F666" t="str">
            <v>07 2 04 11010</v>
          </cell>
          <cell r="G666" t="str">
            <v>000</v>
          </cell>
          <cell r="H666" t="e">
            <v>#REF!</v>
          </cell>
          <cell r="I666">
            <v>38383.46</v>
          </cell>
          <cell r="J666" t="e">
            <v>#REF!</v>
          </cell>
          <cell r="K666">
            <v>720411010</v>
          </cell>
          <cell r="L666" t="str">
            <v>0720411010</v>
          </cell>
          <cell r="M666" t="str">
            <v>60708010720411010000</v>
          </cell>
        </row>
        <row r="667">
          <cell r="A667" t="str">
            <v>60708010720411010610</v>
          </cell>
          <cell r="B667" t="str">
            <v>Субсидии бюджетным учреждениям</v>
          </cell>
          <cell r="C667" t="str">
            <v>607</v>
          </cell>
          <cell r="D667" t="str">
            <v>08</v>
          </cell>
          <cell r="E667" t="str">
            <v>01</v>
          </cell>
          <cell r="F667" t="str">
            <v>07 2 04 11010</v>
          </cell>
          <cell r="G667" t="str">
            <v>610</v>
          </cell>
          <cell r="H667" t="e">
            <v>#REF!</v>
          </cell>
          <cell r="I667">
            <v>38383.46</v>
          </cell>
          <cell r="J667" t="e">
            <v>#REF!</v>
          </cell>
          <cell r="K667">
            <v>720411010</v>
          </cell>
          <cell r="L667" t="str">
            <v>0720411010</v>
          </cell>
          <cell r="M667" t="str">
            <v>60708010720411010610</v>
          </cell>
        </row>
        <row r="668">
          <cell r="A668" t="str">
            <v>60708010720477090000</v>
          </cell>
          <cell r="B668" t="str">
            <v>Повышение заработной платы работников муниципальных учреждений культуры за счет средств краевого бюджета</v>
          </cell>
          <cell r="C668" t="str">
            <v>607</v>
          </cell>
          <cell r="D668" t="str">
            <v>08</v>
          </cell>
          <cell r="E668" t="str">
            <v>01</v>
          </cell>
          <cell r="F668" t="str">
            <v>07 2 04 77090</v>
          </cell>
          <cell r="G668" t="str">
            <v>000</v>
          </cell>
          <cell r="H668" t="e">
            <v>#REF!</v>
          </cell>
          <cell r="I668">
            <v>9384.92</v>
          </cell>
          <cell r="J668" t="e">
            <v>#REF!</v>
          </cell>
          <cell r="K668">
            <v>720477090</v>
          </cell>
          <cell r="L668" t="str">
            <v>0720477090</v>
          </cell>
          <cell r="M668" t="str">
            <v>60708010720477090000</v>
          </cell>
        </row>
        <row r="669">
          <cell r="A669" t="str">
            <v>60708010720477090610</v>
          </cell>
          <cell r="B669" t="str">
            <v>Субсидии бюджетным учреждениям</v>
          </cell>
          <cell r="C669" t="str">
            <v>607</v>
          </cell>
          <cell r="D669" t="str">
            <v>08</v>
          </cell>
          <cell r="E669" t="str">
            <v>01</v>
          </cell>
          <cell r="F669" t="str">
            <v>07 2 04 77090</v>
          </cell>
          <cell r="G669" t="str">
            <v>610</v>
          </cell>
          <cell r="H669" t="e">
            <v>#REF!</v>
          </cell>
          <cell r="I669">
            <v>9384.92</v>
          </cell>
          <cell r="J669" t="e">
            <v>#REF!</v>
          </cell>
          <cell r="K669">
            <v>720477090</v>
          </cell>
          <cell r="L669" t="str">
            <v>0720477090</v>
          </cell>
          <cell r="M669" t="str">
            <v>60708010720477090610</v>
          </cell>
        </row>
        <row r="670">
          <cell r="A670" t="str">
            <v>607080107204L5194000</v>
          </cell>
          <cell r="B670" t="str">
            <v>Расходы на комплектование книжных фондов библиотек муниципальных образований за счет средств местного бюджета</v>
          </cell>
          <cell r="C670" t="str">
            <v>607</v>
          </cell>
          <cell r="D670" t="str">
            <v>08</v>
          </cell>
          <cell r="E670" t="str">
            <v>01</v>
          </cell>
          <cell r="F670" t="str">
            <v>07 2 04 L5194</v>
          </cell>
          <cell r="G670" t="str">
            <v>000</v>
          </cell>
          <cell r="H670" t="e">
            <v>#REF!</v>
          </cell>
          <cell r="I670">
            <v>600</v>
          </cell>
          <cell r="J670" t="e">
            <v>#REF!</v>
          </cell>
          <cell r="K670" t="str">
            <v>07204L5194</v>
          </cell>
          <cell r="L670" t="str">
            <v>07204L5194</v>
          </cell>
          <cell r="M670" t="str">
            <v>607080107204L5194000</v>
          </cell>
        </row>
        <row r="671">
          <cell r="A671" t="str">
            <v>607080107204L5194610</v>
          </cell>
          <cell r="B671" t="str">
            <v>Субсидии бюджетным учреждениям</v>
          </cell>
          <cell r="C671" t="str">
            <v>607</v>
          </cell>
          <cell r="D671" t="str">
            <v>08</v>
          </cell>
          <cell r="E671" t="str">
            <v>01</v>
          </cell>
          <cell r="F671" t="str">
            <v>07 2 04 L5194</v>
          </cell>
          <cell r="G671" t="str">
            <v>610</v>
          </cell>
          <cell r="H671" t="e">
            <v>#REF!</v>
          </cell>
          <cell r="I671">
            <v>600</v>
          </cell>
          <cell r="J671" t="e">
            <v>#REF!</v>
          </cell>
          <cell r="K671" t="str">
            <v>07204L5194</v>
          </cell>
          <cell r="L671" t="str">
            <v>07204L5194</v>
          </cell>
          <cell r="M671" t="str">
            <v>607080107204L5194610</v>
          </cell>
        </row>
        <row r="672">
          <cell r="A672" t="str">
            <v>607080107204R5194000</v>
          </cell>
          <cell r="B672" t="str">
            <v>Поддержка отрасли культуры (комплектование книжных фондов библиотек муниципальных образований)</v>
          </cell>
          <cell r="C672" t="str">
            <v>607</v>
          </cell>
          <cell r="D672" t="str">
            <v>08</v>
          </cell>
          <cell r="E672" t="str">
            <v>01</v>
          </cell>
          <cell r="F672" t="str">
            <v>07 2 04 R5194</v>
          </cell>
          <cell r="G672" t="str">
            <v>000</v>
          </cell>
          <cell r="H672" t="e">
            <v>#REF!</v>
          </cell>
          <cell r="I672">
            <v>722.11</v>
          </cell>
          <cell r="J672" t="e">
            <v>#REF!</v>
          </cell>
          <cell r="K672" t="str">
            <v>07204R5194</v>
          </cell>
          <cell r="L672" t="str">
            <v>07204R5194</v>
          </cell>
          <cell r="M672" t="str">
            <v>607080107204R5194000</v>
          </cell>
        </row>
        <row r="673">
          <cell r="A673" t="str">
            <v>607080107204R5194610</v>
          </cell>
          <cell r="B673" t="str">
            <v>Субсидии бюджетным учреждениям</v>
          </cell>
          <cell r="C673" t="str">
            <v>607</v>
          </cell>
          <cell r="D673" t="str">
            <v>08</v>
          </cell>
          <cell r="E673" t="str">
            <v>01</v>
          </cell>
          <cell r="F673" t="str">
            <v>07 2 04 R5194</v>
          </cell>
          <cell r="G673" t="str">
            <v>610</v>
          </cell>
          <cell r="H673" t="e">
            <v>#REF!</v>
          </cell>
          <cell r="I673">
            <v>722.11</v>
          </cell>
          <cell r="J673" t="e">
            <v>#REF!</v>
          </cell>
          <cell r="K673" t="str">
            <v>07204R5194</v>
          </cell>
          <cell r="L673" t="str">
            <v>07204R5194</v>
          </cell>
          <cell r="M673" t="str">
            <v>607080107204R5194610</v>
          </cell>
        </row>
        <row r="674">
          <cell r="A674" t="str">
            <v>607080107204S7090000</v>
          </cell>
          <cell r="B674" t="str">
            <v>Повышение заработной платы работников муниципальных учреждений культуры за счет средств местного бюджета</v>
          </cell>
          <cell r="C674" t="str">
            <v>607</v>
          </cell>
          <cell r="D674" t="str">
            <v>08</v>
          </cell>
          <cell r="E674" t="str">
            <v>01</v>
          </cell>
          <cell r="F674" t="str">
            <v>07 2 04 S7090</v>
          </cell>
          <cell r="G674" t="str">
            <v>000</v>
          </cell>
          <cell r="H674" t="e">
            <v>#REF!</v>
          </cell>
          <cell r="I674">
            <v>493.95</v>
          </cell>
          <cell r="J674" t="e">
            <v>#REF!</v>
          </cell>
          <cell r="K674" t="str">
            <v>07204S7090</v>
          </cell>
          <cell r="L674" t="str">
            <v>07204S7090</v>
          </cell>
          <cell r="M674" t="str">
            <v>607080107204S7090000</v>
          </cell>
        </row>
        <row r="675">
          <cell r="A675" t="str">
            <v>607080107204S7090610</v>
          </cell>
          <cell r="B675" t="str">
            <v>Субсидии бюджетным учреждениям</v>
          </cell>
          <cell r="C675" t="str">
            <v>607</v>
          </cell>
          <cell r="D675" t="str">
            <v>08</v>
          </cell>
          <cell r="E675" t="str">
            <v>01</v>
          </cell>
          <cell r="F675" t="str">
            <v>07 2 04 S7090</v>
          </cell>
          <cell r="G675" t="str">
            <v>610</v>
          </cell>
          <cell r="H675" t="e">
            <v>#REF!</v>
          </cell>
          <cell r="I675">
            <v>493.95</v>
          </cell>
          <cell r="J675" t="e">
            <v>#REF!</v>
          </cell>
          <cell r="K675" t="str">
            <v>07204S7090</v>
          </cell>
          <cell r="L675" t="str">
            <v>07204S7090</v>
          </cell>
          <cell r="M675" t="str">
            <v>607080107204S7090610</v>
          </cell>
        </row>
        <row r="676">
          <cell r="A676" t="str">
            <v>60708010720500000000</v>
          </cell>
          <cell r="B676" t="str">
            <v>Основное мероприятие «Обеспечение деятельности муниципальных учреждений, осуществляющих театрально-концертную деятельность»</v>
          </cell>
          <cell r="C676" t="str">
            <v>607</v>
          </cell>
          <cell r="D676" t="str">
            <v>08</v>
          </cell>
          <cell r="E676" t="str">
            <v>01</v>
          </cell>
          <cell r="F676" t="str">
            <v>07 2 05 00000</v>
          </cell>
          <cell r="G676" t="str">
            <v>000</v>
          </cell>
          <cell r="H676" t="e">
            <v>#REF!</v>
          </cell>
          <cell r="I676">
            <v>56824.71</v>
          </cell>
          <cell r="J676" t="e">
            <v>#REF!</v>
          </cell>
          <cell r="K676">
            <v>720500000</v>
          </cell>
          <cell r="L676" t="str">
            <v>0720500000</v>
          </cell>
          <cell r="M676" t="str">
            <v>60708010720500000000</v>
          </cell>
        </row>
        <row r="677">
          <cell r="A677" t="str">
            <v>60708010720511010000</v>
          </cell>
          <cell r="B677" t="str">
            <v>Расходы на обеспечение деятельности (оказание услуг) муниципальных учреждений</v>
          </cell>
          <cell r="C677" t="str">
            <v>607</v>
          </cell>
          <cell r="D677" t="str">
            <v>08</v>
          </cell>
          <cell r="E677" t="str">
            <v>01</v>
          </cell>
          <cell r="F677" t="str">
            <v>07 2 05 11010</v>
          </cell>
          <cell r="G677" t="str">
            <v>000</v>
          </cell>
          <cell r="H677" t="e">
            <v>#REF!</v>
          </cell>
          <cell r="I677">
            <v>49077.17</v>
          </cell>
          <cell r="J677" t="e">
            <v>#REF!</v>
          </cell>
          <cell r="K677">
            <v>720511010</v>
          </cell>
          <cell r="L677" t="str">
            <v>0720511010</v>
          </cell>
          <cell r="M677" t="str">
            <v>60708010720511010000</v>
          </cell>
        </row>
        <row r="678">
          <cell r="A678" t="str">
            <v>60708010720511010610</v>
          </cell>
          <cell r="B678" t="str">
            <v>Субсидии бюджетным учреждениям</v>
          </cell>
          <cell r="C678" t="str">
            <v>607</v>
          </cell>
          <cell r="D678" t="str">
            <v>08</v>
          </cell>
          <cell r="E678" t="str">
            <v>01</v>
          </cell>
          <cell r="F678" t="str">
            <v>07 2 05 11010</v>
          </cell>
          <cell r="G678" t="str">
            <v>610</v>
          </cell>
          <cell r="H678" t="e">
            <v>#REF!</v>
          </cell>
          <cell r="I678">
            <v>40908.51</v>
          </cell>
          <cell r="J678" t="e">
            <v>#REF!</v>
          </cell>
          <cell r="K678">
            <v>720511010</v>
          </cell>
          <cell r="L678" t="str">
            <v>0720511010</v>
          </cell>
          <cell r="M678" t="str">
            <v>60708010720511010610</v>
          </cell>
        </row>
        <row r="679">
          <cell r="A679" t="str">
            <v>60708010720511010620</v>
          </cell>
          <cell r="B679" t="str">
            <v>Субсидии автономным учреждениям</v>
          </cell>
          <cell r="C679" t="str">
            <v>607</v>
          </cell>
          <cell r="D679" t="str">
            <v>08</v>
          </cell>
          <cell r="E679" t="str">
            <v>01</v>
          </cell>
          <cell r="F679" t="str">
            <v>07 2 05 11010</v>
          </cell>
          <cell r="G679" t="str">
            <v>620</v>
          </cell>
          <cell r="H679" t="e">
            <v>#REF!</v>
          </cell>
          <cell r="I679">
            <v>8168.66</v>
          </cell>
          <cell r="J679" t="e">
            <v>#REF!</v>
          </cell>
          <cell r="K679">
            <v>720511010</v>
          </cell>
          <cell r="L679" t="str">
            <v>0720511010</v>
          </cell>
          <cell r="M679" t="str">
            <v>60708010720511010620</v>
          </cell>
        </row>
        <row r="680">
          <cell r="A680" t="str">
            <v>60708010720577090000</v>
          </cell>
          <cell r="B680" t="str">
            <v>Повышение заработной платы работников муниципальных учреждений культуры за счет средств краевого бюджета</v>
          </cell>
          <cell r="C680" t="str">
            <v>607</v>
          </cell>
          <cell r="D680" t="str">
            <v>08</v>
          </cell>
          <cell r="E680" t="str">
            <v>01</v>
          </cell>
          <cell r="F680" t="str">
            <v>07 2 05 77090</v>
          </cell>
          <cell r="G680" t="str">
            <v>000</v>
          </cell>
          <cell r="H680" t="e">
            <v>#REF!</v>
          </cell>
          <cell r="I680">
            <v>7360.16</v>
          </cell>
          <cell r="J680" t="e">
            <v>#REF!</v>
          </cell>
          <cell r="K680">
            <v>720577090</v>
          </cell>
          <cell r="L680" t="str">
            <v>0720577090</v>
          </cell>
          <cell r="M680" t="str">
            <v>60708010720577090000</v>
          </cell>
        </row>
        <row r="681">
          <cell r="A681" t="str">
            <v>60708010720577090610</v>
          </cell>
          <cell r="B681" t="str">
            <v>Субсидии бюджетным учреждениям</v>
          </cell>
          <cell r="C681" t="str">
            <v>607</v>
          </cell>
          <cell r="D681" t="str">
            <v>08</v>
          </cell>
          <cell r="E681" t="str">
            <v>01</v>
          </cell>
          <cell r="F681" t="str">
            <v>07 2 05 77090</v>
          </cell>
          <cell r="G681" t="str">
            <v>610</v>
          </cell>
          <cell r="H681" t="e">
            <v>#REF!</v>
          </cell>
          <cell r="I681">
            <v>5167.87</v>
          </cell>
          <cell r="J681" t="e">
            <v>#REF!</v>
          </cell>
          <cell r="K681">
            <v>720577090</v>
          </cell>
          <cell r="L681" t="str">
            <v>0720577090</v>
          </cell>
          <cell r="M681" t="str">
            <v>60708010720577090610</v>
          </cell>
        </row>
        <row r="682">
          <cell r="A682" t="str">
            <v>60708010720577090620</v>
          </cell>
          <cell r="B682" t="str">
            <v>Субсидии автономным учреждениям</v>
          </cell>
          <cell r="C682" t="str">
            <v>607</v>
          </cell>
          <cell r="D682" t="str">
            <v>08</v>
          </cell>
          <cell r="E682" t="str">
            <v>01</v>
          </cell>
          <cell r="F682" t="str">
            <v>07 2 05 77090</v>
          </cell>
          <cell r="G682" t="str">
            <v>620</v>
          </cell>
          <cell r="H682" t="e">
            <v>#REF!</v>
          </cell>
          <cell r="I682">
            <v>2192.29</v>
          </cell>
          <cell r="J682" t="e">
            <v>#REF!</v>
          </cell>
          <cell r="K682">
            <v>720577090</v>
          </cell>
          <cell r="L682" t="str">
            <v>0720577090</v>
          </cell>
          <cell r="M682" t="str">
            <v>60708010720577090620</v>
          </cell>
        </row>
        <row r="683">
          <cell r="A683" t="str">
            <v>607080107205S7090000</v>
          </cell>
          <cell r="B683" t="str">
            <v>Повышение заработной платы работников муниципальных учреждений культуры за счет средств местного бюджета</v>
          </cell>
          <cell r="C683" t="str">
            <v>607</v>
          </cell>
          <cell r="D683" t="str">
            <v>08</v>
          </cell>
          <cell r="E683" t="str">
            <v>01</v>
          </cell>
          <cell r="F683" t="str">
            <v>07 2 05 S7090</v>
          </cell>
          <cell r="G683" t="str">
            <v>000</v>
          </cell>
          <cell r="H683" t="e">
            <v>#REF!</v>
          </cell>
          <cell r="I683">
            <v>387.38</v>
          </cell>
          <cell r="J683" t="e">
            <v>#REF!</v>
          </cell>
          <cell r="K683" t="str">
            <v>07205S7090</v>
          </cell>
          <cell r="L683" t="str">
            <v>07205S7090</v>
          </cell>
          <cell r="M683" t="str">
            <v>607080107205S7090000</v>
          </cell>
        </row>
        <row r="684">
          <cell r="A684" t="str">
            <v>607080107205S7090610</v>
          </cell>
          <cell r="B684" t="str">
            <v>Субсидии бюджетным учреждениям</v>
          </cell>
          <cell r="C684" t="str">
            <v>607</v>
          </cell>
          <cell r="D684" t="str">
            <v>08</v>
          </cell>
          <cell r="E684" t="str">
            <v>01</v>
          </cell>
          <cell r="F684" t="str">
            <v>07 2 05 S7090</v>
          </cell>
          <cell r="G684" t="str">
            <v>610</v>
          </cell>
          <cell r="H684" t="e">
            <v>#REF!</v>
          </cell>
          <cell r="I684">
            <v>271.99</v>
          </cell>
          <cell r="J684" t="e">
            <v>#REF!</v>
          </cell>
          <cell r="K684" t="str">
            <v>07205S7090</v>
          </cell>
          <cell r="L684" t="str">
            <v>07205S7090</v>
          </cell>
          <cell r="M684" t="str">
            <v>607080107205S7090610</v>
          </cell>
        </row>
        <row r="685">
          <cell r="A685" t="str">
            <v>607080107205S7090620</v>
          </cell>
          <cell r="B685" t="str">
            <v>Субсидии автономным учреждениям</v>
          </cell>
          <cell r="C685" t="str">
            <v>607</v>
          </cell>
          <cell r="D685" t="str">
            <v>08</v>
          </cell>
          <cell r="E685" t="str">
            <v>01</v>
          </cell>
          <cell r="F685" t="str">
            <v>07 2 05 S7090</v>
          </cell>
          <cell r="G685" t="str">
            <v>620</v>
          </cell>
          <cell r="H685" t="e">
            <v>#REF!</v>
          </cell>
          <cell r="I685">
            <v>115.39</v>
          </cell>
          <cell r="J685" t="e">
            <v>#REF!</v>
          </cell>
          <cell r="K685" t="str">
            <v>07205S7090</v>
          </cell>
          <cell r="L685" t="str">
            <v>07205S7090</v>
          </cell>
          <cell r="M685" t="str">
            <v>607080107205S7090620</v>
          </cell>
        </row>
        <row r="686">
          <cell r="A686" t="str">
            <v>60708010720800000000</v>
          </cell>
          <cell r="B686" t="str">
            <v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    </cell>
          <cell r="C686" t="str">
            <v>607</v>
          </cell>
          <cell r="D686" t="str">
            <v>08</v>
          </cell>
          <cell r="E686" t="str">
            <v>01</v>
          </cell>
          <cell r="F686" t="str">
            <v>07 2 08 00000</v>
          </cell>
          <cell r="G686" t="str">
            <v>000</v>
          </cell>
          <cell r="H686" t="e">
            <v>#REF!</v>
          </cell>
          <cell r="I686">
            <v>150</v>
          </cell>
          <cell r="J686" t="e">
            <v>#REF!</v>
          </cell>
          <cell r="K686">
            <v>720800000</v>
          </cell>
          <cell r="L686" t="str">
            <v>0720800000</v>
          </cell>
          <cell r="M686" t="str">
            <v>60708010720800000000</v>
          </cell>
        </row>
        <row r="687">
          <cell r="A687" t="str">
            <v>60708010720821230000</v>
          </cell>
          <cell r="B687" t="str">
            <v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    </cell>
          <cell r="C687" t="str">
            <v>607</v>
          </cell>
          <cell r="D687" t="str">
            <v>08</v>
          </cell>
          <cell r="E687" t="str">
            <v>01</v>
          </cell>
          <cell r="F687" t="str">
            <v>07 2 08 21230</v>
          </cell>
          <cell r="G687" t="str">
            <v>000</v>
          </cell>
          <cell r="H687" t="e">
            <v>#REF!</v>
          </cell>
          <cell r="I687">
            <v>150</v>
          </cell>
          <cell r="J687" t="e">
            <v>#REF!</v>
          </cell>
          <cell r="K687">
            <v>720821230</v>
          </cell>
          <cell r="L687" t="str">
            <v>0720821230</v>
          </cell>
          <cell r="M687" t="str">
            <v>60708010720821230000</v>
          </cell>
        </row>
        <row r="688">
          <cell r="A688" t="str">
            <v>60708010720821230610</v>
          </cell>
          <cell r="B688" t="str">
            <v>Субсидии бюджетным учреждениям</v>
          </cell>
          <cell r="C688" t="str">
            <v>607</v>
          </cell>
          <cell r="D688" t="str">
            <v>08</v>
          </cell>
          <cell r="E688" t="str">
            <v>01</v>
          </cell>
          <cell r="F688" t="str">
            <v>07 2 08 21230</v>
          </cell>
          <cell r="G688" t="str">
            <v>610</v>
          </cell>
          <cell r="H688" t="e">
            <v>#REF!</v>
          </cell>
          <cell r="I688">
            <v>150</v>
          </cell>
          <cell r="J688" t="e">
            <v>#REF!</v>
          </cell>
          <cell r="K688">
            <v>720821230</v>
          </cell>
          <cell r="L688" t="str">
            <v>0720821230</v>
          </cell>
          <cell r="M688" t="str">
            <v>60708010720821230610</v>
          </cell>
        </row>
        <row r="689">
          <cell r="A689" t="str">
            <v>60708010720900000000</v>
          </cell>
          <cell r="B689" t="str">
            <v>Основное мероприятие «Модернизация материально-технической базы муниципальных учреждений отрасли «Культура» города Ставрополя»</v>
          </cell>
          <cell r="C689" t="str">
            <v>607</v>
          </cell>
          <cell r="D689" t="str">
            <v>08</v>
          </cell>
          <cell r="E689" t="str">
            <v>01</v>
          </cell>
          <cell r="F689" t="str">
            <v>07 2 09 00000</v>
          </cell>
          <cell r="G689" t="str">
            <v>000</v>
          </cell>
          <cell r="H689" t="e">
            <v>#REF!</v>
          </cell>
          <cell r="I689">
            <v>5942.57</v>
          </cell>
          <cell r="J689" t="e">
            <v>#REF!</v>
          </cell>
          <cell r="K689">
            <v>720900000</v>
          </cell>
          <cell r="L689" t="str">
            <v>0720900000</v>
          </cell>
          <cell r="M689" t="str">
            <v>60708010720900000000</v>
          </cell>
        </row>
        <row r="690">
          <cell r="A690" t="str">
            <v>60708010720921280000</v>
          </cell>
          <cell r="B690" t="str">
            <v>Расходы на модернизацию материально-технической базы муниципальных учреждений отрасли «Культура» города Ставрополя</v>
          </cell>
          <cell r="C690" t="str">
            <v>607</v>
          </cell>
          <cell r="D690" t="str">
            <v>08</v>
          </cell>
          <cell r="E690" t="str">
            <v>01</v>
          </cell>
          <cell r="F690" t="str">
            <v>07 2 09 21280</v>
          </cell>
          <cell r="G690" t="str">
            <v>000</v>
          </cell>
          <cell r="H690" t="e">
            <v>#REF!</v>
          </cell>
          <cell r="I690">
            <v>5942.57</v>
          </cell>
          <cell r="J690" t="e">
            <v>#REF!</v>
          </cell>
          <cell r="K690">
            <v>720921280</v>
          </cell>
          <cell r="L690" t="str">
            <v>0720921280</v>
          </cell>
          <cell r="M690" t="str">
            <v>60708010720921280000</v>
          </cell>
        </row>
        <row r="691">
          <cell r="A691" t="str">
            <v>60708010720921280610</v>
          </cell>
          <cell r="B691" t="str">
            <v>Субсидии бюджетным учреждениям</v>
          </cell>
          <cell r="C691" t="str">
            <v>607</v>
          </cell>
          <cell r="D691" t="str">
            <v>08</v>
          </cell>
          <cell r="E691" t="str">
            <v>01</v>
          </cell>
          <cell r="F691" t="str">
            <v>07 2 09 21280</v>
          </cell>
          <cell r="G691" t="str">
            <v>610</v>
          </cell>
          <cell r="H691" t="e">
            <v>#REF!</v>
          </cell>
          <cell r="I691">
            <v>5942.57</v>
          </cell>
          <cell r="J691" t="e">
            <v>#REF!</v>
          </cell>
          <cell r="K691">
            <v>720921280</v>
          </cell>
          <cell r="L691" t="str">
            <v>0720921280</v>
          </cell>
          <cell r="M691" t="str">
            <v>60708010720921280610</v>
          </cell>
        </row>
        <row r="692">
          <cell r="A692" t="str">
            <v>60708010721100000000</v>
          </cell>
          <cell r="B692" t="str">
            <v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v>
          </cell>
          <cell r="C692" t="str">
            <v>607</v>
          </cell>
          <cell r="D692" t="str">
            <v>08</v>
          </cell>
          <cell r="E692" t="str">
            <v>01</v>
          </cell>
          <cell r="F692" t="str">
            <v>07 2 11 00000</v>
          </cell>
          <cell r="G692" t="str">
            <v>000</v>
          </cell>
          <cell r="H692" t="e">
            <v>#REF!</v>
          </cell>
          <cell r="I692">
            <v>268809.94</v>
          </cell>
          <cell r="J692" t="e">
            <v>#REF!</v>
          </cell>
          <cell r="K692">
            <v>721100000</v>
          </cell>
          <cell r="L692" t="str">
            <v>0721100000</v>
          </cell>
          <cell r="M692" t="str">
            <v>60708010721100000000</v>
          </cell>
        </row>
        <row r="693">
          <cell r="A693" t="str">
            <v>60708010721160160000</v>
          </cell>
          <cell r="B693" t="str">
    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    </cell>
          <cell r="C693" t="str">
            <v>607</v>
          </cell>
          <cell r="D693" t="str">
            <v>08</v>
          </cell>
          <cell r="E693" t="str">
            <v>01</v>
          </cell>
          <cell r="F693" t="str">
            <v>07 2 11 60160</v>
          </cell>
          <cell r="G693" t="str">
            <v>000</v>
          </cell>
          <cell r="H693" t="e">
            <v>#REF!</v>
          </cell>
          <cell r="I693">
            <v>268809.94</v>
          </cell>
          <cell r="J693" t="e">
            <v>#REF!</v>
          </cell>
          <cell r="K693">
            <v>721160160</v>
          </cell>
          <cell r="L693" t="str">
            <v>0721160160</v>
          </cell>
          <cell r="M693" t="str">
            <v>60708010721160160000</v>
          </cell>
        </row>
        <row r="694">
          <cell r="A694" t="str">
            <v>60708010721160160630</v>
          </cell>
          <cell r="B694" t="str">
            <v>Субсидии некоммерческим организациям (за исключением государственных (муниципальных) учреждений)</v>
          </cell>
          <cell r="C694" t="str">
            <v>607</v>
          </cell>
          <cell r="D694" t="str">
            <v>08</v>
          </cell>
          <cell r="E694" t="str">
            <v>01</v>
          </cell>
          <cell r="F694" t="str">
            <v>07 2 11 60160</v>
          </cell>
          <cell r="G694" t="str">
            <v>630</v>
          </cell>
          <cell r="H694" t="e">
            <v>#REF!</v>
          </cell>
          <cell r="I694">
            <v>268809.94</v>
          </cell>
          <cell r="J694" t="e">
            <v>#REF!</v>
          </cell>
          <cell r="K694">
            <v>721160160</v>
          </cell>
          <cell r="L694" t="str">
            <v>0721160160</v>
          </cell>
          <cell r="M694" t="str">
            <v>60708010721160160630</v>
          </cell>
        </row>
        <row r="695">
          <cell r="A695" t="str">
            <v>60708010721200000000</v>
          </cell>
          <cell r="B695" t="str">
            <v>Основное мероприятие «Проведение работ по капитальному ремонту зданий и сооружений, благоустройству территорий в муниципальных бюджетных (автономных) учреждениях отрасли «Культура» города Ставрополя»</v>
          </cell>
          <cell r="C695" t="str">
            <v>607</v>
          </cell>
          <cell r="D695" t="str">
            <v>08</v>
          </cell>
          <cell r="E695" t="str">
            <v>01</v>
          </cell>
          <cell r="F695" t="str">
            <v>07 2 12 00000</v>
          </cell>
          <cell r="G695" t="str">
            <v>000</v>
          </cell>
          <cell r="H695" t="e">
            <v>#REF!</v>
          </cell>
          <cell r="I695">
            <v>8816.9599999999991</v>
          </cell>
          <cell r="J695" t="e">
            <v>#REF!</v>
          </cell>
          <cell r="K695">
            <v>721200000</v>
          </cell>
          <cell r="L695" t="str">
            <v>0721200000</v>
          </cell>
          <cell r="M695" t="str">
            <v>60708010721200000000</v>
          </cell>
        </row>
        <row r="696">
          <cell r="A696" t="str">
            <v>60708010721221370000</v>
          </cell>
          <cell r="B696" t="str">
            <v>Благоустройство территорий муниципальных бюджетных (автономных) учреждений в сфере культуры</v>
          </cell>
          <cell r="C696" t="str">
            <v>607</v>
          </cell>
          <cell r="D696" t="str">
            <v>08</v>
          </cell>
          <cell r="E696" t="str">
            <v>01</v>
          </cell>
          <cell r="F696" t="str">
            <v>07 2 12 21370</v>
          </cell>
          <cell r="G696" t="str">
            <v>000</v>
          </cell>
          <cell r="H696" t="e">
            <v>#REF!</v>
          </cell>
          <cell r="I696">
            <v>2655.32</v>
          </cell>
          <cell r="J696" t="e">
            <v>#REF!</v>
          </cell>
          <cell r="K696">
            <v>721221370</v>
          </cell>
          <cell r="L696" t="str">
            <v>0721221370</v>
          </cell>
          <cell r="M696" t="str">
            <v>60708010721221370000</v>
          </cell>
        </row>
        <row r="697">
          <cell r="A697" t="str">
            <v>60708010721221370620</v>
          </cell>
          <cell r="B697" t="str">
            <v>Субсидии автономным учреждениям</v>
          </cell>
          <cell r="C697" t="str">
            <v>607</v>
          </cell>
          <cell r="D697" t="str">
            <v>08</v>
          </cell>
          <cell r="E697" t="str">
            <v>01</v>
          </cell>
          <cell r="F697" t="str">
            <v>07 2 12 21370</v>
          </cell>
          <cell r="G697" t="str">
            <v>620</v>
          </cell>
          <cell r="H697" t="e">
            <v>#REF!</v>
          </cell>
          <cell r="I697">
            <v>2655.32</v>
          </cell>
          <cell r="J697" t="e">
            <v>#REF!</v>
          </cell>
          <cell r="K697">
            <v>721221370</v>
          </cell>
          <cell r="L697" t="str">
            <v>0721221370</v>
          </cell>
          <cell r="M697" t="str">
            <v>60708010721221370620</v>
          </cell>
        </row>
        <row r="698">
          <cell r="A698" t="str">
            <v>60708010721221420000</v>
          </cell>
          <cell r="B698" t="str">
            <v>Расходы на проведение капитального ремонта кровель муниципальных бюджетных (автономных) учреждений в сфере культуры</v>
          </cell>
          <cell r="C698" t="str">
            <v>607</v>
          </cell>
          <cell r="D698" t="str">
            <v>08</v>
          </cell>
          <cell r="E698" t="str">
            <v>01</v>
          </cell>
          <cell r="F698" t="str">
            <v>07 2 12 21420</v>
          </cell>
          <cell r="G698" t="str">
            <v>000</v>
          </cell>
          <cell r="H698" t="e">
            <v>#REF!</v>
          </cell>
          <cell r="I698">
            <v>4617.03</v>
          </cell>
          <cell r="J698" t="e">
            <v>#REF!</v>
          </cell>
          <cell r="K698">
            <v>721221420</v>
          </cell>
          <cell r="L698" t="str">
            <v>0721221420</v>
          </cell>
          <cell r="M698" t="str">
            <v>60708010721221420000</v>
          </cell>
        </row>
        <row r="699">
          <cell r="A699" t="str">
            <v>60708010721221420620</v>
          </cell>
          <cell r="B699" t="str">
            <v>Субсидии автономным учреждениям</v>
          </cell>
          <cell r="C699" t="str">
            <v>607</v>
          </cell>
          <cell r="D699" t="str">
            <v>08</v>
          </cell>
          <cell r="E699" t="str">
            <v>01</v>
          </cell>
          <cell r="F699" t="str">
            <v>07 2 12 21420</v>
          </cell>
          <cell r="G699" t="str">
            <v>620</v>
          </cell>
          <cell r="H699" t="e">
            <v>#REF!</v>
          </cell>
          <cell r="I699">
            <v>4617.03</v>
          </cell>
          <cell r="J699" t="e">
            <v>#REF!</v>
          </cell>
          <cell r="K699">
            <v>721221420</v>
          </cell>
          <cell r="L699" t="str">
            <v>0721221420</v>
          </cell>
          <cell r="M699" t="str">
            <v>60708010721221420620</v>
          </cell>
        </row>
        <row r="700">
          <cell r="A700" t="str">
            <v>60708010721221430000</v>
          </cell>
          <cell r="B700" t="str">
            <v>Расходы на проведение капитального ремонта зданий и сооружений муниципальных бюджетных (автономных) учреждений в сфере культуры</v>
          </cell>
          <cell r="C700" t="str">
            <v>607</v>
          </cell>
          <cell r="D700" t="str">
            <v>08</v>
          </cell>
          <cell r="E700" t="str">
            <v>01</v>
          </cell>
          <cell r="F700" t="str">
            <v>07 2 12 21430</v>
          </cell>
          <cell r="G700" t="str">
            <v>000</v>
          </cell>
          <cell r="H700" t="e">
            <v>#REF!</v>
          </cell>
          <cell r="I700">
            <v>71.8</v>
          </cell>
          <cell r="J700" t="e">
            <v>#REF!</v>
          </cell>
          <cell r="K700">
            <v>721221430</v>
          </cell>
          <cell r="L700" t="str">
            <v>0721221430</v>
          </cell>
          <cell r="M700" t="str">
            <v>60708010721221430000</v>
          </cell>
        </row>
        <row r="701">
          <cell r="A701" t="str">
            <v>60708010721221430610</v>
          </cell>
          <cell r="B701" t="str">
            <v>Субсидии бюджетным учреждениям</v>
          </cell>
          <cell r="C701" t="str">
            <v>607</v>
          </cell>
          <cell r="D701" t="str">
            <v>08</v>
          </cell>
          <cell r="E701" t="str">
            <v>01</v>
          </cell>
          <cell r="F701" t="str">
            <v>07 2 12 21430</v>
          </cell>
          <cell r="G701" t="str">
            <v>610</v>
          </cell>
          <cell r="H701" t="e">
            <v>#REF!</v>
          </cell>
          <cell r="I701">
            <v>71.8</v>
          </cell>
          <cell r="J701" t="e">
            <v>#REF!</v>
          </cell>
          <cell r="K701">
            <v>721221430</v>
          </cell>
          <cell r="L701" t="str">
            <v>0721221430</v>
          </cell>
          <cell r="M701" t="str">
            <v>60708010721221430610</v>
          </cell>
        </row>
        <row r="702">
          <cell r="A702" t="str">
            <v>60708010721276660000</v>
          </cell>
          <cell r="B702" t="str">
            <v>Проведение капитального ремонта зданий и сооружений муниципальных учреждений культуры за счет средств краевого бюджета</v>
          </cell>
          <cell r="C702" t="str">
            <v>607</v>
          </cell>
          <cell r="D702" t="str">
            <v>08</v>
          </cell>
          <cell r="E702" t="str">
            <v>01</v>
          </cell>
          <cell r="F702" t="str">
            <v>07 2 12 76660</v>
          </cell>
          <cell r="G702" t="str">
            <v>000</v>
          </cell>
          <cell r="H702" t="e">
            <v>#REF!</v>
          </cell>
          <cell r="I702">
            <v>1104.6099999999999</v>
          </cell>
          <cell r="J702" t="e">
            <v>#REF!</v>
          </cell>
          <cell r="K702">
            <v>721276660</v>
          </cell>
          <cell r="L702" t="str">
            <v>0721276660</v>
          </cell>
          <cell r="M702" t="str">
            <v>60708010721276660000</v>
          </cell>
        </row>
        <row r="703">
          <cell r="A703" t="str">
            <v>60708010721276660610</v>
          </cell>
          <cell r="B703" t="str">
            <v>Субсидии бюджетным учреждениям</v>
          </cell>
          <cell r="C703" t="str">
            <v>607</v>
          </cell>
          <cell r="D703" t="str">
            <v>08</v>
          </cell>
          <cell r="E703" t="str">
            <v>01</v>
          </cell>
          <cell r="F703" t="str">
            <v>07 2 12 76660</v>
          </cell>
          <cell r="G703" t="str">
            <v>610</v>
          </cell>
          <cell r="H703" t="e">
            <v>#REF!</v>
          </cell>
          <cell r="I703">
            <v>1104.6099999999999</v>
          </cell>
          <cell r="J703" t="e">
            <v>#REF!</v>
          </cell>
          <cell r="K703">
            <v>721276660</v>
          </cell>
          <cell r="L703" t="str">
            <v>0721276660</v>
          </cell>
          <cell r="M703" t="str">
            <v>60708010721276660610</v>
          </cell>
        </row>
        <row r="704">
          <cell r="A704" t="str">
            <v>607080107212S6660000</v>
          </cell>
          <cell r="B704" t="str">
            <v>Проведение капитального ремонта зданий и сооружений муниципальных учреждений культуры за счет средств местного бюджета</v>
          </cell>
          <cell r="C704" t="str">
            <v>607</v>
          </cell>
          <cell r="D704" t="str">
            <v>08</v>
          </cell>
          <cell r="E704" t="str">
            <v>01</v>
          </cell>
          <cell r="F704" t="str">
            <v>07 2 12 S6660</v>
          </cell>
          <cell r="G704" t="str">
            <v>000</v>
          </cell>
          <cell r="H704" t="e">
            <v>#REF!</v>
          </cell>
          <cell r="I704">
            <v>368.2</v>
          </cell>
          <cell r="J704" t="e">
            <v>#REF!</v>
          </cell>
          <cell r="K704" t="str">
            <v>07212S6660</v>
          </cell>
          <cell r="L704" t="str">
            <v>07212S6660</v>
          </cell>
          <cell r="M704" t="str">
            <v>607080107212S6660000</v>
          </cell>
        </row>
        <row r="705">
          <cell r="A705" t="str">
            <v>607080107212S6660610</v>
          </cell>
          <cell r="B705" t="str">
            <v>Субсидии бюджетным учреждениям</v>
          </cell>
          <cell r="C705" t="str">
            <v>607</v>
          </cell>
          <cell r="D705" t="str">
            <v>08</v>
          </cell>
          <cell r="E705" t="str">
            <v>01</v>
          </cell>
          <cell r="F705" t="str">
            <v>07 2 12 S6660</v>
          </cell>
          <cell r="G705" t="str">
            <v>610</v>
          </cell>
          <cell r="H705" t="e">
            <v>#REF!</v>
          </cell>
          <cell r="I705">
            <v>368.2</v>
          </cell>
          <cell r="J705" t="e">
            <v>#REF!</v>
          </cell>
          <cell r="K705" t="str">
            <v>07212S6660</v>
          </cell>
          <cell r="L705" t="str">
            <v>07212S6660</v>
          </cell>
          <cell r="M705" t="str">
            <v>607080107212S6660610</v>
          </cell>
        </row>
        <row r="706">
          <cell r="A706" t="str">
            <v>60708011500000000000</v>
          </cell>
          <cell r="B706" t="str">
            <v>Муниципальная программа «Обеспечение безопасности, общественного порядка и профилактика правонарушений в городе Ставрополе»</v>
          </cell>
          <cell r="C706" t="str">
            <v>607</v>
          </cell>
          <cell r="D706" t="str">
            <v>08</v>
          </cell>
          <cell r="E706" t="str">
            <v>01</v>
          </cell>
          <cell r="F706" t="str">
            <v>15 0 00 00000</v>
          </cell>
          <cell r="G706" t="str">
            <v>000</v>
          </cell>
          <cell r="H706" t="e">
            <v>#REF!</v>
          </cell>
          <cell r="I706">
            <v>85</v>
          </cell>
          <cell r="J706" t="e">
            <v>#REF!</v>
          </cell>
          <cell r="K706">
            <v>1500000000</v>
          </cell>
          <cell r="L706" t="str">
            <v>1500000000</v>
          </cell>
          <cell r="M706" t="str">
            <v>60708011500000000000</v>
          </cell>
        </row>
        <row r="707">
          <cell r="A707" t="str">
            <v>60708011510000000000</v>
          </cell>
          <cell r="B707" t="str">
            <v>Подпрограмма «Безопасный Ставрополь»</v>
          </cell>
          <cell r="C707" t="str">
            <v>607</v>
          </cell>
          <cell r="D707" t="str">
            <v>08</v>
          </cell>
          <cell r="E707" t="str">
            <v>01</v>
          </cell>
          <cell r="F707" t="str">
            <v>15 1 00 00000</v>
          </cell>
          <cell r="G707" t="str">
            <v>000</v>
          </cell>
          <cell r="H707" t="e">
            <v>#REF!</v>
          </cell>
          <cell r="I707">
            <v>85</v>
          </cell>
          <cell r="J707" t="e">
            <v>#REF!</v>
          </cell>
          <cell r="K707">
            <v>1510000000</v>
          </cell>
          <cell r="L707" t="str">
            <v>1510000000</v>
          </cell>
          <cell r="M707" t="str">
            <v>60708011510000000000</v>
          </cell>
        </row>
        <row r="708">
          <cell r="A708" t="str">
            <v>60708011510100000000</v>
          </cell>
          <cell r="B708" t="str">
            <v>Основное мероприятие «Осуществление мер, направленных на профилактику терроризма и его идеологии, профилактику экстремизма, укрепление межнационального согласия, профилактику межнациональных (межэтнических) конфликтов»</v>
          </cell>
          <cell r="C708" t="str">
            <v>607</v>
          </cell>
          <cell r="D708" t="str">
            <v>08</v>
          </cell>
          <cell r="E708" t="str">
            <v>01</v>
          </cell>
          <cell r="F708" t="str">
            <v>15 1 01 00000</v>
          </cell>
          <cell r="G708" t="str">
            <v>000</v>
          </cell>
          <cell r="H708" t="e">
            <v>#REF!</v>
          </cell>
          <cell r="I708">
            <v>85</v>
          </cell>
          <cell r="J708" t="e">
            <v>#REF!</v>
          </cell>
          <cell r="K708">
            <v>1510100000</v>
          </cell>
          <cell r="L708" t="str">
            <v>1510100000</v>
          </cell>
          <cell r="M708" t="str">
            <v>60708011510100000000</v>
          </cell>
        </row>
        <row r="709">
          <cell r="A709" t="str">
            <v>60708011510120350000</v>
          </cell>
          <cell r="B709" t="str">
            <v>Расходы на реализацию мероприятий, направленных на повышение уровня безопасности жизнедеятельности города Ставрополя</v>
          </cell>
          <cell r="C709" t="str">
            <v>607</v>
          </cell>
          <cell r="D709" t="str">
            <v>08</v>
          </cell>
          <cell r="E709" t="str">
            <v>01</v>
          </cell>
          <cell r="F709" t="str">
            <v>15 1 01 20350</v>
          </cell>
          <cell r="G709" t="str">
            <v>000</v>
          </cell>
          <cell r="H709" t="e">
            <v>#REF!</v>
          </cell>
          <cell r="I709">
            <v>85</v>
          </cell>
          <cell r="J709" t="e">
            <v>#REF!</v>
          </cell>
          <cell r="K709">
            <v>1510120350</v>
          </cell>
          <cell r="L709" t="str">
            <v>1510120350</v>
          </cell>
          <cell r="M709" t="str">
            <v>60708011510120350000</v>
          </cell>
        </row>
        <row r="710">
          <cell r="A710" t="str">
            <v>60708011510120350610</v>
          </cell>
          <cell r="B710" t="str">
            <v>Субсидии бюджетным учреждениям</v>
          </cell>
          <cell r="C710" t="str">
            <v>607</v>
          </cell>
          <cell r="D710" t="str">
            <v>08</v>
          </cell>
          <cell r="E710" t="str">
            <v>01</v>
          </cell>
          <cell r="F710" t="str">
            <v>15 1 01 20350</v>
          </cell>
          <cell r="G710" t="str">
            <v>610</v>
          </cell>
          <cell r="H710" t="e">
            <v>#REF!</v>
          </cell>
          <cell r="I710">
            <v>85</v>
          </cell>
          <cell r="J710" t="e">
            <v>#REF!</v>
          </cell>
          <cell r="K710">
            <v>1510120350</v>
          </cell>
          <cell r="L710" t="str">
            <v>1510120350</v>
          </cell>
          <cell r="M710" t="str">
            <v>60708011510120350610</v>
          </cell>
        </row>
        <row r="711">
          <cell r="A711" t="str">
            <v>60708011600000000000</v>
          </cell>
          <cell r="B711" t="str">
    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    </cell>
          <cell r="C711" t="str">
            <v>607</v>
          </cell>
          <cell r="D711" t="str">
            <v>08</v>
          </cell>
          <cell r="E711" t="str">
            <v>01</v>
          </cell>
          <cell r="F711" t="str">
            <v>16 0 00 00000</v>
          </cell>
          <cell r="G711" t="str">
            <v>000</v>
          </cell>
          <cell r="H711" t="e">
            <v>#REF!</v>
          </cell>
          <cell r="I711">
            <v>720.36</v>
          </cell>
          <cell r="J711" t="e">
            <v>#REF!</v>
          </cell>
          <cell r="K711">
            <v>1600000000</v>
          </cell>
          <cell r="L711" t="str">
            <v>1600000000</v>
          </cell>
          <cell r="M711" t="str">
            <v>60708011600000000000</v>
          </cell>
        </row>
        <row r="712">
          <cell r="A712" t="str">
            <v>60708011620000000000</v>
          </cell>
          <cell r="B712" t="str">
            <v>Подпрограмма «Обеспечение пожарной безопасности в границах города Ставрополя»</v>
          </cell>
          <cell r="C712" t="str">
            <v>607</v>
          </cell>
          <cell r="D712" t="str">
            <v>08</v>
          </cell>
          <cell r="E712" t="str">
            <v>01</v>
          </cell>
          <cell r="F712" t="str">
            <v>16 2 00 00000</v>
          </cell>
          <cell r="G712" t="str">
            <v>000</v>
          </cell>
          <cell r="H712" t="e">
            <v>#REF!</v>
          </cell>
          <cell r="I712">
            <v>720.36</v>
          </cell>
          <cell r="J712" t="e">
            <v>#REF!</v>
          </cell>
          <cell r="K712">
            <v>1620000000</v>
          </cell>
          <cell r="L712" t="str">
            <v>1620000000</v>
          </cell>
          <cell r="M712" t="str">
            <v>60708011620000000000</v>
          </cell>
        </row>
        <row r="713">
          <cell r="A713" t="str">
            <v>60708011620200000000</v>
          </cell>
          <cell r="B713" t="str">
            <v>Основное мероприятие «Выполнение противопожарных мероприятий в муниципальных учреждениях города Ставрополя»</v>
          </cell>
          <cell r="C713" t="str">
            <v>607</v>
          </cell>
          <cell r="D713" t="str">
            <v>08</v>
          </cell>
          <cell r="E713" t="str">
            <v>01</v>
          </cell>
          <cell r="F713" t="str">
            <v>16 2 02 00000</v>
          </cell>
          <cell r="G713" t="str">
            <v>000</v>
          </cell>
          <cell r="H713" t="e">
            <v>#REF!</v>
          </cell>
          <cell r="I713">
            <v>720.36</v>
          </cell>
          <cell r="J713" t="e">
            <v>#REF!</v>
          </cell>
          <cell r="K713">
            <v>1620200000</v>
          </cell>
          <cell r="L713" t="str">
            <v>1620200000</v>
          </cell>
          <cell r="M713" t="str">
            <v>60708011620200000000</v>
          </cell>
        </row>
        <row r="714">
          <cell r="A714" t="str">
            <v>60708011620220550000</v>
          </cell>
          <cell r="B714" t="str">
            <v>Обеспечение пожарной безопасности в муниципальных учреждениях образования, культуры, физической культуры и спорта города Ставрополя</v>
          </cell>
          <cell r="C714" t="str">
            <v>607</v>
          </cell>
          <cell r="D714" t="str">
            <v>08</v>
          </cell>
          <cell r="E714" t="str">
            <v>01</v>
          </cell>
          <cell r="F714" t="str">
            <v>16 2 02 20550</v>
          </cell>
          <cell r="G714" t="str">
            <v>000</v>
          </cell>
          <cell r="H714" t="e">
            <v>#REF!</v>
          </cell>
          <cell r="I714">
            <v>720.36</v>
          </cell>
          <cell r="J714" t="e">
            <v>#REF!</v>
          </cell>
          <cell r="K714">
            <v>1620220550</v>
          </cell>
          <cell r="L714" t="str">
            <v>1620220550</v>
          </cell>
          <cell r="M714" t="str">
            <v>60708011620220550000</v>
          </cell>
        </row>
        <row r="715">
          <cell r="A715" t="str">
            <v>60708011620220550610</v>
          </cell>
          <cell r="B715" t="str">
            <v>Субсидии бюджетным учреждениям</v>
          </cell>
          <cell r="C715" t="str">
            <v>607</v>
          </cell>
          <cell r="D715" t="str">
            <v>08</v>
          </cell>
          <cell r="E715" t="str">
            <v>01</v>
          </cell>
          <cell r="F715" t="str">
            <v>16 2 02 20550</v>
          </cell>
          <cell r="G715" t="str">
            <v>610</v>
          </cell>
          <cell r="H715" t="e">
            <v>#REF!</v>
          </cell>
          <cell r="I715">
            <v>720.36</v>
          </cell>
          <cell r="J715" t="e">
            <v>#REF!</v>
          </cell>
          <cell r="K715">
            <v>1620220550</v>
          </cell>
          <cell r="L715" t="str">
            <v>1620220550</v>
          </cell>
          <cell r="M715" t="str">
            <v>60708011620220550610</v>
          </cell>
        </row>
        <row r="716">
          <cell r="A716" t="str">
            <v>60708011700000000000</v>
          </cell>
          <cell r="B716" t="str">
            <v>Муниципальная программа «Энергосбережение и повышение энергетической эффективности в городе Ставрополе»</v>
          </cell>
          <cell r="C716" t="str">
            <v>607</v>
          </cell>
          <cell r="D716" t="str">
            <v>08</v>
          </cell>
          <cell r="E716" t="str">
            <v>01</v>
          </cell>
          <cell r="F716" t="str">
            <v>17 0 00 00000</v>
          </cell>
          <cell r="G716" t="str">
            <v>000</v>
          </cell>
          <cell r="H716" t="e">
            <v>#REF!</v>
          </cell>
          <cell r="I716">
            <v>184.33</v>
          </cell>
          <cell r="J716" t="e">
            <v>#REF!</v>
          </cell>
          <cell r="K716">
            <v>1700000000</v>
          </cell>
          <cell r="L716" t="str">
            <v>1700000000</v>
          </cell>
          <cell r="M716" t="str">
            <v>60708011700000000000</v>
          </cell>
        </row>
        <row r="717">
          <cell r="A717" t="str">
            <v>607080117Б0000000000</v>
          </cell>
          <cell r="B717" t="str">
            <v>Расходы в рамках реализации муниципальной программы «Энергосбережение и повышение энергетической эффективности в городе Ставрополе»</v>
          </cell>
          <cell r="C717" t="str">
            <v>607</v>
          </cell>
          <cell r="D717" t="str">
            <v>08</v>
          </cell>
          <cell r="E717" t="str">
            <v>01</v>
          </cell>
          <cell r="F717" t="str">
            <v>17 Б 00 00000</v>
          </cell>
          <cell r="G717" t="str">
            <v>000</v>
          </cell>
          <cell r="H717" t="e">
            <v>#REF!</v>
          </cell>
          <cell r="I717">
            <v>184.33</v>
          </cell>
          <cell r="J717" t="e">
            <v>#REF!</v>
          </cell>
          <cell r="K717" t="str">
            <v>17Б0000000</v>
          </cell>
          <cell r="L717" t="str">
            <v>17Б0000000</v>
          </cell>
          <cell r="M717" t="str">
            <v>607080117Б0000000000</v>
          </cell>
        </row>
        <row r="718">
          <cell r="A718" t="str">
            <v>607080117Б0100000000</v>
          </cell>
          <cell r="B718" t="str">
            <v>Основное мероприятие «Энергосбережение и энергоэффективность в бюджетном секторе»</v>
          </cell>
          <cell r="C718" t="str">
            <v>607</v>
          </cell>
          <cell r="D718" t="str">
            <v>08</v>
          </cell>
          <cell r="E718" t="str">
            <v>01</v>
          </cell>
          <cell r="F718" t="str">
            <v>17 Б 01 00000</v>
          </cell>
          <cell r="G718" t="str">
            <v>000</v>
          </cell>
          <cell r="H718" t="e">
            <v>#REF!</v>
          </cell>
          <cell r="I718">
            <v>184.33</v>
          </cell>
          <cell r="J718" t="e">
            <v>#REF!</v>
          </cell>
          <cell r="K718" t="str">
            <v>17Б0100000</v>
          </cell>
          <cell r="L718" t="str">
            <v>17Б0100000</v>
          </cell>
          <cell r="M718" t="str">
            <v>607080117Б0100000000</v>
          </cell>
        </row>
        <row r="719">
          <cell r="A719" t="str">
            <v>607080117Б0120490000</v>
          </cell>
          <cell r="B719" t="str">
            <v>Расходы на проведение мероприятий по энергосбережению и повышению энергоэффективности</v>
          </cell>
          <cell r="C719" t="str">
            <v>607</v>
          </cell>
          <cell r="D719" t="str">
            <v>08</v>
          </cell>
          <cell r="E719" t="str">
            <v>01</v>
          </cell>
          <cell r="F719" t="str">
            <v>17 Б 01 20490</v>
          </cell>
          <cell r="G719" t="str">
            <v>000</v>
          </cell>
          <cell r="H719" t="e">
            <v>#REF!</v>
          </cell>
          <cell r="I719">
            <v>184.33</v>
          </cell>
          <cell r="J719" t="e">
            <v>#REF!</v>
          </cell>
          <cell r="K719" t="str">
            <v>17Б0120490</v>
          </cell>
          <cell r="L719" t="str">
            <v>17Б0120490</v>
          </cell>
          <cell r="M719" t="str">
            <v>607080117Б0120490000</v>
          </cell>
        </row>
        <row r="720">
          <cell r="A720" t="str">
            <v>607080117Б0120490610</v>
          </cell>
          <cell r="B720" t="str">
            <v>Субсидии бюджетным учреждениям</v>
          </cell>
          <cell r="C720" t="str">
            <v>607</v>
          </cell>
          <cell r="D720" t="str">
            <v>08</v>
          </cell>
          <cell r="E720" t="str">
            <v>01</v>
          </cell>
          <cell r="F720" t="str">
            <v>17 Б 01 20490</v>
          </cell>
          <cell r="G720" t="str">
            <v>610</v>
          </cell>
          <cell r="H720" t="e">
            <v>#REF!</v>
          </cell>
          <cell r="I720">
            <v>184.33</v>
          </cell>
          <cell r="J720" t="e">
            <v>#REF!</v>
          </cell>
          <cell r="K720" t="str">
            <v>17Б0120490</v>
          </cell>
          <cell r="L720" t="str">
            <v>17Б0120490</v>
          </cell>
          <cell r="M720" t="str">
            <v>607080117Б0120490610</v>
          </cell>
        </row>
        <row r="721">
          <cell r="A721" t="str">
            <v>60708019800000000000</v>
          </cell>
          <cell r="B721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721" t="str">
            <v>607</v>
          </cell>
          <cell r="D721" t="str">
            <v>08</v>
          </cell>
          <cell r="E721" t="str">
            <v>01</v>
          </cell>
          <cell r="F721" t="str">
            <v>98 0 00 00000</v>
          </cell>
          <cell r="G721" t="str">
            <v>000</v>
          </cell>
          <cell r="H721" t="e">
            <v>#REF!</v>
          </cell>
          <cell r="I721">
            <v>621.79</v>
          </cell>
          <cell r="J721" t="e">
            <v>#REF!</v>
          </cell>
          <cell r="K721">
            <v>9800000000</v>
          </cell>
          <cell r="L721" t="str">
            <v>9800000000</v>
          </cell>
          <cell r="M721" t="str">
            <v>60708019800000000000</v>
          </cell>
        </row>
        <row r="722">
          <cell r="A722" t="str">
            <v>60708019810000000000</v>
          </cell>
          <cell r="B722" t="str">
            <v>Иные непрограммные мероприятия</v>
          </cell>
          <cell r="C722" t="str">
            <v>607</v>
          </cell>
          <cell r="D722" t="str">
            <v>08</v>
          </cell>
          <cell r="E722" t="str">
            <v>01</v>
          </cell>
          <cell r="F722" t="str">
            <v>98 1 00 00000</v>
          </cell>
          <cell r="G722" t="str">
            <v>000</v>
          </cell>
          <cell r="H722" t="e">
            <v>#REF!</v>
          </cell>
          <cell r="I722">
            <v>621.79</v>
          </cell>
          <cell r="J722" t="e">
            <v>#REF!</v>
          </cell>
          <cell r="K722">
            <v>9810000000</v>
          </cell>
          <cell r="L722" t="str">
            <v>9810000000</v>
          </cell>
          <cell r="M722" t="str">
            <v>60708019810000000000</v>
          </cell>
        </row>
        <row r="723">
          <cell r="A723" t="str">
            <v>60708019810020910000</v>
          </cell>
          <cell r="B723" t="str">
            <v>Субсидия МАУК «Ставропольский Дворец культуры и спорта» на осуществление расходов на применение мер принудительного исполнения требования исполнительного документа о демонтаже самовольно возведенных помещений в порядке, установленном п. 9 ст. 107 Федерального закона от 02.10.2007 г. № 229-ФЗ «Об исполнительном производстве»</v>
          </cell>
          <cell r="C723" t="str">
            <v>607</v>
          </cell>
          <cell r="D723" t="str">
            <v>08</v>
          </cell>
          <cell r="E723" t="str">
            <v>01</v>
          </cell>
          <cell r="F723" t="str">
            <v>98 1 00 20910</v>
          </cell>
          <cell r="G723" t="str">
            <v>000</v>
          </cell>
          <cell r="H723" t="e">
            <v>#REF!</v>
          </cell>
          <cell r="I723">
            <v>621.79</v>
          </cell>
          <cell r="J723" t="e">
            <v>#REF!</v>
          </cell>
          <cell r="K723">
            <v>9810020910</v>
          </cell>
          <cell r="L723" t="str">
            <v>9810020910</v>
          </cell>
          <cell r="M723" t="str">
            <v>60708019810020910000</v>
          </cell>
        </row>
        <row r="724">
          <cell r="A724" t="str">
            <v>60708019810020910620</v>
          </cell>
          <cell r="B724" t="str">
            <v>Субсидии автономным учреждениям</v>
          </cell>
          <cell r="C724" t="str">
            <v>607</v>
          </cell>
          <cell r="D724" t="str">
            <v>08</v>
          </cell>
          <cell r="E724" t="str">
            <v>01</v>
          </cell>
          <cell r="F724" t="str">
            <v>98 1 00 20910</v>
          </cell>
          <cell r="G724" t="str">
            <v>620</v>
          </cell>
          <cell r="H724" t="e">
            <v>#REF!</v>
          </cell>
          <cell r="I724">
            <v>621.79</v>
          </cell>
          <cell r="J724" t="e">
            <v>#REF!</v>
          </cell>
          <cell r="K724">
            <v>9810020910</v>
          </cell>
          <cell r="L724" t="str">
            <v>9810020910</v>
          </cell>
          <cell r="M724" t="str">
            <v>60708019810020910620</v>
          </cell>
        </row>
        <row r="725">
          <cell r="A725" t="str">
            <v>60708040000000000000</v>
          </cell>
          <cell r="B725" t="str">
            <v>Другие вопросы в области культуры, кинематографии</v>
          </cell>
          <cell r="C725" t="str">
            <v>607</v>
          </cell>
          <cell r="D725" t="str">
            <v>08</v>
          </cell>
          <cell r="E725" t="str">
            <v>04</v>
          </cell>
          <cell r="F725" t="str">
            <v>00 0 00 00000</v>
          </cell>
          <cell r="G725" t="str">
            <v>000</v>
          </cell>
          <cell r="H725" t="e">
            <v>#REF!</v>
          </cell>
          <cell r="I725">
            <v>13690.94</v>
          </cell>
          <cell r="J725" t="e">
            <v>#REF!</v>
          </cell>
          <cell r="K725">
            <v>0</v>
          </cell>
          <cell r="L725" t="str">
            <v>0000000000</v>
          </cell>
          <cell r="M725" t="str">
            <v>60708040000000000000</v>
          </cell>
        </row>
        <row r="726">
          <cell r="A726" t="str">
            <v>60708047600000000000</v>
          </cell>
          <cell r="B726" t="str">
            <v>Обеспечение деятельности комитета культуры и молодежной политики администрации города Ставрополя</v>
          </cell>
          <cell r="C726" t="str">
            <v>607</v>
          </cell>
          <cell r="D726" t="str">
            <v>08</v>
          </cell>
          <cell r="E726" t="str">
            <v>04</v>
          </cell>
          <cell r="F726" t="str">
            <v>76 0 00 00000</v>
          </cell>
          <cell r="G726" t="str">
            <v>000</v>
          </cell>
          <cell r="H726" t="e">
            <v>#REF!</v>
          </cell>
          <cell r="I726">
            <v>13690.94</v>
          </cell>
          <cell r="J726" t="e">
            <v>#REF!</v>
          </cell>
          <cell r="K726">
            <v>7600000000</v>
          </cell>
          <cell r="L726" t="str">
            <v>7600000000</v>
          </cell>
          <cell r="M726" t="str">
            <v>60708047600000000000</v>
          </cell>
        </row>
        <row r="727">
          <cell r="A727" t="str">
            <v>60708047610000000000</v>
          </cell>
          <cell r="B727" t="str">
            <v>Непрограммные расходы в рамках обеспечения деятельности комитета культуры и молодежной политики администрации города Ставрополя</v>
          </cell>
          <cell r="C727" t="str">
            <v>607</v>
          </cell>
          <cell r="D727" t="str">
            <v>08</v>
          </cell>
          <cell r="E727" t="str">
            <v>04</v>
          </cell>
          <cell r="F727" t="str">
            <v>76 1 00 00000</v>
          </cell>
          <cell r="G727" t="str">
            <v>000</v>
          </cell>
          <cell r="H727" t="e">
            <v>#REF!</v>
          </cell>
          <cell r="I727">
            <v>13530.94</v>
          </cell>
          <cell r="J727" t="e">
            <v>#REF!</v>
          </cell>
          <cell r="K727">
            <v>7610000000</v>
          </cell>
          <cell r="L727" t="str">
            <v>7610000000</v>
          </cell>
          <cell r="M727" t="str">
            <v>60708047610000000000</v>
          </cell>
        </row>
        <row r="728">
          <cell r="A728" t="str">
            <v>60708047610010010000</v>
          </cell>
          <cell r="B728" t="str">
            <v>Расходы на обеспечение функций органов местного самоуправления города Ставрополя</v>
          </cell>
          <cell r="C728" t="str">
            <v>607</v>
          </cell>
          <cell r="D728" t="str">
            <v>08</v>
          </cell>
          <cell r="E728" t="str">
            <v>04</v>
          </cell>
          <cell r="F728" t="str">
            <v>76 1 00 10010</v>
          </cell>
          <cell r="G728" t="str">
            <v>000</v>
          </cell>
          <cell r="H728" t="e">
            <v>#REF!</v>
          </cell>
          <cell r="I728">
            <v>1560.82</v>
          </cell>
          <cell r="J728" t="e">
            <v>#REF!</v>
          </cell>
          <cell r="K728">
            <v>7610010010</v>
          </cell>
          <cell r="L728" t="str">
            <v>7610010010</v>
          </cell>
          <cell r="M728" t="str">
            <v>60708047610010010000</v>
          </cell>
        </row>
        <row r="729">
          <cell r="A729" t="str">
            <v>60708047610010010120</v>
          </cell>
          <cell r="B729" t="str">
            <v>Расходы на выплаты персоналу государственных (муниципальных) органов</v>
          </cell>
          <cell r="C729" t="str">
            <v>607</v>
          </cell>
          <cell r="D729" t="str">
            <v>08</v>
          </cell>
          <cell r="E729" t="str">
            <v>04</v>
          </cell>
          <cell r="F729" t="str">
            <v>76 1 00 10010</v>
          </cell>
          <cell r="G729" t="str">
            <v>120</v>
          </cell>
          <cell r="H729" t="e">
            <v>#REF!</v>
          </cell>
          <cell r="I729">
            <v>345.87</v>
          </cell>
          <cell r="J729" t="e">
            <v>#REF!</v>
          </cell>
          <cell r="K729">
            <v>7610010010</v>
          </cell>
          <cell r="L729" t="str">
            <v>7610010010</v>
          </cell>
          <cell r="M729" t="str">
            <v>60708047610010010120</v>
          </cell>
        </row>
        <row r="730">
          <cell r="A730" t="str">
            <v>60708047610010010240</v>
          </cell>
          <cell r="B730" t="str">
            <v>Иные закупки товаров, работ и услуг для обеспечения государственных (муниципальных) нужд</v>
          </cell>
          <cell r="C730" t="str">
            <v>607</v>
          </cell>
          <cell r="D730" t="str">
            <v>08</v>
          </cell>
          <cell r="E730" t="str">
            <v>04</v>
          </cell>
          <cell r="F730" t="str">
            <v>76 1 00 10010</v>
          </cell>
          <cell r="G730" t="str">
            <v>240</v>
          </cell>
          <cell r="H730" t="e">
            <v>#REF!</v>
          </cell>
          <cell r="I730">
            <v>1033.75</v>
          </cell>
          <cell r="J730" t="e">
            <v>#REF!</v>
          </cell>
          <cell r="K730">
            <v>7610010010</v>
          </cell>
          <cell r="L730" t="str">
            <v>7610010010</v>
          </cell>
          <cell r="M730" t="str">
            <v>60708047610010010240</v>
          </cell>
        </row>
        <row r="731">
          <cell r="A731" t="str">
            <v>60708047610010010850</v>
          </cell>
          <cell r="B731" t="str">
            <v>Уплата налогов, сборов и иных платежей</v>
          </cell>
          <cell r="C731" t="str">
            <v>607</v>
          </cell>
          <cell r="D731" t="str">
            <v>08</v>
          </cell>
          <cell r="E731" t="str">
            <v>04</v>
          </cell>
          <cell r="F731" t="str">
            <v>76 1 00 10010</v>
          </cell>
          <cell r="G731" t="str">
            <v>850</v>
          </cell>
          <cell r="H731" t="e">
            <v>#REF!</v>
          </cell>
          <cell r="I731">
            <v>181.2</v>
          </cell>
          <cell r="J731" t="e">
            <v>#REF!</v>
          </cell>
          <cell r="K731">
            <v>7610010010</v>
          </cell>
          <cell r="L731" t="str">
            <v>7610010010</v>
          </cell>
          <cell r="M731" t="str">
            <v>60708047610010010850</v>
          </cell>
        </row>
        <row r="732">
          <cell r="A732" t="str">
            <v>60708047610010020000</v>
          </cell>
          <cell r="B732" t="str">
            <v>Расходы на выплаты по оплате труда работников органов местного самоуправления города Ставрополя</v>
          </cell>
          <cell r="C732" t="str">
            <v>607</v>
          </cell>
          <cell r="D732" t="str">
            <v>08</v>
          </cell>
          <cell r="E732" t="str">
            <v>04</v>
          </cell>
          <cell r="F732" t="str">
            <v>76 1 00 10020</v>
          </cell>
          <cell r="G732" t="str">
            <v>000</v>
          </cell>
          <cell r="H732" t="e">
            <v>#REF!</v>
          </cell>
          <cell r="I732">
            <v>11970.12</v>
          </cell>
          <cell r="J732" t="e">
            <v>#REF!</v>
          </cell>
          <cell r="K732">
            <v>7610010020</v>
          </cell>
          <cell r="L732" t="str">
            <v>7610010020</v>
          </cell>
          <cell r="M732" t="str">
            <v>60708047610010020000</v>
          </cell>
        </row>
        <row r="733">
          <cell r="A733" t="str">
            <v>60708047610010020120</v>
          </cell>
          <cell r="B733" t="str">
            <v>Расходы на выплаты персоналу государственных (муниципальных) органов</v>
          </cell>
          <cell r="C733" t="str">
            <v>607</v>
          </cell>
          <cell r="D733" t="str">
            <v>08</v>
          </cell>
          <cell r="E733" t="str">
            <v>04</v>
          </cell>
          <cell r="F733" t="str">
            <v>76 1 00 10020</v>
          </cell>
          <cell r="G733" t="str">
            <v>120</v>
          </cell>
          <cell r="H733" t="e">
            <v>#REF!</v>
          </cell>
          <cell r="I733">
            <v>11970.12</v>
          </cell>
          <cell r="J733" t="e">
            <v>#REF!</v>
          </cell>
          <cell r="K733">
            <v>7610010020</v>
          </cell>
          <cell r="L733" t="str">
            <v>7610010020</v>
          </cell>
          <cell r="M733" t="str">
            <v>60708047610010020120</v>
          </cell>
        </row>
        <row r="734">
          <cell r="A734" t="str">
            <v>60708047620000000000</v>
          </cell>
          <cell r="B734" t="str">
            <v>Расходы, предусмотренные на иные цели</v>
          </cell>
          <cell r="C734" t="str">
            <v>607</v>
          </cell>
          <cell r="D734" t="str">
            <v>08</v>
          </cell>
          <cell r="E734" t="str">
            <v>04</v>
          </cell>
          <cell r="F734" t="str">
            <v>76 2 00 00000</v>
          </cell>
          <cell r="G734" t="str">
            <v>000</v>
          </cell>
          <cell r="H734" t="e">
            <v>#REF!</v>
          </cell>
          <cell r="I734">
            <v>160</v>
          </cell>
          <cell r="J734" t="e">
            <v>#REF!</v>
          </cell>
          <cell r="K734">
            <v>7620000000</v>
          </cell>
          <cell r="L734" t="str">
            <v>7620000000</v>
          </cell>
          <cell r="M734" t="str">
            <v>60708047620000000000</v>
          </cell>
        </row>
        <row r="735">
          <cell r="A735" t="str">
            <v>60708047620020250000</v>
          </cell>
          <cell r="B735" t="str">
    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    </cell>
          <cell r="C735" t="str">
            <v>607</v>
          </cell>
          <cell r="D735" t="str">
            <v>08</v>
          </cell>
          <cell r="E735" t="str">
            <v>04</v>
          </cell>
          <cell r="F735" t="str">
            <v>76 2 00 20250</v>
          </cell>
          <cell r="G735" t="str">
            <v>000</v>
          </cell>
          <cell r="H735" t="e">
            <v>#REF!</v>
          </cell>
          <cell r="I735">
            <v>160</v>
          </cell>
          <cell r="J735" t="e">
            <v>#REF!</v>
          </cell>
          <cell r="K735">
            <v>7620020250</v>
          </cell>
          <cell r="L735" t="str">
            <v>7620020250</v>
          </cell>
          <cell r="M735" t="str">
            <v>60708047620020250000</v>
          </cell>
        </row>
        <row r="736">
          <cell r="A736" t="str">
            <v>60708047620020250240</v>
          </cell>
          <cell r="B736" t="str">
            <v>Иные закупки товаров, работ и услуг для обеспечения государственных (муниципальных) нужд</v>
          </cell>
          <cell r="C736" t="str">
            <v>607</v>
          </cell>
          <cell r="D736" t="str">
            <v>08</v>
          </cell>
          <cell r="E736" t="str">
            <v>04</v>
          </cell>
          <cell r="F736" t="str">
            <v>76 2 00 20250</v>
          </cell>
          <cell r="G736" t="str">
            <v>240</v>
          </cell>
          <cell r="H736" t="e">
            <v>#REF!</v>
          </cell>
          <cell r="I736">
            <v>70</v>
          </cell>
          <cell r="J736" t="e">
            <v>#REF!</v>
          </cell>
          <cell r="K736">
            <v>7620020250</v>
          </cell>
          <cell r="L736" t="str">
            <v>7620020250</v>
          </cell>
          <cell r="M736" t="str">
            <v>60708047620020250240</v>
          </cell>
        </row>
        <row r="737">
          <cell r="A737" t="str">
            <v>60708047620020250350</v>
          </cell>
          <cell r="B737" t="str">
            <v>Премии и гранты</v>
          </cell>
          <cell r="C737" t="str">
            <v>607</v>
          </cell>
          <cell r="D737" t="str">
            <v>08</v>
          </cell>
          <cell r="E737" t="str">
            <v>04</v>
          </cell>
          <cell r="F737" t="str">
            <v>76 2 00 20250</v>
          </cell>
          <cell r="G737" t="str">
            <v>350</v>
          </cell>
          <cell r="H737" t="e">
            <v>#REF!</v>
          </cell>
          <cell r="I737">
            <v>90</v>
          </cell>
          <cell r="J737" t="e">
            <v>#REF!</v>
          </cell>
          <cell r="K737">
            <v>7620020250</v>
          </cell>
          <cell r="L737" t="str">
            <v>7620020250</v>
          </cell>
          <cell r="M737" t="str">
            <v>60708047620020250350</v>
          </cell>
        </row>
        <row r="738">
          <cell r="A738" t="str">
            <v>0000000000</v>
          </cell>
          <cell r="L738" t="str">
            <v>0000000000</v>
          </cell>
          <cell r="M738" t="str">
            <v>0000000000</v>
          </cell>
        </row>
        <row r="739">
          <cell r="A739" t="str">
            <v>60900000000000000000</v>
          </cell>
          <cell r="B739" t="str">
            <v>Комитет труда и социальной защиты населения администрации города Ставрополя</v>
          </cell>
          <cell r="C739" t="str">
            <v>609</v>
          </cell>
          <cell r="D739" t="str">
            <v>00</v>
          </cell>
          <cell r="E739" t="str">
            <v>00</v>
          </cell>
          <cell r="F739" t="str">
            <v>00 0 00 00000</v>
          </cell>
          <cell r="G739" t="str">
            <v>000</v>
          </cell>
          <cell r="H739" t="e">
            <v>#REF!</v>
          </cell>
          <cell r="I739">
            <v>1890352.3599999999</v>
          </cell>
          <cell r="J739" t="e">
            <v>#REF!</v>
          </cell>
          <cell r="K739">
            <v>0</v>
          </cell>
          <cell r="L739" t="str">
            <v>0000000000</v>
          </cell>
          <cell r="M739" t="str">
            <v>60900000000000000000</v>
          </cell>
        </row>
        <row r="740">
          <cell r="A740" t="str">
            <v>60901000000000000000</v>
          </cell>
          <cell r="B740" t="str">
            <v>Общегосударственные вопросы</v>
          </cell>
          <cell r="C740" t="str">
            <v>609</v>
          </cell>
          <cell r="D740" t="str">
            <v>01</v>
          </cell>
          <cell r="E740" t="str">
            <v>00</v>
          </cell>
          <cell r="F740" t="str">
            <v>00 0 00 00000</v>
          </cell>
          <cell r="G740" t="str">
            <v>000</v>
          </cell>
          <cell r="H740" t="e">
            <v>#REF!</v>
          </cell>
          <cell r="I740">
            <v>1318.16</v>
          </cell>
          <cell r="J740" t="e">
            <v>#REF!</v>
          </cell>
          <cell r="K740">
            <v>0</v>
          </cell>
          <cell r="L740" t="str">
            <v>0000000000</v>
          </cell>
          <cell r="M740" t="str">
            <v>60901000000000000000</v>
          </cell>
        </row>
        <row r="741">
          <cell r="A741" t="str">
            <v>60901130000000000000</v>
          </cell>
          <cell r="B741" t="str">
            <v>Другие общегосударственные вопросы</v>
          </cell>
          <cell r="C741" t="str">
            <v>609</v>
          </cell>
          <cell r="D741" t="str">
            <v>01</v>
          </cell>
          <cell r="E741" t="str">
            <v>13</v>
          </cell>
          <cell r="F741" t="str">
            <v>00 0 00 00000</v>
          </cell>
          <cell r="G741" t="str">
            <v>000</v>
          </cell>
          <cell r="H741" t="e">
            <v>#REF!</v>
          </cell>
          <cell r="I741">
            <v>1318.16</v>
          </cell>
          <cell r="J741" t="e">
            <v>#REF!</v>
          </cell>
          <cell r="K741">
            <v>0</v>
          </cell>
          <cell r="L741" t="str">
            <v>0000000000</v>
          </cell>
          <cell r="M741" t="str">
            <v>60901130000000000000</v>
          </cell>
        </row>
        <row r="742">
          <cell r="A742" t="str">
            <v>60901131100000000000</v>
          </cell>
          <cell r="B742" t="str">
    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    </cell>
          <cell r="C742" t="str">
            <v>609</v>
          </cell>
          <cell r="D742" t="str">
            <v>01</v>
          </cell>
          <cell r="E742" t="str">
            <v>13</v>
          </cell>
          <cell r="F742" t="str">
            <v>11 0 00 00000</v>
          </cell>
          <cell r="G742" t="str">
            <v>000</v>
          </cell>
          <cell r="H742" t="e">
            <v>#REF!</v>
          </cell>
          <cell r="I742">
            <v>6.59</v>
          </cell>
          <cell r="J742" t="e">
            <v>#REF!</v>
          </cell>
          <cell r="K742">
            <v>1100000000</v>
          </cell>
          <cell r="L742" t="str">
            <v>1100000000</v>
          </cell>
          <cell r="M742" t="str">
            <v>60901131100000000000</v>
          </cell>
        </row>
        <row r="743">
          <cell r="A743" t="str">
            <v>609011311Б0000000000</v>
          </cell>
          <cell r="B743" t="str">
    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    </cell>
          <cell r="C743" t="str">
            <v>609</v>
          </cell>
          <cell r="D743" t="str">
            <v>01</v>
          </cell>
          <cell r="E743" t="str">
            <v>13</v>
          </cell>
          <cell r="F743" t="str">
            <v>11 Б 00 00000</v>
          </cell>
          <cell r="G743" t="str">
            <v>000</v>
          </cell>
          <cell r="H743" t="e">
            <v>#REF!</v>
          </cell>
          <cell r="I743">
            <v>6.59</v>
          </cell>
          <cell r="J743" t="e">
            <v>#REF!</v>
          </cell>
          <cell r="K743" t="str">
            <v>11Б0000000</v>
          </cell>
          <cell r="L743" t="str">
            <v>11Б0000000</v>
          </cell>
          <cell r="M743" t="str">
            <v>609011311Б0000000000</v>
          </cell>
        </row>
        <row r="744">
          <cell r="A744" t="str">
            <v>609011311Б0100000000</v>
          </cell>
          <cell r="B744" t="str">
    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    </cell>
          <cell r="C744" t="str">
            <v>609</v>
          </cell>
          <cell r="D744" t="str">
            <v>01</v>
          </cell>
          <cell r="E744" t="str">
            <v>13</v>
          </cell>
          <cell r="F744" t="str">
            <v>11 Б 01 00000</v>
          </cell>
          <cell r="G744" t="str">
            <v>000</v>
          </cell>
          <cell r="H744" t="e">
            <v>#REF!</v>
          </cell>
          <cell r="I744">
            <v>6.59</v>
          </cell>
          <cell r="J744" t="e">
            <v>#REF!</v>
          </cell>
          <cell r="K744" t="str">
            <v>11Б0100000</v>
          </cell>
          <cell r="L744" t="str">
            <v>11Б0100000</v>
          </cell>
          <cell r="M744" t="str">
            <v>609011311Б0100000000</v>
          </cell>
        </row>
        <row r="745">
          <cell r="A745" t="str">
            <v>609011311Б0121120000</v>
          </cell>
          <cell r="B745" t="str">
            <v>Расходы на уплату взносов на капитальный ремонт общего имущества в многоквартирных домах</v>
          </cell>
          <cell r="C745" t="str">
            <v>609</v>
          </cell>
          <cell r="D745" t="str">
            <v>01</v>
          </cell>
          <cell r="E745" t="str">
            <v>13</v>
          </cell>
          <cell r="F745" t="str">
            <v>11 Б 01 21120</v>
          </cell>
          <cell r="G745" t="str">
            <v>000</v>
          </cell>
          <cell r="H745" t="e">
            <v>#REF!</v>
          </cell>
          <cell r="I745">
            <v>6.59</v>
          </cell>
          <cell r="J745" t="e">
            <v>#REF!</v>
          </cell>
          <cell r="K745" t="str">
            <v>11Б0121120</v>
          </cell>
          <cell r="L745" t="str">
            <v>11Б0121120</v>
          </cell>
          <cell r="M745" t="str">
            <v>609011311Б0121120000</v>
          </cell>
        </row>
        <row r="746">
          <cell r="A746" t="str">
            <v>609011311Б0121120240</v>
          </cell>
          <cell r="B746" t="str">
            <v>Иные закупки товаров, работ и услуг для обеспечения государственных (муниципальных) нужд</v>
          </cell>
          <cell r="C746" t="str">
            <v>609</v>
          </cell>
          <cell r="D746" t="str">
            <v>01</v>
          </cell>
          <cell r="E746" t="str">
            <v>13</v>
          </cell>
          <cell r="F746" t="str">
            <v>11 Б 01 21120</v>
          </cell>
          <cell r="G746" t="str">
            <v>240</v>
          </cell>
          <cell r="H746" t="e">
            <v>#REF!</v>
          </cell>
          <cell r="I746">
            <v>6.59</v>
          </cell>
          <cell r="J746" t="e">
            <v>#REF!</v>
          </cell>
          <cell r="K746" t="str">
            <v>11Б0121120</v>
          </cell>
          <cell r="L746" t="str">
            <v>11Б0121120</v>
          </cell>
          <cell r="M746" t="str">
            <v>609011311Б0121120240</v>
          </cell>
        </row>
        <row r="747">
          <cell r="A747" t="str">
            <v>60901137700000000000</v>
          </cell>
          <cell r="B747" t="str">
            <v>Обеспечение деятельности комитета труда и социальной защиты населения администрации города Ставрополя</v>
          </cell>
          <cell r="C747" t="str">
            <v>609</v>
          </cell>
          <cell r="D747" t="str">
            <v>01</v>
          </cell>
          <cell r="E747" t="str">
            <v>13</v>
          </cell>
          <cell r="F747" t="str">
            <v>77 0 00 00000</v>
          </cell>
          <cell r="G747" t="str">
            <v>000</v>
          </cell>
          <cell r="H747">
            <v>921.57</v>
          </cell>
          <cell r="I747">
            <v>921.57</v>
          </cell>
          <cell r="J747">
            <v>100</v>
          </cell>
          <cell r="K747">
            <v>7700000000</v>
          </cell>
          <cell r="L747" t="str">
            <v>7700000000</v>
          </cell>
          <cell r="M747" t="str">
            <v>60901137700000000000</v>
          </cell>
        </row>
        <row r="748">
          <cell r="A748" t="str">
            <v>60901137710000000000</v>
          </cell>
          <cell r="B748" t="str">
            <v>Непрограммные расходы в рамках обеспечения деятельности комитета труда и социальной защиты населения администрации города Ставрополя</v>
          </cell>
          <cell r="C748" t="str">
            <v>609</v>
          </cell>
          <cell r="D748" t="str">
            <v>01</v>
          </cell>
          <cell r="E748" t="str">
            <v>13</v>
          </cell>
          <cell r="F748" t="str">
            <v>77 1 00 00000</v>
          </cell>
          <cell r="G748" t="str">
            <v>000</v>
          </cell>
          <cell r="H748">
            <v>921.57</v>
          </cell>
          <cell r="I748">
            <v>921.57</v>
          </cell>
          <cell r="J748">
            <v>100</v>
          </cell>
          <cell r="K748">
            <v>7710000000</v>
          </cell>
          <cell r="L748" t="str">
            <v>7710000000</v>
          </cell>
          <cell r="M748" t="str">
            <v>60901137710000000000</v>
          </cell>
        </row>
        <row r="749">
          <cell r="A749" t="str">
            <v>60901137710010050000</v>
          </cell>
          <cell r="B749" t="str">
            <v>Поощрение муниципального служащего в связи с выходом на страховую пенсию по старости (инвалидности)</v>
          </cell>
          <cell r="C749" t="str">
            <v>609</v>
          </cell>
          <cell r="D749" t="str">
            <v>01</v>
          </cell>
          <cell r="E749" t="str">
            <v>13</v>
          </cell>
          <cell r="F749" t="str">
            <v>77 1 00 10050</v>
          </cell>
          <cell r="G749" t="str">
            <v>000</v>
          </cell>
          <cell r="H749">
            <v>921.57</v>
          </cell>
          <cell r="I749">
            <v>921.57</v>
          </cell>
          <cell r="J749">
            <v>100</v>
          </cell>
          <cell r="K749">
            <v>7710010050</v>
          </cell>
          <cell r="L749" t="str">
            <v>7710010050</v>
          </cell>
          <cell r="M749" t="str">
            <v>60901137710010050000</v>
          </cell>
        </row>
        <row r="750">
          <cell r="A750" t="str">
            <v>60901137710010050120</v>
          </cell>
          <cell r="B750" t="str">
            <v>Расходы на выплаты персоналу государственных (муниципальных) органов</v>
          </cell>
          <cell r="C750" t="str">
            <v>609</v>
          </cell>
          <cell r="D750" t="str">
            <v>01</v>
          </cell>
          <cell r="E750" t="str">
            <v>13</v>
          </cell>
          <cell r="F750" t="str">
            <v>77 1 00 10050</v>
          </cell>
          <cell r="G750" t="str">
            <v>120</v>
          </cell>
          <cell r="H750">
            <v>921.57</v>
          </cell>
          <cell r="I750">
            <v>921.57</v>
          </cell>
          <cell r="J750">
            <v>100</v>
          </cell>
          <cell r="K750">
            <v>7710010050</v>
          </cell>
          <cell r="L750" t="str">
            <v>7710010050</v>
          </cell>
          <cell r="M750" t="str">
            <v>60901137710010050120</v>
          </cell>
        </row>
        <row r="751">
          <cell r="A751" t="str">
            <v>60901139800000000000</v>
          </cell>
          <cell r="B751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751" t="str">
            <v>609</v>
          </cell>
          <cell r="D751" t="str">
            <v>01</v>
          </cell>
          <cell r="E751" t="str">
            <v>13</v>
          </cell>
          <cell r="F751" t="str">
            <v>98 0 00 00000</v>
          </cell>
          <cell r="G751" t="str">
            <v>000</v>
          </cell>
          <cell r="H751" t="e">
            <v>#REF!</v>
          </cell>
          <cell r="I751">
            <v>390</v>
          </cell>
          <cell r="J751" t="e">
            <v>#REF!</v>
          </cell>
          <cell r="K751">
            <v>9800000000</v>
          </cell>
          <cell r="L751" t="str">
            <v>9800000000</v>
          </cell>
          <cell r="M751" t="str">
            <v>60901139800000000000</v>
          </cell>
        </row>
        <row r="752">
          <cell r="A752" t="str">
            <v>60901139810000000000</v>
          </cell>
          <cell r="B752" t="str">
            <v>Иные непрограммные мероприятия</v>
          </cell>
          <cell r="C752" t="str">
            <v>609</v>
          </cell>
          <cell r="D752" t="str">
            <v>01</v>
          </cell>
          <cell r="E752" t="str">
            <v>13</v>
          </cell>
          <cell r="F752" t="str">
            <v>98 1 00 00000</v>
          </cell>
          <cell r="G752" t="str">
            <v>000</v>
          </cell>
          <cell r="H752" t="e">
            <v>#REF!</v>
          </cell>
          <cell r="I752">
            <v>390</v>
          </cell>
          <cell r="J752" t="e">
            <v>#REF!</v>
          </cell>
          <cell r="K752">
            <v>9810000000</v>
          </cell>
          <cell r="L752" t="str">
            <v>9810000000</v>
          </cell>
          <cell r="M752" t="str">
            <v>60901139810000000000</v>
          </cell>
        </row>
        <row r="753">
          <cell r="A753" t="str">
            <v>60901139810021360000</v>
          </cell>
          <cell r="B753" t="str">
            <v>Выплата денежного вознаграждения за присвоение звания Почетного гражданина города Ставрополя</v>
          </cell>
          <cell r="C753" t="str">
            <v>609</v>
          </cell>
          <cell r="D753" t="str">
            <v>01</v>
          </cell>
          <cell r="E753" t="str">
            <v>13</v>
          </cell>
          <cell r="F753" t="str">
            <v>98 1 00 21360</v>
          </cell>
          <cell r="G753" t="str">
            <v>000</v>
          </cell>
          <cell r="H753" t="e">
            <v>#REF!</v>
          </cell>
          <cell r="I753">
            <v>390</v>
          </cell>
          <cell r="J753" t="e">
            <v>#REF!</v>
          </cell>
          <cell r="K753">
            <v>9810021360</v>
          </cell>
          <cell r="L753" t="str">
            <v>9810021360</v>
          </cell>
          <cell r="M753" t="str">
            <v>60901139810021360000</v>
          </cell>
        </row>
        <row r="754">
          <cell r="A754" t="str">
            <v>60901139810021360360</v>
          </cell>
          <cell r="B754" t="str">
            <v>Иные выплаты населению</v>
          </cell>
          <cell r="C754" t="str">
            <v>609</v>
          </cell>
          <cell r="D754" t="str">
            <v>01</v>
          </cell>
          <cell r="E754" t="str">
            <v>13</v>
          </cell>
          <cell r="F754" t="str">
            <v>98 1 00 21360</v>
          </cell>
          <cell r="G754" t="str">
            <v>360</v>
          </cell>
          <cell r="H754" t="e">
            <v>#REF!</v>
          </cell>
          <cell r="I754">
            <v>390</v>
          </cell>
          <cell r="J754" t="e">
            <v>#REF!</v>
          </cell>
          <cell r="K754">
            <v>9810021360</v>
          </cell>
          <cell r="L754" t="str">
            <v>9810021360</v>
          </cell>
          <cell r="M754" t="str">
            <v>60901139810021360360</v>
          </cell>
        </row>
        <row r="755">
          <cell r="A755" t="str">
            <v>60910000000000000000</v>
          </cell>
          <cell r="B755" t="str">
            <v>Социальная политика</v>
          </cell>
          <cell r="C755" t="str">
            <v>609</v>
          </cell>
          <cell r="D755" t="str">
            <v>10</v>
          </cell>
          <cell r="E755" t="str">
            <v>00</v>
          </cell>
          <cell r="F755" t="str">
            <v>00 0 00 00000</v>
          </cell>
          <cell r="G755" t="str">
            <v>000</v>
          </cell>
          <cell r="H755" t="e">
            <v>#REF!</v>
          </cell>
          <cell r="I755">
            <v>1889034.2</v>
          </cell>
          <cell r="J755" t="e">
            <v>#REF!</v>
          </cell>
          <cell r="K755">
            <v>0</v>
          </cell>
          <cell r="L755" t="str">
            <v>0000000000</v>
          </cell>
          <cell r="M755" t="str">
            <v>60910000000000000000</v>
          </cell>
        </row>
        <row r="756">
          <cell r="A756" t="str">
            <v>60910030000000000000</v>
          </cell>
          <cell r="B756" t="str">
            <v>Социальное обеспечение населения</v>
          </cell>
          <cell r="C756" t="str">
            <v>609</v>
          </cell>
          <cell r="D756" t="str">
            <v>10</v>
          </cell>
          <cell r="E756" t="str">
            <v>03</v>
          </cell>
          <cell r="F756" t="str">
            <v>00 0 00 00000</v>
          </cell>
          <cell r="G756" t="str">
            <v>000</v>
          </cell>
          <cell r="H756" t="e">
            <v>#REF!</v>
          </cell>
          <cell r="I756">
            <v>1571017.92</v>
          </cell>
          <cell r="J756" t="e">
            <v>#REF!</v>
          </cell>
          <cell r="K756">
            <v>0</v>
          </cell>
          <cell r="L756" t="str">
            <v>0000000000</v>
          </cell>
          <cell r="M756" t="str">
            <v>60910030000000000000</v>
          </cell>
        </row>
        <row r="757">
          <cell r="A757" t="str">
            <v>60910030300000000000</v>
          </cell>
          <cell r="B757" t="str">
            <v>Муниципальная программа «Социальная поддержка населения города Ставрополя»</v>
          </cell>
          <cell r="C757" t="str">
            <v>609</v>
          </cell>
          <cell r="D757" t="str">
            <v>10</v>
          </cell>
          <cell r="E757" t="str">
            <v>03</v>
          </cell>
          <cell r="F757" t="str">
            <v>03 0 00 00000</v>
          </cell>
          <cell r="G757" t="str">
            <v>000</v>
          </cell>
          <cell r="H757" t="e">
            <v>#REF!</v>
          </cell>
          <cell r="I757">
            <v>1570984.75</v>
          </cell>
          <cell r="J757" t="e">
            <v>#REF!</v>
          </cell>
          <cell r="K757">
            <v>300000000</v>
          </cell>
          <cell r="L757" t="str">
            <v>0300000000</v>
          </cell>
          <cell r="M757" t="str">
            <v>60910030300000000000</v>
          </cell>
        </row>
        <row r="758">
          <cell r="A758" t="str">
            <v>60910030310000000000</v>
          </cell>
          <cell r="B758" t="str">
            <v>Подпрограмма «Осуществление отдельных государственных полномочий в области социальной поддержки отдельных категорий граждан»</v>
          </cell>
          <cell r="C758" t="str">
            <v>609</v>
          </cell>
          <cell r="D758" t="str">
            <v>10</v>
          </cell>
          <cell r="E758" t="str">
            <v>03</v>
          </cell>
          <cell r="F758" t="str">
            <v xml:space="preserve">03 1 00 00000 </v>
          </cell>
          <cell r="G758" t="str">
            <v>000</v>
          </cell>
          <cell r="H758" t="e">
            <v>#REF!</v>
          </cell>
          <cell r="I758">
            <v>1546324.7</v>
          </cell>
          <cell r="J758" t="e">
            <v>#REF!</v>
          </cell>
          <cell r="K758">
            <v>310000000</v>
          </cell>
          <cell r="L758" t="str">
            <v>0310000000</v>
          </cell>
          <cell r="M758" t="str">
            <v>60910030310000000000</v>
          </cell>
        </row>
        <row r="759">
          <cell r="A759" t="str">
            <v>60910030310100000000</v>
          </cell>
          <cell r="B759" t="str">
            <v>Основное мероприятие «Предоставление мер социальной поддержки отдельным категориям граждан»</v>
          </cell>
          <cell r="C759" t="str">
            <v>609</v>
          </cell>
          <cell r="D759" t="str">
            <v>10</v>
          </cell>
          <cell r="E759" t="str">
            <v>03</v>
          </cell>
          <cell r="F759" t="str">
            <v xml:space="preserve">03 1 01 00000 </v>
          </cell>
          <cell r="G759" t="str">
            <v>000</v>
          </cell>
          <cell r="H759" t="e">
            <v>#REF!</v>
          </cell>
          <cell r="I759">
            <v>1325043.6599999999</v>
          </cell>
          <cell r="J759" t="e">
            <v>#REF!</v>
          </cell>
          <cell r="K759">
            <v>310100000</v>
          </cell>
          <cell r="L759" t="str">
            <v>0310100000</v>
          </cell>
          <cell r="M759" t="str">
            <v>60910030310100000000</v>
          </cell>
        </row>
        <row r="760">
          <cell r="A760" t="str">
            <v>60910030310152200000</v>
          </cell>
          <cell r="B760" t="str">
            <v>Ежегодная денежная выплата лицам, награжденным нагрудным знаком «Почетный донор России»</v>
          </cell>
          <cell r="C760" t="str">
            <v>609</v>
          </cell>
          <cell r="D760" t="str">
            <v>10</v>
          </cell>
          <cell r="E760" t="str">
            <v>03</v>
          </cell>
          <cell r="F760" t="str">
            <v>03 1 01 52200</v>
          </cell>
          <cell r="G760" t="str">
            <v>000</v>
          </cell>
          <cell r="H760" t="e">
            <v>#REF!</v>
          </cell>
          <cell r="I760">
            <v>16080.660000000002</v>
          </cell>
          <cell r="J760" t="e">
            <v>#REF!</v>
          </cell>
          <cell r="K760">
            <v>310152200</v>
          </cell>
          <cell r="L760" t="str">
            <v>0310152200</v>
          </cell>
          <cell r="M760" t="str">
            <v>60910030310152200000</v>
          </cell>
        </row>
        <row r="761">
          <cell r="A761" t="str">
            <v>60910030310152200240</v>
          </cell>
          <cell r="B761" t="str">
            <v>Иные закупки товаров, работ и услуг для обеспечения государственных (муниципальных) нужд</v>
          </cell>
          <cell r="C761" t="str">
            <v>609</v>
          </cell>
          <cell r="D761" t="str">
            <v>10</v>
          </cell>
          <cell r="E761" t="str">
            <v>03</v>
          </cell>
          <cell r="F761" t="str">
            <v>03 1 01 52200</v>
          </cell>
          <cell r="G761" t="str">
            <v>240</v>
          </cell>
          <cell r="H761" t="e">
            <v>#REF!</v>
          </cell>
          <cell r="I761">
            <v>237.62</v>
          </cell>
          <cell r="J761" t="e">
            <v>#REF!</v>
          </cell>
          <cell r="K761">
            <v>310152200</v>
          </cell>
          <cell r="L761" t="str">
            <v>0310152200</v>
          </cell>
          <cell r="M761" t="str">
            <v>60910030310152200240</v>
          </cell>
        </row>
        <row r="762">
          <cell r="A762" t="str">
            <v>60910030310152200310</v>
          </cell>
          <cell r="B762" t="str">
            <v>Публичные нормативные социальные выплаты гражданам</v>
          </cell>
          <cell r="C762" t="str">
            <v>609</v>
          </cell>
          <cell r="D762" t="str">
            <v>10</v>
          </cell>
          <cell r="E762" t="str">
            <v>03</v>
          </cell>
          <cell r="F762" t="str">
            <v>03 1 01 52200</v>
          </cell>
          <cell r="G762" t="str">
            <v>310</v>
          </cell>
          <cell r="H762" t="e">
            <v>#REF!</v>
          </cell>
          <cell r="I762">
            <v>15843.04</v>
          </cell>
          <cell r="J762" t="e">
            <v>#REF!</v>
          </cell>
          <cell r="K762">
            <v>310152200</v>
          </cell>
          <cell r="L762" t="str">
            <v>0310152200</v>
          </cell>
          <cell r="M762" t="str">
            <v>60910030310152200310</v>
          </cell>
        </row>
        <row r="763">
          <cell r="A763" t="str">
            <v>60910030310152500000</v>
          </cell>
          <cell r="B763" t="str">
            <v xml:space="preserve">Выплата компенсации расходов по оплате жилого помещения и коммунальных услуг отдельным категориям граждан </v>
          </cell>
          <cell r="C763" t="str">
            <v>609</v>
          </cell>
          <cell r="D763" t="str">
            <v>10</v>
          </cell>
          <cell r="E763" t="str">
            <v>03</v>
          </cell>
          <cell r="F763" t="str">
            <v>03 1 01 52500</v>
          </cell>
          <cell r="G763" t="str">
            <v>000</v>
          </cell>
          <cell r="H763" t="e">
            <v>#REF!</v>
          </cell>
          <cell r="I763">
            <v>352623.5</v>
          </cell>
          <cell r="J763" t="e">
            <v>#REF!</v>
          </cell>
          <cell r="K763">
            <v>310152500</v>
          </cell>
          <cell r="L763" t="str">
            <v>0310152500</v>
          </cell>
          <cell r="M763" t="str">
            <v>60910030310152500000</v>
          </cell>
        </row>
        <row r="764">
          <cell r="A764" t="str">
            <v>60910030310152500240</v>
          </cell>
          <cell r="B764" t="str">
            <v>Иные закупки товаров, работ и услуг для обеспечения государственных (муниципальных) нужд</v>
          </cell>
          <cell r="C764" t="str">
            <v>609</v>
          </cell>
          <cell r="D764" t="str">
            <v>10</v>
          </cell>
          <cell r="E764" t="str">
            <v>03</v>
          </cell>
          <cell r="F764" t="str">
            <v>03 1 01 52500</v>
          </cell>
          <cell r="G764" t="str">
            <v>240</v>
          </cell>
          <cell r="H764" t="e">
            <v>#REF!</v>
          </cell>
          <cell r="I764">
            <v>2956.26</v>
          </cell>
          <cell r="J764" t="e">
            <v>#REF!</v>
          </cell>
          <cell r="K764">
            <v>310152500</v>
          </cell>
          <cell r="L764" t="str">
            <v>0310152500</v>
          </cell>
          <cell r="M764" t="str">
            <v>60910030310152500240</v>
          </cell>
        </row>
        <row r="765">
          <cell r="A765" t="str">
            <v>60910030310152500310</v>
          </cell>
          <cell r="B765" t="str">
            <v>Публичные нормативные социальные выплаты гражданам</v>
          </cell>
          <cell r="C765" t="str">
            <v>609</v>
          </cell>
          <cell r="D765" t="str">
            <v>10</v>
          </cell>
          <cell r="E765" t="str">
            <v>03</v>
          </cell>
          <cell r="F765" t="str">
            <v>03 1 01 52500</v>
          </cell>
          <cell r="G765" t="str">
            <v>310</v>
          </cell>
          <cell r="H765" t="e">
            <v>#REF!</v>
          </cell>
          <cell r="I765">
            <v>349667.24</v>
          </cell>
          <cell r="J765" t="e">
            <v>#REF!</v>
          </cell>
          <cell r="K765">
            <v>310152500</v>
          </cell>
          <cell r="L765" t="str">
            <v>0310152500</v>
          </cell>
          <cell r="M765" t="str">
            <v>60910030310152500310</v>
          </cell>
        </row>
        <row r="766">
          <cell r="A766" t="str">
            <v>60910030310152800000</v>
          </cell>
          <cell r="B766" t="str">
            <v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v>
          </cell>
          <cell r="C766" t="str">
            <v>609</v>
          </cell>
          <cell r="D766" t="str">
            <v>10</v>
          </cell>
          <cell r="E766" t="str">
            <v>03</v>
          </cell>
          <cell r="F766" t="str">
            <v>03 1 01 52800</v>
          </cell>
          <cell r="G766" t="str">
            <v>000</v>
          </cell>
          <cell r="H766" t="e">
            <v>#REF!</v>
          </cell>
          <cell r="I766">
            <v>140.42000000000002</v>
          </cell>
          <cell r="J766" t="e">
            <v>#REF!</v>
          </cell>
          <cell r="K766">
            <v>310152800</v>
          </cell>
          <cell r="L766" t="str">
            <v>0310152800</v>
          </cell>
          <cell r="M766" t="str">
            <v>60910030310152800000</v>
          </cell>
        </row>
        <row r="767">
          <cell r="A767" t="str">
            <v>60910030310152800240</v>
          </cell>
          <cell r="B767" t="str">
            <v>Иные закупки товаров, работ и услуг для обеспечения государственных (муниципальных) нужд</v>
          </cell>
          <cell r="C767" t="str">
            <v>609</v>
          </cell>
          <cell r="D767" t="str">
            <v>10</v>
          </cell>
          <cell r="E767" t="str">
            <v>03</v>
          </cell>
          <cell r="F767" t="str">
            <v>03 1 01 52800</v>
          </cell>
          <cell r="G767" t="str">
            <v>240</v>
          </cell>
          <cell r="H767" t="e">
            <v>#REF!</v>
          </cell>
          <cell r="I767">
            <v>1.8</v>
          </cell>
          <cell r="J767" t="e">
            <v>#REF!</v>
          </cell>
          <cell r="K767">
            <v>310152800</v>
          </cell>
          <cell r="L767" t="str">
            <v>0310152800</v>
          </cell>
          <cell r="M767" t="str">
            <v>60910030310152800240</v>
          </cell>
        </row>
        <row r="768">
          <cell r="A768" t="str">
            <v>60910030310152800310</v>
          </cell>
          <cell r="B768" t="str">
            <v>Публичные нормативные социальные выплаты гражданам</v>
          </cell>
          <cell r="C768" t="str">
            <v>609</v>
          </cell>
          <cell r="D768" t="str">
            <v>10</v>
          </cell>
          <cell r="E768" t="str">
            <v>03</v>
          </cell>
          <cell r="F768" t="str">
            <v>03 1 01 52800</v>
          </cell>
          <cell r="G768" t="str">
            <v>310</v>
          </cell>
          <cell r="H768" t="e">
            <v>#REF!</v>
          </cell>
          <cell r="I768">
            <v>138.62</v>
          </cell>
          <cell r="J768" t="e">
            <v>#REF!</v>
          </cell>
          <cell r="K768">
            <v>310152800</v>
          </cell>
          <cell r="L768" t="str">
            <v>0310152800</v>
          </cell>
          <cell r="M768" t="str">
            <v>60910030310152800310</v>
          </cell>
        </row>
        <row r="769">
          <cell r="A769" t="str">
            <v>60910030310176240000</v>
          </cell>
          <cell r="B769" t="str">
            <v>Оказание государственной социальной помощи малоимущим семьям и малоимущим одиноко проживающим гражданам</v>
          </cell>
          <cell r="C769" t="str">
            <v>609</v>
          </cell>
          <cell r="D769" t="str">
            <v>10</v>
          </cell>
          <cell r="E769" t="str">
            <v>03</v>
          </cell>
          <cell r="F769" t="str">
            <v>03 1 01 76240</v>
          </cell>
          <cell r="G769" t="str">
            <v>000</v>
          </cell>
          <cell r="H769" t="e">
            <v>#REF!</v>
          </cell>
          <cell r="I769">
            <v>12802.86</v>
          </cell>
          <cell r="J769" t="e">
            <v>#REF!</v>
          </cell>
          <cell r="K769">
            <v>310176240</v>
          </cell>
          <cell r="L769" t="str">
            <v>0310176240</v>
          </cell>
          <cell r="M769" t="str">
            <v>60910030310176240000</v>
          </cell>
        </row>
        <row r="770">
          <cell r="A770" t="str">
            <v>60910030310176240310</v>
          </cell>
          <cell r="B770" t="str">
            <v>Публичные нормативные социальные выплаты гражданам</v>
          </cell>
          <cell r="C770" t="str">
            <v>609</v>
          </cell>
          <cell r="D770" t="str">
            <v>10</v>
          </cell>
          <cell r="E770" t="str">
            <v>03</v>
          </cell>
          <cell r="F770" t="str">
            <v>03 1 01 76240</v>
          </cell>
          <cell r="G770" t="str">
            <v>310</v>
          </cell>
          <cell r="H770" t="e">
            <v>#REF!</v>
          </cell>
          <cell r="I770">
            <v>12802.86</v>
          </cell>
          <cell r="J770" t="e">
            <v>#REF!</v>
          </cell>
          <cell r="K770">
            <v>310176240</v>
          </cell>
          <cell r="L770" t="str">
            <v>0310176240</v>
          </cell>
          <cell r="M770" t="str">
            <v>60910030310176240310</v>
          </cell>
        </row>
        <row r="771">
          <cell r="A771" t="str">
            <v>60910030310176250000</v>
          </cell>
          <cell r="B771" t="str">
            <v>Выплата социального пособия на погребение</v>
          </cell>
          <cell r="C771" t="str">
            <v>609</v>
          </cell>
          <cell r="D771" t="str">
            <v>10</v>
          </cell>
          <cell r="E771" t="str">
            <v>03</v>
          </cell>
          <cell r="F771" t="str">
            <v>03 1 01 76250</v>
          </cell>
          <cell r="G771" t="str">
            <v>000</v>
          </cell>
          <cell r="H771" t="e">
            <v>#REF!</v>
          </cell>
          <cell r="I771">
            <v>1494.68</v>
          </cell>
          <cell r="J771" t="e">
            <v>#REF!</v>
          </cell>
          <cell r="K771">
            <v>310176250</v>
          </cell>
          <cell r="L771" t="str">
            <v>0310176250</v>
          </cell>
          <cell r="M771" t="str">
            <v>60910030310176250000</v>
          </cell>
        </row>
        <row r="772">
          <cell r="A772" t="str">
            <v>60910030310176250310</v>
          </cell>
          <cell r="B772" t="str">
            <v>Публичные нормативные социальные выплаты гражданам</v>
          </cell>
          <cell r="C772" t="str">
            <v>609</v>
          </cell>
          <cell r="D772" t="str">
            <v>10</v>
          </cell>
          <cell r="E772" t="str">
            <v>03</v>
          </cell>
          <cell r="F772" t="str">
            <v>03 1 01 76250</v>
          </cell>
          <cell r="G772" t="str">
            <v>310</v>
          </cell>
          <cell r="H772" t="e">
            <v>#REF!</v>
          </cell>
          <cell r="I772">
            <v>1494.68</v>
          </cell>
          <cell r="J772" t="e">
            <v>#REF!</v>
          </cell>
          <cell r="K772">
            <v>310176250</v>
          </cell>
          <cell r="L772" t="str">
            <v>0310176250</v>
          </cell>
          <cell r="M772" t="str">
            <v>60910030310176250310</v>
          </cell>
        </row>
        <row r="773">
          <cell r="A773" t="str">
            <v>60910030310177220000</v>
          </cell>
          <cell r="B773" t="str">
            <v>Компенсация отдельным категориям граждан оплаты взноса на капитальный ремонт общего имущества в многоквартирном доме, за счет средств краевого бюджета</v>
          </cell>
          <cell r="C773" t="str">
            <v>609</v>
          </cell>
          <cell r="D773" t="str">
            <v>10</v>
          </cell>
          <cell r="E773" t="str">
            <v>03</v>
          </cell>
          <cell r="F773" t="str">
            <v>03 1 01 77220</v>
          </cell>
          <cell r="G773" t="str">
            <v>000</v>
          </cell>
          <cell r="H773" t="e">
            <v>#REF!</v>
          </cell>
          <cell r="I773">
            <v>1920.04</v>
          </cell>
          <cell r="J773" t="e">
            <v>#REF!</v>
          </cell>
          <cell r="K773">
            <v>310177220</v>
          </cell>
          <cell r="L773" t="str">
            <v>0310177220</v>
          </cell>
          <cell r="M773" t="str">
            <v>60910030310177220000</v>
          </cell>
        </row>
        <row r="774">
          <cell r="A774" t="str">
            <v>60910030310177220240</v>
          </cell>
          <cell r="B774" t="str">
            <v>Иные закупки товаров, работ и услуг для обеспечения государственных (муниципальных) нужд</v>
          </cell>
          <cell r="C774" t="str">
            <v>609</v>
          </cell>
          <cell r="D774" t="str">
            <v>10</v>
          </cell>
          <cell r="E774" t="str">
            <v>03</v>
          </cell>
          <cell r="F774" t="str">
            <v>03 1 01 77220</v>
          </cell>
          <cell r="G774" t="str">
            <v>240</v>
          </cell>
          <cell r="H774" t="e">
            <v>#REF!</v>
          </cell>
          <cell r="I774">
            <v>21.23</v>
          </cell>
          <cell r="J774" t="e">
            <v>#REF!</v>
          </cell>
          <cell r="K774">
            <v>310177220</v>
          </cell>
          <cell r="L774" t="str">
            <v>0310177220</v>
          </cell>
          <cell r="M774" t="str">
            <v>60910030310177220240</v>
          </cell>
        </row>
        <row r="775">
          <cell r="A775" t="str">
            <v>60910030310177220310</v>
          </cell>
          <cell r="B775" t="str">
            <v>Публичные нормативные социальные выплаты гражданам</v>
          </cell>
          <cell r="C775" t="str">
            <v>609</v>
          </cell>
          <cell r="D775" t="str">
            <v>10</v>
          </cell>
          <cell r="E775" t="str">
            <v>03</v>
          </cell>
          <cell r="F775" t="str">
            <v>03 1 01 77220</v>
          </cell>
          <cell r="G775" t="str">
            <v>310</v>
          </cell>
          <cell r="H775" t="e">
            <v>#REF!</v>
          </cell>
          <cell r="I775">
            <v>1898.81</v>
          </cell>
          <cell r="J775" t="e">
            <v>#REF!</v>
          </cell>
          <cell r="K775">
            <v>310177220</v>
          </cell>
          <cell r="L775" t="str">
            <v>0310177220</v>
          </cell>
          <cell r="M775" t="str">
            <v>60910030310177220310</v>
          </cell>
        </row>
        <row r="776">
          <cell r="A776" t="str">
            <v>60910030310178210000</v>
          </cell>
          <cell r="B776" t="str">
    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    </cell>
          <cell r="C776" t="str">
            <v>609</v>
          </cell>
          <cell r="D776" t="str">
            <v>10</v>
          </cell>
          <cell r="E776" t="str">
            <v>03</v>
          </cell>
          <cell r="F776" t="str">
            <v>03 1 01 78210</v>
          </cell>
          <cell r="G776" t="str">
            <v>000</v>
          </cell>
          <cell r="H776" t="e">
            <v>#REF!</v>
          </cell>
          <cell r="I776">
            <v>366410.75999999995</v>
          </cell>
          <cell r="J776" t="e">
            <v>#REF!</v>
          </cell>
          <cell r="K776">
            <v>310178210</v>
          </cell>
          <cell r="L776" t="str">
            <v>0310178210</v>
          </cell>
          <cell r="M776" t="str">
            <v>60910030310178210000</v>
          </cell>
        </row>
        <row r="777">
          <cell r="A777" t="str">
            <v>60910030310178210240</v>
          </cell>
          <cell r="B777" t="str">
            <v>Иные закупки товаров, работ и услуг для обеспечения государственных (муниципальных) нужд</v>
          </cell>
          <cell r="C777" t="str">
            <v>609</v>
          </cell>
          <cell r="D777" t="str">
            <v>10</v>
          </cell>
          <cell r="E777" t="str">
            <v>03</v>
          </cell>
          <cell r="F777" t="str">
            <v>03 1 01 78210</v>
          </cell>
          <cell r="G777" t="str">
            <v>240</v>
          </cell>
          <cell r="H777" t="e">
            <v>#REF!</v>
          </cell>
          <cell r="I777">
            <v>5107.66</v>
          </cell>
          <cell r="J777" t="e">
            <v>#REF!</v>
          </cell>
          <cell r="K777">
            <v>310178210</v>
          </cell>
          <cell r="L777" t="str">
            <v>0310178210</v>
          </cell>
          <cell r="M777" t="str">
            <v>60910030310178210240</v>
          </cell>
        </row>
        <row r="778">
          <cell r="A778" t="str">
            <v>60910030310178210310</v>
          </cell>
          <cell r="B778" t="str">
            <v>Публичные нормативные социальные выплаты гражданам</v>
          </cell>
          <cell r="C778" t="str">
            <v>609</v>
          </cell>
          <cell r="D778" t="str">
            <v>10</v>
          </cell>
          <cell r="E778" t="str">
            <v>03</v>
          </cell>
          <cell r="F778" t="str">
            <v>03 1 01 78210</v>
          </cell>
          <cell r="G778" t="str">
            <v>310</v>
          </cell>
          <cell r="H778" t="e">
            <v>#REF!</v>
          </cell>
          <cell r="I778">
            <v>361303.1</v>
          </cell>
          <cell r="J778" t="e">
            <v>#REF!</v>
          </cell>
          <cell r="K778">
            <v>310178210</v>
          </cell>
          <cell r="L778" t="str">
            <v>0310178210</v>
          </cell>
          <cell r="M778" t="str">
            <v>60910030310178210310</v>
          </cell>
        </row>
        <row r="779">
          <cell r="A779" t="str">
            <v>60910030310178220000</v>
          </cell>
          <cell r="B779" t="str">
            <v>Предоставление мер социальной поддержки ветеранам труда Ставропольского края и лицам, награжденным медалью «Герой труда Ставрополья»</v>
          </cell>
          <cell r="C779" t="str">
            <v>609</v>
          </cell>
          <cell r="D779" t="str">
            <v>10</v>
          </cell>
          <cell r="E779" t="str">
            <v>03</v>
          </cell>
          <cell r="F779" t="str">
            <v>03 1 01 78220</v>
          </cell>
          <cell r="G779" t="str">
            <v>000</v>
          </cell>
          <cell r="H779" t="e">
            <v>#REF!</v>
          </cell>
          <cell r="I779">
            <v>270526.38999999996</v>
          </cell>
          <cell r="J779" t="e">
            <v>#REF!</v>
          </cell>
          <cell r="K779">
            <v>310178220</v>
          </cell>
          <cell r="L779" t="str">
            <v>0310178220</v>
          </cell>
          <cell r="M779" t="str">
            <v>60910030310178220000</v>
          </cell>
        </row>
        <row r="780">
          <cell r="A780" t="str">
            <v>60910030310178220240</v>
          </cell>
          <cell r="B780" t="str">
            <v>Иные закупки товаров, работ и услуг для обеспечения государственных (муниципальных) нужд</v>
          </cell>
          <cell r="C780" t="str">
            <v>609</v>
          </cell>
          <cell r="D780" t="str">
            <v>10</v>
          </cell>
          <cell r="E780" t="str">
            <v>03</v>
          </cell>
          <cell r="F780" t="str">
            <v>03 1 01 78220</v>
          </cell>
          <cell r="G780" t="str">
            <v>240</v>
          </cell>
          <cell r="H780" t="e">
            <v>#REF!</v>
          </cell>
          <cell r="I780">
            <v>3687.48</v>
          </cell>
          <cell r="J780" t="e">
            <v>#REF!</v>
          </cell>
          <cell r="K780">
            <v>310178220</v>
          </cell>
          <cell r="L780" t="str">
            <v>0310178220</v>
          </cell>
          <cell r="M780" t="str">
            <v>60910030310178220240</v>
          </cell>
        </row>
        <row r="781">
          <cell r="A781" t="str">
            <v>60910030310178220310</v>
          </cell>
          <cell r="B781" t="str">
            <v>Публичные нормативные социальные выплаты гражданам</v>
          </cell>
          <cell r="C781" t="str">
            <v>609</v>
          </cell>
          <cell r="D781" t="str">
            <v>10</v>
          </cell>
          <cell r="E781" t="str">
            <v>03</v>
          </cell>
          <cell r="F781" t="str">
            <v>03 1 01 78220</v>
          </cell>
          <cell r="G781" t="str">
            <v>310</v>
          </cell>
          <cell r="H781" t="e">
            <v>#REF!</v>
          </cell>
          <cell r="I781">
            <v>266838.90999999997</v>
          </cell>
          <cell r="J781" t="e">
            <v>#REF!</v>
          </cell>
          <cell r="K781">
            <v>310178220</v>
          </cell>
          <cell r="L781" t="str">
            <v>0310178220</v>
          </cell>
          <cell r="M781" t="str">
            <v>60910030310178220310</v>
          </cell>
        </row>
        <row r="782">
          <cell r="A782" t="str">
            <v>60910030310178230000</v>
          </cell>
          <cell r="B782" t="str">
            <v>Предоставление мер социальной поддержки  реабилитированным лицам и лицам, признанным пострадавшими от политических репрессий</v>
          </cell>
          <cell r="C782" t="str">
            <v>609</v>
          </cell>
          <cell r="D782" t="str">
            <v>10</v>
          </cell>
          <cell r="E782" t="str">
            <v>03</v>
          </cell>
          <cell r="F782" t="str">
            <v>03 1 01 78230</v>
          </cell>
          <cell r="G782" t="str">
            <v>000</v>
          </cell>
          <cell r="H782" t="e">
            <v>#REF!</v>
          </cell>
          <cell r="I782">
            <v>6459.6399999999994</v>
          </cell>
          <cell r="J782" t="e">
            <v>#REF!</v>
          </cell>
          <cell r="K782">
            <v>310178230</v>
          </cell>
          <cell r="L782" t="str">
            <v>0310178230</v>
          </cell>
          <cell r="M782" t="str">
            <v>60910030310178230000</v>
          </cell>
        </row>
        <row r="783">
          <cell r="A783" t="str">
            <v>60910030310178230240</v>
          </cell>
          <cell r="B783" t="str">
            <v>Иные закупки товаров, работ и услуг для обеспечения государственных (муниципальных) нужд</v>
          </cell>
          <cell r="C783" t="str">
            <v>609</v>
          </cell>
          <cell r="D783" t="str">
            <v>10</v>
          </cell>
          <cell r="E783" t="str">
            <v>03</v>
          </cell>
          <cell r="F783" t="str">
            <v>03 1 01 78230</v>
          </cell>
          <cell r="G783" t="str">
            <v>240</v>
          </cell>
          <cell r="H783" t="e">
            <v>#REF!</v>
          </cell>
          <cell r="I783">
            <v>89.99</v>
          </cell>
          <cell r="J783" t="e">
            <v>#REF!</v>
          </cell>
          <cell r="K783">
            <v>310178230</v>
          </cell>
          <cell r="L783" t="str">
            <v>0310178230</v>
          </cell>
          <cell r="M783" t="str">
            <v>60910030310178230240</v>
          </cell>
        </row>
        <row r="784">
          <cell r="A784" t="str">
            <v>60910030310178230310</v>
          </cell>
          <cell r="B784" t="str">
            <v>Публичные нормативные социальные выплаты гражданам</v>
          </cell>
          <cell r="C784" t="str">
            <v>609</v>
          </cell>
          <cell r="D784" t="str">
            <v>10</v>
          </cell>
          <cell r="E784" t="str">
            <v>03</v>
          </cell>
          <cell r="F784" t="str">
            <v>03 1 01 78230</v>
          </cell>
          <cell r="G784" t="str">
            <v>310</v>
          </cell>
          <cell r="H784" t="e">
            <v>#REF!</v>
          </cell>
          <cell r="I784">
            <v>6369.65</v>
          </cell>
          <cell r="J784" t="e">
            <v>#REF!</v>
          </cell>
          <cell r="K784">
            <v>310178230</v>
          </cell>
          <cell r="L784" t="str">
            <v>0310178230</v>
          </cell>
          <cell r="M784" t="str">
            <v>60910030310178230310</v>
          </cell>
        </row>
        <row r="785">
          <cell r="A785" t="str">
            <v>60910030310178240000</v>
          </cell>
          <cell r="B785" t="str">
            <v xml:space="preserve">Ежемесячная доплата к пенсии гражданам, ставшим инвалидами при исполнении служебных обязанностей в районах боевых действий </v>
          </cell>
          <cell r="C785" t="str">
            <v>609</v>
          </cell>
          <cell r="D785" t="str">
            <v>10</v>
          </cell>
          <cell r="E785" t="str">
            <v>03</v>
          </cell>
          <cell r="F785" t="str">
            <v>03 1 01 78240</v>
          </cell>
          <cell r="G785" t="str">
            <v>000</v>
          </cell>
          <cell r="H785" t="e">
            <v>#REF!</v>
          </cell>
          <cell r="I785">
            <v>167.42</v>
          </cell>
          <cell r="J785" t="e">
            <v>#REF!</v>
          </cell>
          <cell r="K785">
            <v>310178240</v>
          </cell>
          <cell r="L785" t="str">
            <v>0310178240</v>
          </cell>
          <cell r="M785" t="str">
            <v>60910030310178240000</v>
          </cell>
        </row>
        <row r="786">
          <cell r="A786" t="str">
            <v>60910030310178240240</v>
          </cell>
          <cell r="B786" t="str">
            <v>Иные закупки товаров, работ и услуг для обеспечения государственных (муниципальных) нужд</v>
          </cell>
          <cell r="C786" t="str">
            <v>609</v>
          </cell>
          <cell r="D786" t="str">
            <v>10</v>
          </cell>
          <cell r="E786" t="str">
            <v>03</v>
          </cell>
          <cell r="F786" t="str">
            <v>03 1 01 78240</v>
          </cell>
          <cell r="G786" t="str">
            <v>240</v>
          </cell>
          <cell r="H786" t="e">
            <v>#REF!</v>
          </cell>
          <cell r="I786">
            <v>0.85</v>
          </cell>
          <cell r="J786" t="e">
            <v>#REF!</v>
          </cell>
          <cell r="K786">
            <v>310178240</v>
          </cell>
          <cell r="L786" t="str">
            <v>0310178240</v>
          </cell>
          <cell r="M786" t="str">
            <v>60910030310178240240</v>
          </cell>
        </row>
        <row r="787">
          <cell r="A787" t="str">
            <v>60910030310178240310</v>
          </cell>
          <cell r="B787" t="str">
            <v>Публичные нормативные социальные выплаты гражданам</v>
          </cell>
          <cell r="C787" t="str">
            <v>609</v>
          </cell>
          <cell r="D787" t="str">
            <v>10</v>
          </cell>
          <cell r="E787" t="str">
            <v>03</v>
          </cell>
          <cell r="F787" t="str">
            <v>03 1 01 78240</v>
          </cell>
          <cell r="G787" t="str">
            <v>310</v>
          </cell>
          <cell r="H787" t="e">
            <v>#REF!</v>
          </cell>
          <cell r="I787">
            <v>166.57</v>
          </cell>
          <cell r="J787" t="e">
            <v>#REF!</v>
          </cell>
          <cell r="K787">
            <v>310178240</v>
          </cell>
          <cell r="L787" t="str">
            <v>0310178240</v>
          </cell>
          <cell r="M787" t="str">
            <v>60910030310178240310</v>
          </cell>
        </row>
        <row r="788">
          <cell r="A788" t="str">
            <v>60910030310178250000</v>
          </cell>
          <cell r="B788" t="str">
            <v>Ежемесячные денежные выплаты семьям погибших ветеранов боевых действий</v>
          </cell>
          <cell r="C788" t="str">
            <v>609</v>
          </cell>
          <cell r="D788" t="str">
            <v>10</v>
          </cell>
          <cell r="E788" t="str">
            <v>03</v>
          </cell>
          <cell r="F788" t="str">
            <v>03 1 01 78250</v>
          </cell>
          <cell r="G788" t="str">
            <v>000</v>
          </cell>
          <cell r="H788" t="e">
            <v>#REF!</v>
          </cell>
          <cell r="I788">
            <v>587.16999999999996</v>
          </cell>
          <cell r="J788" t="e">
            <v>#REF!</v>
          </cell>
          <cell r="K788">
            <v>310178250</v>
          </cell>
          <cell r="L788" t="str">
            <v>0310178250</v>
          </cell>
          <cell r="M788" t="str">
            <v>60910030310178250000</v>
          </cell>
        </row>
        <row r="789">
          <cell r="A789" t="str">
            <v>60910030310178250240</v>
          </cell>
          <cell r="B789" t="str">
            <v>Иные закупки товаров, работ и услуг для обеспечения государственных (муниципальных) нужд</v>
          </cell>
          <cell r="C789" t="str">
            <v>609</v>
          </cell>
          <cell r="D789" t="str">
            <v>10</v>
          </cell>
          <cell r="E789" t="str">
            <v>03</v>
          </cell>
          <cell r="F789" t="str">
            <v>03 1 01 78250</v>
          </cell>
          <cell r="G789" t="str">
            <v>240</v>
          </cell>
          <cell r="H789" t="e">
            <v>#REF!</v>
          </cell>
          <cell r="I789">
            <v>7.75</v>
          </cell>
          <cell r="J789" t="e">
            <v>#REF!</v>
          </cell>
          <cell r="K789">
            <v>310178250</v>
          </cell>
          <cell r="L789" t="str">
            <v>0310178250</v>
          </cell>
          <cell r="M789" t="str">
            <v>60910030310178250240</v>
          </cell>
        </row>
        <row r="790">
          <cell r="A790" t="str">
            <v>60910030310178250310</v>
          </cell>
          <cell r="B790" t="str">
            <v>Публичные нормативные социальные выплаты гражданам</v>
          </cell>
          <cell r="C790" t="str">
            <v>609</v>
          </cell>
          <cell r="D790" t="str">
            <v>10</v>
          </cell>
          <cell r="E790" t="str">
            <v>03</v>
          </cell>
          <cell r="F790" t="str">
            <v>03 1 01 78250</v>
          </cell>
          <cell r="G790" t="str">
            <v>310</v>
          </cell>
          <cell r="H790" t="e">
            <v>#REF!</v>
          </cell>
          <cell r="I790">
            <v>579.41999999999996</v>
          </cell>
          <cell r="J790" t="e">
            <v>#REF!</v>
          </cell>
          <cell r="K790">
            <v>310178250</v>
          </cell>
          <cell r="L790" t="str">
            <v>0310178250</v>
          </cell>
          <cell r="M790" t="str">
            <v>60910030310178250310</v>
          </cell>
        </row>
        <row r="791">
          <cell r="A791" t="str">
            <v>60910030310178260000</v>
          </cell>
          <cell r="B791" t="str">
            <v>Предоставление гражданам субсидии на оплату жилого помещения и коммунальных услуг</v>
          </cell>
          <cell r="C791" t="str">
            <v>609</v>
          </cell>
          <cell r="D791" t="str">
            <v>10</v>
          </cell>
          <cell r="E791" t="str">
            <v>03</v>
          </cell>
          <cell r="F791" t="str">
            <v>03 1 01 78260</v>
          </cell>
          <cell r="G791" t="str">
            <v>000</v>
          </cell>
          <cell r="H791" t="e">
            <v>#REF!</v>
          </cell>
          <cell r="I791">
            <v>293422.36000000004</v>
          </cell>
          <cell r="J791" t="e">
            <v>#REF!</v>
          </cell>
          <cell r="K791">
            <v>310178260</v>
          </cell>
          <cell r="L791" t="str">
            <v>0310178260</v>
          </cell>
          <cell r="M791" t="str">
            <v>60910030310178260000</v>
          </cell>
        </row>
        <row r="792">
          <cell r="A792" t="str">
            <v>60910030310178260240</v>
          </cell>
          <cell r="B792" t="str">
            <v>Иные закупки товаров, работ и услуг для обеспечения государственных (муниципальных) нужд</v>
          </cell>
          <cell r="C792" t="str">
            <v>609</v>
          </cell>
          <cell r="D792" t="str">
            <v>10</v>
          </cell>
          <cell r="E792" t="str">
            <v>03</v>
          </cell>
          <cell r="F792" t="str">
            <v>03 1 01 78260</v>
          </cell>
          <cell r="G792" t="str">
            <v>240</v>
          </cell>
          <cell r="H792" t="e">
            <v>#REF!</v>
          </cell>
          <cell r="I792">
            <v>3913.15</v>
          </cell>
          <cell r="J792" t="e">
            <v>#REF!</v>
          </cell>
          <cell r="K792">
            <v>310178260</v>
          </cell>
          <cell r="L792" t="str">
            <v>0310178260</v>
          </cell>
          <cell r="M792" t="str">
            <v>60910030310178260240</v>
          </cell>
        </row>
        <row r="793">
          <cell r="A793" t="str">
            <v>60910030310178260310</v>
          </cell>
          <cell r="B793" t="str">
            <v>Публичные нормативные социальные выплаты гражданам</v>
          </cell>
          <cell r="C793" t="str">
            <v>609</v>
          </cell>
          <cell r="D793" t="str">
            <v>10</v>
          </cell>
          <cell r="E793" t="str">
            <v>03</v>
          </cell>
          <cell r="F793" t="str">
            <v>03 1 01 78260</v>
          </cell>
          <cell r="G793" t="str">
            <v>310</v>
          </cell>
          <cell r="H793" t="e">
            <v>#REF!</v>
          </cell>
          <cell r="I793">
            <v>289509.21000000002</v>
          </cell>
          <cell r="J793" t="e">
            <v>#REF!</v>
          </cell>
          <cell r="K793">
            <v>310178260</v>
          </cell>
          <cell r="L793" t="str">
            <v>0310178260</v>
          </cell>
          <cell r="M793" t="str">
            <v>60910030310178260310</v>
          </cell>
        </row>
        <row r="794">
          <cell r="A794" t="str">
            <v>609100303101R4620000</v>
          </cell>
          <cell r="B794" t="str">
    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    </cell>
          <cell r="C794" t="str">
            <v>609</v>
          </cell>
          <cell r="D794" t="str">
            <v>10</v>
          </cell>
          <cell r="E794" t="str">
            <v>03</v>
          </cell>
          <cell r="F794" t="str">
            <v>03 1 01 R4620</v>
          </cell>
          <cell r="G794" t="str">
            <v>000</v>
          </cell>
          <cell r="H794" t="e">
            <v>#REF!</v>
          </cell>
          <cell r="I794">
            <v>2407.7599999999998</v>
          </cell>
          <cell r="J794" t="e">
            <v>#REF!</v>
          </cell>
          <cell r="K794" t="str">
            <v>03101R4620</v>
          </cell>
          <cell r="L794" t="str">
            <v>03101R4620</v>
          </cell>
          <cell r="M794" t="str">
            <v>609100303101R4620000</v>
          </cell>
        </row>
        <row r="795">
          <cell r="A795" t="str">
            <v>609100303101R4620240</v>
          </cell>
          <cell r="B795" t="str">
            <v>Иные закупки товаров, работ и услуг для обеспечения государственных (муниципальных) нужд</v>
          </cell>
          <cell r="C795" t="str">
            <v>609</v>
          </cell>
          <cell r="D795" t="str">
            <v>10</v>
          </cell>
          <cell r="E795" t="str">
            <v>03</v>
          </cell>
          <cell r="F795" t="str">
            <v>03 1 01 R4620</v>
          </cell>
          <cell r="G795" t="str">
            <v>240</v>
          </cell>
          <cell r="H795" t="e">
            <v>#REF!</v>
          </cell>
          <cell r="I795">
            <v>24.14</v>
          </cell>
          <cell r="J795" t="e">
            <v>#REF!</v>
          </cell>
          <cell r="K795" t="str">
            <v>03101R4620</v>
          </cell>
          <cell r="L795" t="str">
            <v>03101R4620</v>
          </cell>
          <cell r="M795" t="str">
            <v>609100303101R4620240</v>
          </cell>
        </row>
        <row r="796">
          <cell r="A796" t="str">
            <v>609100303101R4620310</v>
          </cell>
          <cell r="B796" t="str">
            <v>Публичные нормативные социальные выплаты гражданам</v>
          </cell>
          <cell r="C796" t="str">
            <v>609</v>
          </cell>
          <cell r="D796" t="str">
            <v>10</v>
          </cell>
          <cell r="E796" t="str">
            <v>03</v>
          </cell>
          <cell r="F796" t="str">
            <v>03 1 01 R4620</v>
          </cell>
          <cell r="G796" t="str">
            <v>310</v>
          </cell>
          <cell r="H796" t="e">
            <v>#REF!</v>
          </cell>
          <cell r="I796">
            <v>2383.62</v>
          </cell>
          <cell r="J796" t="e">
            <v>#REF!</v>
          </cell>
          <cell r="K796" t="str">
            <v>03101R4620</v>
          </cell>
          <cell r="L796" t="str">
            <v>03101R4620</v>
          </cell>
          <cell r="M796" t="str">
            <v>609100303101R4620310</v>
          </cell>
        </row>
        <row r="797">
          <cell r="A797" t="str">
            <v>60910030310200000000</v>
          </cell>
          <cell r="B797" t="str">
            <v>Основное мероприятие «Предоставление мер социальной поддержки семьям и детям»</v>
          </cell>
          <cell r="C797" t="str">
            <v>609</v>
          </cell>
          <cell r="D797" t="str">
            <v>10</v>
          </cell>
          <cell r="E797" t="str">
            <v>03</v>
          </cell>
          <cell r="F797" t="str">
            <v>03 1 02 00000</v>
          </cell>
          <cell r="G797" t="str">
            <v>000</v>
          </cell>
          <cell r="H797" t="e">
            <v>#REF!</v>
          </cell>
          <cell r="I797">
            <v>221281.04</v>
          </cell>
          <cell r="J797" t="e">
            <v>#REF!</v>
          </cell>
          <cell r="K797">
            <v>310200000</v>
          </cell>
          <cell r="L797" t="str">
            <v>0310200000</v>
          </cell>
          <cell r="M797" t="str">
            <v>60910030310200000000</v>
          </cell>
        </row>
        <row r="798">
          <cell r="A798" t="str">
            <v>60910030310253800000</v>
          </cell>
          <cell r="B798" t="str">
    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    </cell>
          <cell r="C798" t="str">
            <v>609</v>
          </cell>
          <cell r="D798" t="str">
            <v>10</v>
          </cell>
          <cell r="E798" t="str">
            <v>03</v>
          </cell>
          <cell r="F798" t="str">
            <v>03 1 02 53800</v>
          </cell>
          <cell r="G798" t="str">
            <v>000</v>
          </cell>
          <cell r="H798" t="e">
            <v>#REF!</v>
          </cell>
          <cell r="I798">
            <v>179475.71</v>
          </cell>
          <cell r="J798" t="e">
            <v>#REF!</v>
          </cell>
          <cell r="K798">
            <v>310253800</v>
          </cell>
          <cell r="L798" t="str">
            <v>0310253800</v>
          </cell>
          <cell r="M798" t="str">
            <v>60910030310253800000</v>
          </cell>
        </row>
        <row r="799">
          <cell r="A799" t="str">
            <v>60910030310253800310</v>
          </cell>
          <cell r="B799" t="str">
            <v>Публичные нормативные социальные выплаты гражданам</v>
          </cell>
          <cell r="C799" t="str">
            <v>609</v>
          </cell>
          <cell r="D799" t="str">
            <v>10</v>
          </cell>
          <cell r="E799" t="str">
            <v>03</v>
          </cell>
          <cell r="F799" t="str">
            <v>03 1 02 53800</v>
          </cell>
          <cell r="G799" t="str">
            <v>310</v>
          </cell>
          <cell r="H799" t="e">
            <v>#REF!</v>
          </cell>
          <cell r="I799">
            <v>179475.71</v>
          </cell>
          <cell r="J799" t="e">
            <v>#REF!</v>
          </cell>
          <cell r="K799">
            <v>310253800</v>
          </cell>
          <cell r="L799" t="str">
            <v>0310253800</v>
          </cell>
          <cell r="M799" t="str">
            <v>60910030310253800310</v>
          </cell>
        </row>
        <row r="800">
          <cell r="A800" t="str">
            <v>60910030310276260000</v>
          </cell>
          <cell r="B800" t="str">
            <v>Выплата ежегодного социального пособия на проезд студентам</v>
          </cell>
          <cell r="C800" t="str">
            <v>609</v>
          </cell>
          <cell r="D800" t="str">
            <v>10</v>
          </cell>
          <cell r="E800" t="str">
            <v>03</v>
          </cell>
          <cell r="F800" t="str">
            <v>03 1 02 76260</v>
          </cell>
          <cell r="G800" t="str">
            <v>000</v>
          </cell>
          <cell r="H800" t="e">
            <v>#REF!</v>
          </cell>
          <cell r="I800">
            <v>425.03000000000003</v>
          </cell>
          <cell r="J800" t="e">
            <v>#REF!</v>
          </cell>
          <cell r="K800">
            <v>310276260</v>
          </cell>
          <cell r="L800" t="str">
            <v>0310276260</v>
          </cell>
          <cell r="M800" t="str">
            <v>60910030310276260000</v>
          </cell>
        </row>
        <row r="801">
          <cell r="A801" t="str">
            <v>60910030310276260240</v>
          </cell>
          <cell r="B801" t="str">
            <v>Иные закупки товаров, работ и услуг для обеспечения государственных (муниципальных) нужд</v>
          </cell>
          <cell r="C801" t="str">
            <v>609</v>
          </cell>
          <cell r="D801" t="str">
            <v>10</v>
          </cell>
          <cell r="E801" t="str">
            <v>03</v>
          </cell>
          <cell r="F801" t="str">
            <v>03 1 02 76260</v>
          </cell>
          <cell r="G801" t="str">
            <v>240</v>
          </cell>
          <cell r="H801" t="e">
            <v>#REF!</v>
          </cell>
          <cell r="I801">
            <v>5.6</v>
          </cell>
          <cell r="J801" t="e">
            <v>#REF!</v>
          </cell>
          <cell r="K801">
            <v>310276260</v>
          </cell>
          <cell r="L801" t="str">
            <v>0310276260</v>
          </cell>
          <cell r="M801" t="str">
            <v>60910030310276260240</v>
          </cell>
        </row>
        <row r="802">
          <cell r="A802" t="str">
            <v>60910030310276260310</v>
          </cell>
          <cell r="B802" t="str">
            <v>Публичные нормативные социальные выплаты гражданам</v>
          </cell>
          <cell r="C802" t="str">
            <v>609</v>
          </cell>
          <cell r="D802" t="str">
            <v>10</v>
          </cell>
          <cell r="E802" t="str">
            <v>03</v>
          </cell>
          <cell r="F802" t="str">
            <v>03 1 02 76260</v>
          </cell>
          <cell r="G802" t="str">
            <v>310</v>
          </cell>
          <cell r="H802" t="e">
            <v>#REF!</v>
          </cell>
          <cell r="I802">
            <v>419.43</v>
          </cell>
          <cell r="J802" t="e">
            <v>#REF!</v>
          </cell>
          <cell r="K802">
            <v>310276260</v>
          </cell>
          <cell r="L802" t="str">
            <v>0310276260</v>
          </cell>
          <cell r="M802" t="str">
            <v>60910030310276260310</v>
          </cell>
        </row>
        <row r="803">
          <cell r="A803" t="str">
            <v>60910030310277190000</v>
          </cell>
          <cell r="B803" t="str">
    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    </cell>
          <cell r="C803" t="str">
            <v>609</v>
          </cell>
          <cell r="D803" t="str">
            <v>10</v>
          </cell>
          <cell r="E803" t="str">
            <v>03</v>
          </cell>
          <cell r="F803" t="str">
            <v>03 1 02 77190</v>
          </cell>
          <cell r="G803" t="str">
            <v>000</v>
          </cell>
          <cell r="H803" t="e">
            <v>#REF!</v>
          </cell>
          <cell r="I803">
            <v>3011.98</v>
          </cell>
          <cell r="J803" t="e">
            <v>#REF!</v>
          </cell>
          <cell r="K803">
            <v>310277190</v>
          </cell>
          <cell r="L803" t="str">
            <v>0310277190</v>
          </cell>
          <cell r="M803" t="str">
            <v>60910030310277190000</v>
          </cell>
        </row>
        <row r="804">
          <cell r="A804" t="str">
            <v>60910030310277190240</v>
          </cell>
          <cell r="B804" t="str">
            <v>Иные закупки товаров, работ и услуг для обеспечения государственных (муниципальных) нужд</v>
          </cell>
          <cell r="C804" t="str">
            <v>609</v>
          </cell>
          <cell r="D804" t="str">
            <v>10</v>
          </cell>
          <cell r="E804" t="str">
            <v>03</v>
          </cell>
          <cell r="F804" t="str">
            <v>03 1 02 77190</v>
          </cell>
          <cell r="G804" t="str">
            <v>240</v>
          </cell>
          <cell r="H804" t="e">
            <v>#REF!</v>
          </cell>
          <cell r="I804">
            <v>29.26</v>
          </cell>
          <cell r="J804" t="e">
            <v>#REF!</v>
          </cell>
          <cell r="K804">
            <v>310277190</v>
          </cell>
          <cell r="L804" t="str">
            <v>0310277190</v>
          </cell>
          <cell r="M804" t="str">
            <v>60910030310277190240</v>
          </cell>
        </row>
        <row r="805">
          <cell r="A805" t="str">
            <v>60910030310277190310</v>
          </cell>
          <cell r="B805" t="str">
            <v>Публичные нормативные социальные выплаты гражданам</v>
          </cell>
          <cell r="C805" t="str">
            <v>609</v>
          </cell>
          <cell r="D805" t="str">
            <v>10</v>
          </cell>
          <cell r="E805" t="str">
            <v>03</v>
          </cell>
          <cell r="F805" t="str">
            <v>03 1 02 77190</v>
          </cell>
          <cell r="G805" t="str">
            <v>310</v>
          </cell>
          <cell r="H805" t="e">
            <v>#REF!</v>
          </cell>
          <cell r="I805">
            <v>2982.72</v>
          </cell>
          <cell r="J805" t="e">
            <v>#REF!</v>
          </cell>
          <cell r="K805">
            <v>310277190</v>
          </cell>
          <cell r="L805" t="str">
            <v>0310277190</v>
          </cell>
          <cell r="M805" t="str">
            <v>60910030310277190310</v>
          </cell>
        </row>
        <row r="806">
          <cell r="A806" t="str">
            <v>60910030310278280000</v>
          </cell>
          <cell r="B806" t="str">
            <v xml:space="preserve">Выплата ежемесячной денежной компенсации на каждого ребенка в возрасте до 18 лет многодетным семьям </v>
          </cell>
          <cell r="C806" t="str">
            <v>609</v>
          </cell>
          <cell r="D806" t="str">
            <v>10</v>
          </cell>
          <cell r="E806" t="str">
            <v>03</v>
          </cell>
          <cell r="F806" t="str">
            <v>03 1 02 78280</v>
          </cell>
          <cell r="G806" t="str">
            <v>000</v>
          </cell>
          <cell r="H806" t="e">
            <v>#REF!</v>
          </cell>
          <cell r="I806">
            <v>38368.32</v>
          </cell>
          <cell r="J806" t="e">
            <v>#REF!</v>
          </cell>
          <cell r="K806">
            <v>310278280</v>
          </cell>
          <cell r="L806" t="str">
            <v>0310278280</v>
          </cell>
          <cell r="M806" t="str">
            <v>60910030310278280000</v>
          </cell>
        </row>
        <row r="807">
          <cell r="A807" t="str">
            <v>60910030310278280240</v>
          </cell>
          <cell r="B807" t="str">
            <v>Иные закупки товаров, работ и услуг для обеспечения государственных (муниципальных) нужд</v>
          </cell>
          <cell r="C807" t="str">
            <v>609</v>
          </cell>
          <cell r="D807" t="str">
            <v>10</v>
          </cell>
          <cell r="E807" t="str">
            <v>03</v>
          </cell>
          <cell r="F807" t="str">
            <v>03 1 02 78280</v>
          </cell>
          <cell r="G807" t="str">
            <v>240</v>
          </cell>
          <cell r="H807" t="e">
            <v>#REF!</v>
          </cell>
          <cell r="I807">
            <v>466.49</v>
          </cell>
          <cell r="J807" t="e">
            <v>#REF!</v>
          </cell>
          <cell r="K807">
            <v>310278280</v>
          </cell>
          <cell r="L807" t="str">
            <v>0310278280</v>
          </cell>
          <cell r="M807" t="str">
            <v>60910030310278280240</v>
          </cell>
        </row>
        <row r="808">
          <cell r="A808" t="str">
            <v>60910030310278280310</v>
          </cell>
          <cell r="B808" t="str">
            <v>Публичные нормативные социальные выплаты гражданам</v>
          </cell>
          <cell r="C808" t="str">
            <v>609</v>
          </cell>
          <cell r="D808" t="str">
            <v>10</v>
          </cell>
          <cell r="E808" t="str">
            <v>03</v>
          </cell>
          <cell r="F808" t="str">
            <v>03 1 02 78280</v>
          </cell>
          <cell r="G808" t="str">
            <v>310</v>
          </cell>
          <cell r="H808" t="e">
            <v>#REF!</v>
          </cell>
          <cell r="I808">
            <v>37901.83</v>
          </cell>
          <cell r="J808" t="e">
            <v>#REF!</v>
          </cell>
          <cell r="K808">
            <v>310278280</v>
          </cell>
          <cell r="L808" t="str">
            <v>0310278280</v>
          </cell>
          <cell r="M808" t="str">
            <v>60910030310278280310</v>
          </cell>
        </row>
        <row r="809">
          <cell r="A809" t="str">
            <v>60910030320000000000</v>
          </cell>
          <cell r="B809" t="str">
            <v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v>
          </cell>
          <cell r="C809" t="str">
            <v>609</v>
          </cell>
          <cell r="D809" t="str">
            <v>10</v>
          </cell>
          <cell r="E809" t="str">
            <v>03</v>
          </cell>
          <cell r="F809" t="str">
            <v>03 2 00 00000</v>
          </cell>
          <cell r="G809" t="str">
            <v>000</v>
          </cell>
          <cell r="H809" t="e">
            <v>#REF!</v>
          </cell>
          <cell r="I809">
            <v>22957.52</v>
          </cell>
          <cell r="J809" t="e">
            <v>#REF!</v>
          </cell>
          <cell r="K809">
            <v>320000000</v>
          </cell>
          <cell r="L809" t="str">
            <v>0320000000</v>
          </cell>
          <cell r="M809" t="str">
            <v>60910030320000000000</v>
          </cell>
        </row>
        <row r="810">
          <cell r="A810" t="str">
            <v>60910030320100000000</v>
          </cell>
          <cell r="B810" t="str">
            <v>Основное мероприятие «Предоставление дополнительных мер социальной поддержки отдельным категориям граждан»</v>
          </cell>
          <cell r="C810" t="str">
            <v>609</v>
          </cell>
          <cell r="D810" t="str">
            <v>10</v>
          </cell>
          <cell r="E810" t="str">
            <v>03</v>
          </cell>
          <cell r="F810" t="str">
            <v>03 2 01 00000</v>
          </cell>
          <cell r="G810" t="str">
            <v>000</v>
          </cell>
          <cell r="H810" t="e">
            <v>#REF!</v>
          </cell>
          <cell r="I810">
            <v>21160.98</v>
          </cell>
          <cell r="J810" t="e">
            <v>#REF!</v>
          </cell>
          <cell r="K810">
            <v>320100000</v>
          </cell>
          <cell r="L810" t="str">
            <v>0320100000</v>
          </cell>
          <cell r="M810" t="str">
            <v>60910030320100000000</v>
          </cell>
        </row>
        <row r="811">
          <cell r="A811" t="str">
            <v>60910030320180030000</v>
          </cell>
          <cell r="B811" t="str">
    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    </cell>
          <cell r="C811" t="str">
            <v>609</v>
          </cell>
          <cell r="D811" t="str">
            <v>10</v>
          </cell>
          <cell r="E811" t="str">
            <v>03</v>
          </cell>
          <cell r="F811" t="str">
            <v>03 2 01 80030</v>
          </cell>
          <cell r="G811" t="str">
            <v>000</v>
          </cell>
          <cell r="H811" t="e">
            <v>#REF!</v>
          </cell>
          <cell r="I811">
            <v>7327.5</v>
          </cell>
          <cell r="J811" t="e">
            <v>#REF!</v>
          </cell>
          <cell r="K811">
            <v>320180030</v>
          </cell>
          <cell r="L811" t="str">
            <v>0320180030</v>
          </cell>
          <cell r="M811" t="str">
            <v>60910030320180030000</v>
          </cell>
        </row>
        <row r="812">
          <cell r="A812" t="str">
            <v>60910030320180030310</v>
          </cell>
          <cell r="B812" t="str">
            <v>Публичные нормативные социальные выплаты гражданам</v>
          </cell>
          <cell r="C812" t="str">
            <v>609</v>
          </cell>
          <cell r="D812" t="str">
            <v>10</v>
          </cell>
          <cell r="E812" t="str">
            <v>03</v>
          </cell>
          <cell r="F812" t="str">
            <v>03 2 01 80030</v>
          </cell>
          <cell r="G812" t="str">
            <v>310</v>
          </cell>
          <cell r="H812" t="e">
            <v>#REF!</v>
          </cell>
          <cell r="I812">
            <v>7327.5</v>
          </cell>
          <cell r="J812" t="e">
            <v>#REF!</v>
          </cell>
          <cell r="K812">
            <v>320180030</v>
          </cell>
          <cell r="L812" t="str">
            <v>0320180030</v>
          </cell>
          <cell r="M812" t="str">
            <v>60910030320180030310</v>
          </cell>
        </row>
        <row r="813">
          <cell r="A813" t="str">
            <v>60910030320180070000</v>
          </cell>
          <cell r="B813" t="str">
    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    </cell>
          <cell r="C813" t="str">
            <v>609</v>
          </cell>
          <cell r="D813" t="str">
            <v>10</v>
          </cell>
          <cell r="E813" t="str">
            <v>03</v>
          </cell>
          <cell r="F813" t="str">
            <v>03 2 01 80070</v>
          </cell>
          <cell r="G813" t="str">
            <v>000</v>
          </cell>
          <cell r="H813" t="e">
            <v>#REF!</v>
          </cell>
          <cell r="I813">
            <v>598.29999999999995</v>
          </cell>
          <cell r="J813" t="e">
            <v>#REF!</v>
          </cell>
          <cell r="K813">
            <v>320180070</v>
          </cell>
          <cell r="L813" t="str">
            <v>0320180070</v>
          </cell>
          <cell r="M813" t="str">
            <v>60910030320180070000</v>
          </cell>
        </row>
        <row r="814">
          <cell r="A814" t="str">
            <v>60910030320180070310</v>
          </cell>
          <cell r="B814" t="str">
            <v>Публичные нормативные социальные выплаты гражданам</v>
          </cell>
          <cell r="C814" t="str">
            <v>609</v>
          </cell>
          <cell r="D814" t="str">
            <v>10</v>
          </cell>
          <cell r="E814" t="str">
            <v>03</v>
          </cell>
          <cell r="F814" t="str">
            <v>03 2 01 80070</v>
          </cell>
          <cell r="G814" t="str">
            <v>310</v>
          </cell>
          <cell r="H814" t="e">
            <v>#REF!</v>
          </cell>
          <cell r="I814">
            <v>598.29999999999995</v>
          </cell>
          <cell r="J814" t="e">
            <v>#REF!</v>
          </cell>
          <cell r="K814">
            <v>320180070</v>
          </cell>
          <cell r="L814" t="str">
            <v>0320180070</v>
          </cell>
          <cell r="M814" t="str">
            <v>60910030320180070310</v>
          </cell>
        </row>
        <row r="815">
          <cell r="A815" t="str">
            <v>60910030320180080000</v>
          </cell>
          <cell r="B815" t="str">
            <v>Предоставление мер социальной поддержки Почетным гражданам города Ставрополя</v>
          </cell>
          <cell r="C815" t="str">
            <v>609</v>
          </cell>
          <cell r="D815" t="str">
            <v>10</v>
          </cell>
          <cell r="E815" t="str">
            <v>03</v>
          </cell>
          <cell r="F815" t="str">
            <v>03 2 01 80080</v>
          </cell>
          <cell r="G815" t="str">
            <v>000</v>
          </cell>
          <cell r="H815" t="e">
            <v>#REF!</v>
          </cell>
          <cell r="I815">
            <v>1255.74</v>
          </cell>
          <cell r="J815" t="e">
            <v>#REF!</v>
          </cell>
          <cell r="K815">
            <v>320180080</v>
          </cell>
          <cell r="L815" t="str">
            <v>0320180080</v>
          </cell>
          <cell r="M815" t="str">
            <v>60910030320180080000</v>
          </cell>
        </row>
        <row r="816">
          <cell r="A816" t="str">
            <v>60910030320180080310</v>
          </cell>
          <cell r="B816" t="str">
            <v>Публичные нормативные социальные выплаты гражданам</v>
          </cell>
          <cell r="C816" t="str">
            <v>609</v>
          </cell>
          <cell r="D816" t="str">
            <v>10</v>
          </cell>
          <cell r="E816" t="str">
            <v>03</v>
          </cell>
          <cell r="F816" t="str">
            <v>03 2 01 80080</v>
          </cell>
          <cell r="G816" t="str">
            <v>310</v>
          </cell>
          <cell r="H816" t="e">
            <v>#REF!</v>
          </cell>
          <cell r="I816">
            <v>1255.74</v>
          </cell>
          <cell r="J816" t="e">
            <v>#REF!</v>
          </cell>
          <cell r="K816">
            <v>320180080</v>
          </cell>
          <cell r="L816" t="str">
            <v>0320180080</v>
          </cell>
          <cell r="M816" t="str">
            <v>60910030320180080310</v>
          </cell>
        </row>
        <row r="817">
          <cell r="A817" t="str">
            <v>60910030320180100000</v>
          </cell>
          <cell r="B817" t="str">
            <v>Осуществление ежемесячной дополнительной выплаты семьям, воспитывающим детей-инвалидов</v>
          </cell>
          <cell r="C817" t="str">
            <v>609</v>
          </cell>
          <cell r="D817" t="str">
            <v>10</v>
          </cell>
          <cell r="E817" t="str">
            <v>03</v>
          </cell>
          <cell r="F817" t="str">
            <v>03 2 01 80100</v>
          </cell>
          <cell r="G817" t="str">
            <v>000</v>
          </cell>
          <cell r="H817" t="e">
            <v>#REF!</v>
          </cell>
          <cell r="I817">
            <v>5784.5</v>
          </cell>
          <cell r="J817" t="e">
            <v>#REF!</v>
          </cell>
          <cell r="K817">
            <v>320180100</v>
          </cell>
          <cell r="L817" t="str">
            <v>0320180100</v>
          </cell>
          <cell r="M817" t="str">
            <v>60910030320180100000</v>
          </cell>
        </row>
        <row r="818">
          <cell r="A818" t="str">
            <v>60910030320180100310</v>
          </cell>
          <cell r="B818" t="str">
            <v>Публичные нормативные социальные выплаты гражданам</v>
          </cell>
          <cell r="C818" t="str">
            <v>609</v>
          </cell>
          <cell r="D818" t="str">
            <v>10</v>
          </cell>
          <cell r="E818" t="str">
            <v>03</v>
          </cell>
          <cell r="F818" t="str">
            <v>03 2 01 80100</v>
          </cell>
          <cell r="G818" t="str">
            <v>310</v>
          </cell>
          <cell r="H818" t="e">
            <v>#REF!</v>
          </cell>
          <cell r="I818">
            <v>5784.5</v>
          </cell>
          <cell r="J818" t="e">
            <v>#REF!</v>
          </cell>
          <cell r="K818">
            <v>320180100</v>
          </cell>
          <cell r="L818" t="str">
            <v>0320180100</v>
          </cell>
          <cell r="M818" t="str">
            <v>60910030320180100310</v>
          </cell>
        </row>
        <row r="819">
          <cell r="A819" t="str">
            <v>60910030320180110000</v>
          </cell>
          <cell r="B819" t="str">
            <v>Выплата ежемесячного социального пособия на проезд в пассажирском транспорте общего пользования детям-инвалидам</v>
          </cell>
          <cell r="C819" t="str">
            <v>609</v>
          </cell>
          <cell r="D819" t="str">
            <v>10</v>
          </cell>
          <cell r="E819" t="str">
            <v>03</v>
          </cell>
          <cell r="F819" t="str">
            <v>03 2 01 80110</v>
          </cell>
          <cell r="G819" t="str">
            <v>000</v>
          </cell>
          <cell r="H819" t="e">
            <v>#REF!</v>
          </cell>
          <cell r="I819">
            <v>1082.04</v>
          </cell>
          <cell r="J819" t="e">
            <v>#REF!</v>
          </cell>
          <cell r="K819">
            <v>320180110</v>
          </cell>
          <cell r="L819" t="str">
            <v>0320180110</v>
          </cell>
          <cell r="M819" t="str">
            <v>60910030320180110000</v>
          </cell>
        </row>
        <row r="820">
          <cell r="A820" t="str">
            <v>60910030320180110310</v>
          </cell>
          <cell r="B820" t="str">
            <v>Публичные нормативные социальные выплаты гражданам</v>
          </cell>
          <cell r="C820" t="str">
            <v>609</v>
          </cell>
          <cell r="D820" t="str">
            <v>10</v>
          </cell>
          <cell r="E820" t="str">
            <v>03</v>
          </cell>
          <cell r="F820" t="str">
            <v>03 2 01 80110</v>
          </cell>
          <cell r="G820" t="str">
            <v>310</v>
          </cell>
          <cell r="H820" t="e">
            <v>#REF!</v>
          </cell>
          <cell r="I820">
            <v>1082.04</v>
          </cell>
          <cell r="J820" t="e">
            <v>#REF!</v>
          </cell>
          <cell r="K820">
            <v>320180110</v>
          </cell>
          <cell r="L820" t="str">
            <v>0320180110</v>
          </cell>
          <cell r="M820" t="str">
            <v>60910030320180110310</v>
          </cell>
        </row>
        <row r="821">
          <cell r="A821" t="str">
            <v>60910030320180120000</v>
          </cell>
          <cell r="B821" t="str">
    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    </cell>
          <cell r="C821" t="str">
            <v>609</v>
          </cell>
          <cell r="D821" t="str">
            <v>10</v>
          </cell>
          <cell r="E821" t="str">
            <v>03</v>
          </cell>
          <cell r="F821" t="str">
            <v>03 2 01 80120</v>
          </cell>
          <cell r="G821" t="str">
            <v>000</v>
          </cell>
          <cell r="H821" t="e">
            <v>#REF!</v>
          </cell>
          <cell r="I821">
            <v>1012.9</v>
          </cell>
          <cell r="J821" t="e">
            <v>#REF!</v>
          </cell>
          <cell r="K821">
            <v>320180120</v>
          </cell>
          <cell r="L821" t="str">
            <v>0320180120</v>
          </cell>
          <cell r="M821" t="str">
            <v>60910030320180120000</v>
          </cell>
        </row>
        <row r="822">
          <cell r="A822" t="str">
            <v>60910030320180120310</v>
          </cell>
          <cell r="B822" t="str">
            <v>Публичные нормативные социальные выплаты гражданам</v>
          </cell>
          <cell r="C822" t="str">
            <v>609</v>
          </cell>
          <cell r="D822" t="str">
            <v>10</v>
          </cell>
          <cell r="E822" t="str">
            <v>03</v>
          </cell>
          <cell r="F822" t="str">
            <v>03 2 01 80120</v>
          </cell>
          <cell r="G822" t="str">
            <v>310</v>
          </cell>
          <cell r="H822" t="e">
            <v>#REF!</v>
          </cell>
          <cell r="I822">
            <v>1012.9</v>
          </cell>
          <cell r="J822" t="e">
            <v>#REF!</v>
          </cell>
          <cell r="K822">
            <v>320180120</v>
          </cell>
          <cell r="L822" t="str">
            <v>0320180120</v>
          </cell>
          <cell r="M822" t="str">
            <v>60910030320180120310</v>
          </cell>
        </row>
        <row r="823">
          <cell r="A823" t="str">
            <v>60910030320180140000</v>
          </cell>
          <cell r="B823" t="str">
            <v>Выплата ежемесячного пособия семьям, воспитывающим детей в возрасте до 18 лет, больных целиакией или сахарным диабетом</v>
          </cell>
          <cell r="C823" t="str">
            <v>609</v>
          </cell>
          <cell r="D823" t="str">
            <v>10</v>
          </cell>
          <cell r="E823" t="str">
            <v>03</v>
          </cell>
          <cell r="F823" t="str">
            <v>03 2 01 80140</v>
          </cell>
          <cell r="G823" t="str">
            <v>000</v>
          </cell>
          <cell r="H823" t="e">
            <v>#REF!</v>
          </cell>
          <cell r="I823">
            <v>575</v>
          </cell>
          <cell r="J823" t="e">
            <v>#REF!</v>
          </cell>
          <cell r="K823">
            <v>320180140</v>
          </cell>
          <cell r="L823" t="str">
            <v>0320180140</v>
          </cell>
          <cell r="M823" t="str">
            <v>60910030320180140000</v>
          </cell>
        </row>
        <row r="824">
          <cell r="A824" t="str">
            <v>60910030320180140310</v>
          </cell>
          <cell r="B824" t="str">
            <v>Публичные нормативные социальные выплаты гражданам</v>
          </cell>
          <cell r="C824" t="str">
            <v>609</v>
          </cell>
          <cell r="D824" t="str">
            <v>10</v>
          </cell>
          <cell r="E824" t="str">
            <v>03</v>
          </cell>
          <cell r="F824" t="str">
            <v>03 2 01 80140</v>
          </cell>
          <cell r="G824" t="str">
            <v>310</v>
          </cell>
          <cell r="H824" t="e">
            <v>#REF!</v>
          </cell>
          <cell r="I824">
            <v>575</v>
          </cell>
          <cell r="J824" t="e">
            <v>#REF!</v>
          </cell>
          <cell r="K824">
            <v>320180140</v>
          </cell>
          <cell r="L824" t="str">
            <v>0320180140</v>
          </cell>
          <cell r="M824" t="str">
            <v>60910030320180140310</v>
          </cell>
        </row>
        <row r="825">
          <cell r="A825" t="str">
            <v>60910030320180150000</v>
          </cell>
          <cell r="B825" t="str">
    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    </cell>
          <cell r="C825" t="str">
            <v>609</v>
          </cell>
          <cell r="D825" t="str">
            <v>10</v>
          </cell>
          <cell r="E825" t="str">
            <v>03</v>
          </cell>
          <cell r="F825" t="str">
            <v>03 2 01 80150</v>
          </cell>
          <cell r="G825" t="str">
            <v>000</v>
          </cell>
          <cell r="H825" t="e">
            <v>#REF!</v>
          </cell>
          <cell r="I825">
            <v>1200</v>
          </cell>
          <cell r="J825" t="e">
            <v>#REF!</v>
          </cell>
          <cell r="K825">
            <v>320180150</v>
          </cell>
          <cell r="L825" t="str">
            <v>0320180150</v>
          </cell>
          <cell r="M825" t="str">
            <v>60910030320180150000</v>
          </cell>
        </row>
        <row r="826">
          <cell r="A826" t="str">
            <v>60910030320180150310</v>
          </cell>
          <cell r="B826" t="str">
            <v>Публичные нормативные социальные выплаты гражданам</v>
          </cell>
          <cell r="C826" t="str">
            <v>609</v>
          </cell>
          <cell r="D826" t="str">
            <v>10</v>
          </cell>
          <cell r="E826" t="str">
            <v>03</v>
          </cell>
          <cell r="F826" t="str">
            <v>03 2 01 80150</v>
          </cell>
          <cell r="G826" t="str">
            <v>310</v>
          </cell>
          <cell r="H826" t="e">
            <v>#REF!</v>
          </cell>
          <cell r="I826">
            <v>1200</v>
          </cell>
          <cell r="J826" t="e">
            <v>#REF!</v>
          </cell>
          <cell r="K826">
            <v>320180150</v>
          </cell>
          <cell r="L826" t="str">
            <v>0320180150</v>
          </cell>
          <cell r="M826" t="str">
            <v>60910030320180150310</v>
          </cell>
        </row>
        <row r="827">
          <cell r="A827" t="str">
            <v>60910030320180160000</v>
          </cell>
          <cell r="B827" t="str">
            <v>Выплата единовременного пособия гражданам, оказавшимся в трудной жизненной ситуации</v>
          </cell>
          <cell r="C827" t="str">
            <v>609</v>
          </cell>
          <cell r="D827" t="str">
            <v>10</v>
          </cell>
          <cell r="E827" t="str">
            <v>03</v>
          </cell>
          <cell r="F827" t="str">
            <v>03 2 01 80160</v>
          </cell>
          <cell r="G827" t="str">
            <v>000</v>
          </cell>
          <cell r="H827" t="e">
            <v>#REF!</v>
          </cell>
          <cell r="I827">
            <v>1000</v>
          </cell>
          <cell r="J827" t="e">
            <v>#REF!</v>
          </cell>
          <cell r="K827">
            <v>320180160</v>
          </cell>
          <cell r="L827" t="str">
            <v>0320180160</v>
          </cell>
          <cell r="M827" t="str">
            <v>60910030320180160000</v>
          </cell>
        </row>
        <row r="828">
          <cell r="A828" t="str">
            <v>60910030320180160310</v>
          </cell>
          <cell r="B828" t="str">
            <v>Публичные нормативные социальные выплаты гражданам</v>
          </cell>
          <cell r="C828" t="str">
            <v>609</v>
          </cell>
          <cell r="D828" t="str">
            <v>10</v>
          </cell>
          <cell r="E828" t="str">
            <v>03</v>
          </cell>
          <cell r="F828" t="str">
            <v>03 2 01 80160</v>
          </cell>
          <cell r="G828" t="str">
            <v>310</v>
          </cell>
          <cell r="H828" t="e">
            <v>#REF!</v>
          </cell>
          <cell r="I828">
            <v>1000</v>
          </cell>
          <cell r="J828" t="e">
            <v>#REF!</v>
          </cell>
          <cell r="K828">
            <v>320180160</v>
          </cell>
          <cell r="L828" t="str">
            <v>0320180160</v>
          </cell>
          <cell r="M828" t="str">
            <v>60910030320180160310</v>
          </cell>
        </row>
        <row r="829">
          <cell r="A829" t="str">
            <v>60910030320180180000</v>
          </cell>
          <cell r="B829" t="str">
            <v>Выплата семьям, воспитывающим детей-инвалидов в возрасте до 18 лет</v>
          </cell>
          <cell r="C829" t="str">
            <v>609</v>
          </cell>
          <cell r="D829" t="str">
            <v>10</v>
          </cell>
          <cell r="E829" t="str">
            <v>03</v>
          </cell>
          <cell r="F829" t="str">
            <v>03 2 01 80180</v>
          </cell>
          <cell r="G829" t="str">
            <v>000</v>
          </cell>
          <cell r="H829" t="e">
            <v>#REF!</v>
          </cell>
          <cell r="I829">
            <v>1265</v>
          </cell>
          <cell r="J829" t="e">
            <v>#REF!</v>
          </cell>
          <cell r="K829">
            <v>320180180</v>
          </cell>
          <cell r="L829" t="str">
            <v>0320180180</v>
          </cell>
          <cell r="M829" t="str">
            <v>60910030320180180000</v>
          </cell>
        </row>
        <row r="830">
          <cell r="A830" t="str">
            <v>60910030320180180310</v>
          </cell>
          <cell r="B830" t="str">
            <v>Публичные нормативные социальные выплаты гражданам</v>
          </cell>
          <cell r="C830" t="str">
            <v>609</v>
          </cell>
          <cell r="D830" t="str">
            <v>10</v>
          </cell>
          <cell r="E830" t="str">
            <v>03</v>
          </cell>
          <cell r="F830" t="str">
            <v>03 2 01 80180</v>
          </cell>
          <cell r="G830" t="str">
            <v>310</v>
          </cell>
          <cell r="H830" t="e">
            <v>#REF!</v>
          </cell>
          <cell r="I830">
            <v>1265</v>
          </cell>
          <cell r="J830" t="e">
            <v>#REF!</v>
          </cell>
          <cell r="K830">
            <v>320180180</v>
          </cell>
          <cell r="L830" t="str">
            <v>0320180180</v>
          </cell>
          <cell r="M830" t="str">
            <v>60910030320180180310</v>
          </cell>
        </row>
        <row r="831">
          <cell r="A831" t="str">
            <v>60910030320180210000</v>
          </cell>
          <cell r="B831" t="str">
            <v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</v>
          </cell>
          <cell r="C831" t="str">
            <v>609</v>
          </cell>
          <cell r="D831" t="str">
            <v>10</v>
          </cell>
          <cell r="E831" t="str">
            <v>03</v>
          </cell>
          <cell r="F831" t="str">
            <v>03 2 01 80210</v>
          </cell>
          <cell r="G831" t="str">
            <v>000</v>
          </cell>
          <cell r="H831" t="e">
            <v>#REF!</v>
          </cell>
          <cell r="I831">
            <v>60</v>
          </cell>
          <cell r="J831" t="e">
            <v>#REF!</v>
          </cell>
          <cell r="K831">
            <v>320180210</v>
          </cell>
          <cell r="L831" t="str">
            <v>0320180210</v>
          </cell>
          <cell r="M831" t="str">
            <v>60910030320180210000</v>
          </cell>
        </row>
        <row r="832">
          <cell r="A832" t="str">
            <v>60910030320180210310</v>
          </cell>
          <cell r="B832" t="str">
            <v>Публичные нормативные социальные выплаты гражданам</v>
          </cell>
          <cell r="C832" t="str">
            <v>609</v>
          </cell>
          <cell r="D832" t="str">
            <v>10</v>
          </cell>
          <cell r="E832" t="str">
            <v>03</v>
          </cell>
          <cell r="F832" t="str">
            <v>03 2 01 80210</v>
          </cell>
          <cell r="G832" t="str">
            <v>310</v>
          </cell>
          <cell r="H832" t="e">
            <v>#REF!</v>
          </cell>
          <cell r="I832">
            <v>60</v>
          </cell>
          <cell r="J832" t="e">
            <v>#REF!</v>
          </cell>
          <cell r="K832">
            <v>320180210</v>
          </cell>
          <cell r="L832" t="str">
            <v>0320180210</v>
          </cell>
          <cell r="M832" t="str">
            <v>60910030320180210310</v>
          </cell>
        </row>
        <row r="833">
          <cell r="A833" t="str">
            <v>60910030320500000000</v>
          </cell>
          <cell r="B833" t="str">
            <v>Основное мероприятие «Совершенствование социальной поддержки семьи и детей»</v>
          </cell>
          <cell r="C833" t="str">
            <v>609</v>
          </cell>
          <cell r="D833" t="str">
            <v>10</v>
          </cell>
          <cell r="E833" t="str">
            <v>03</v>
          </cell>
          <cell r="F833" t="str">
            <v>03 2 05 00000</v>
          </cell>
          <cell r="G833" t="str">
            <v>000</v>
          </cell>
          <cell r="H833" t="e">
            <v>#REF!</v>
          </cell>
          <cell r="I833">
            <v>1189.46</v>
          </cell>
          <cell r="J833" t="e">
            <v>#REF!</v>
          </cell>
          <cell r="K833">
            <v>320500000</v>
          </cell>
          <cell r="L833" t="str">
            <v>0320500000</v>
          </cell>
          <cell r="M833" t="str">
            <v>60910030320500000000</v>
          </cell>
        </row>
        <row r="834">
          <cell r="A834" t="str">
            <v>60910030320520500000</v>
          </cell>
          <cell r="B834" t="str">
            <v>Расходы на реализацию мероприятий, направленных на социальную поддержку семьи и детей</v>
          </cell>
          <cell r="C834" t="str">
            <v>609</v>
          </cell>
          <cell r="D834" t="str">
            <v>10</v>
          </cell>
          <cell r="E834" t="str">
            <v>03</v>
          </cell>
          <cell r="F834" t="str">
            <v>03 2 05 20500</v>
          </cell>
          <cell r="G834" t="str">
            <v>000</v>
          </cell>
          <cell r="H834" t="e">
            <v>#REF!</v>
          </cell>
          <cell r="I834">
            <v>1189.46</v>
          </cell>
          <cell r="J834" t="e">
            <v>#REF!</v>
          </cell>
          <cell r="K834">
            <v>320520500</v>
          </cell>
          <cell r="L834" t="str">
            <v>0320520500</v>
          </cell>
          <cell r="M834" t="str">
            <v>60910030320520500000</v>
          </cell>
        </row>
        <row r="835">
          <cell r="A835" t="str">
            <v>60910030320520500240</v>
          </cell>
          <cell r="B835" t="str">
            <v>Иные закупки товаров, работ и услуг для обеспечения государственных (муниципальных) нужд</v>
          </cell>
          <cell r="C835" t="str">
            <v>609</v>
          </cell>
          <cell r="D835" t="str">
            <v>10</v>
          </cell>
          <cell r="E835" t="str">
            <v>03</v>
          </cell>
          <cell r="F835" t="str">
            <v>03 2 05 20500</v>
          </cell>
          <cell r="G835" t="str">
            <v>240</v>
          </cell>
          <cell r="H835" t="e">
            <v>#REF!</v>
          </cell>
          <cell r="I835">
            <v>1112.08</v>
          </cell>
          <cell r="J835" t="e">
            <v>#REF!</v>
          </cell>
          <cell r="K835">
            <v>320520500</v>
          </cell>
          <cell r="L835" t="str">
            <v>0320520500</v>
          </cell>
          <cell r="M835" t="str">
            <v>60910030320520500240</v>
          </cell>
        </row>
        <row r="836">
          <cell r="A836" t="str">
            <v>60910030320520500320</v>
          </cell>
          <cell r="B836" t="str">
            <v>Социальные выплаты гражданам, кроме публичных нормативных социальных выплат</v>
          </cell>
          <cell r="C836" t="str">
            <v>609</v>
          </cell>
          <cell r="D836" t="str">
            <v>10</v>
          </cell>
          <cell r="E836" t="str">
            <v>03</v>
          </cell>
          <cell r="F836" t="str">
            <v>03 2 05 20500</v>
          </cell>
          <cell r="G836" t="str">
            <v>320</v>
          </cell>
          <cell r="H836" t="e">
            <v>#REF!</v>
          </cell>
          <cell r="I836">
            <v>77.38</v>
          </cell>
          <cell r="J836" t="e">
            <v>#REF!</v>
          </cell>
          <cell r="K836">
            <v>320520500</v>
          </cell>
          <cell r="L836" t="str">
            <v>0320520500</v>
          </cell>
          <cell r="M836" t="str">
            <v>60910030320520500320</v>
          </cell>
        </row>
        <row r="837">
          <cell r="A837" t="str">
            <v>60910030320600000000</v>
          </cell>
          <cell r="B837" t="str">
            <v>Основное мероприятие «Поддержка людей с ограниченными возможностями и пожилых людей»</v>
          </cell>
          <cell r="C837" t="str">
            <v>609</v>
          </cell>
          <cell r="D837" t="str">
            <v>10</v>
          </cell>
          <cell r="E837" t="str">
            <v>03</v>
          </cell>
          <cell r="F837" t="str">
            <v>03 2 06 00000</v>
          </cell>
          <cell r="G837" t="str">
            <v>000</v>
          </cell>
          <cell r="H837" t="e">
            <v>#REF!</v>
          </cell>
          <cell r="I837">
            <v>235.2</v>
          </cell>
          <cell r="J837" t="e">
            <v>#REF!</v>
          </cell>
          <cell r="K837">
            <v>320600000</v>
          </cell>
          <cell r="L837" t="str">
            <v>0320600000</v>
          </cell>
          <cell r="M837" t="str">
            <v>60910030320600000000</v>
          </cell>
        </row>
        <row r="838">
          <cell r="A838" t="str">
            <v>60910030320620520000</v>
          </cell>
          <cell r="B838" t="str">
            <v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v>
          </cell>
          <cell r="C838" t="str">
            <v>609</v>
          </cell>
          <cell r="D838" t="str">
            <v>10</v>
          </cell>
          <cell r="E838" t="str">
            <v>03</v>
          </cell>
          <cell r="F838" t="str">
            <v>03 2 06 20520</v>
          </cell>
          <cell r="G838" t="str">
            <v>000</v>
          </cell>
          <cell r="H838" t="e">
            <v>#REF!</v>
          </cell>
          <cell r="I838">
            <v>235.2</v>
          </cell>
          <cell r="J838" t="e">
            <v>#REF!</v>
          </cell>
          <cell r="K838">
            <v>320620520</v>
          </cell>
          <cell r="L838" t="str">
            <v>0320620520</v>
          </cell>
          <cell r="M838" t="str">
            <v>60910030320620520000</v>
          </cell>
        </row>
        <row r="839">
          <cell r="A839" t="str">
            <v>60910030320620520240</v>
          </cell>
          <cell r="B839" t="str">
            <v>Иные закупки товаров, работ и услуг для обеспечения государственных (муниципальных) нужд</v>
          </cell>
          <cell r="C839" t="str">
            <v>609</v>
          </cell>
          <cell r="D839" t="str">
            <v>10</v>
          </cell>
          <cell r="E839" t="str">
            <v>03</v>
          </cell>
          <cell r="F839" t="str">
            <v>03 2 06 20520</v>
          </cell>
          <cell r="G839" t="str">
            <v>240</v>
          </cell>
          <cell r="H839" t="e">
            <v>#REF!</v>
          </cell>
          <cell r="I839">
            <v>235.2</v>
          </cell>
          <cell r="J839" t="e">
            <v>#REF!</v>
          </cell>
          <cell r="K839">
            <v>320620520</v>
          </cell>
          <cell r="L839" t="str">
            <v>0320620520</v>
          </cell>
          <cell r="M839" t="str">
            <v>60910030320620520240</v>
          </cell>
        </row>
        <row r="840">
          <cell r="A840" t="str">
            <v>60910030320800000000</v>
          </cell>
          <cell r="B840" t="str">
            <v>Основное мероприятие «Проведение мероприятий для отдельных категорий граждан»</v>
          </cell>
          <cell r="C840" t="str">
            <v>609</v>
          </cell>
          <cell r="D840" t="str">
            <v>10</v>
          </cell>
          <cell r="E840" t="str">
            <v>03</v>
          </cell>
          <cell r="F840" t="str">
            <v>03 2 08 00000</v>
          </cell>
          <cell r="G840" t="str">
            <v>000</v>
          </cell>
          <cell r="H840" t="e">
            <v>#REF!</v>
          </cell>
          <cell r="I840">
            <v>371.88</v>
          </cell>
          <cell r="J840" t="e">
            <v>#REF!</v>
          </cell>
          <cell r="K840">
            <v>320800000</v>
          </cell>
          <cell r="L840" t="str">
            <v>0320800000</v>
          </cell>
          <cell r="M840" t="str">
            <v>60910030320800000000</v>
          </cell>
        </row>
        <row r="841">
          <cell r="A841" t="str">
            <v>60910030320820510000</v>
          </cell>
          <cell r="B841" t="str">
            <v>Расходы на повышение социальной активности жителей города Ставрополя</v>
          </cell>
          <cell r="C841" t="str">
            <v>609</v>
          </cell>
          <cell r="D841" t="str">
            <v>10</v>
          </cell>
          <cell r="E841" t="str">
            <v>03</v>
          </cell>
          <cell r="F841" t="str">
            <v>03 2 08 20510</v>
          </cell>
          <cell r="G841" t="str">
            <v>000</v>
          </cell>
          <cell r="H841" t="e">
            <v>#REF!</v>
          </cell>
          <cell r="I841">
            <v>371.88</v>
          </cell>
          <cell r="J841" t="e">
            <v>#REF!</v>
          </cell>
          <cell r="K841">
            <v>320820510</v>
          </cell>
          <cell r="L841" t="str">
            <v>0320820510</v>
          </cell>
          <cell r="M841" t="str">
            <v>60910030320820510000</v>
          </cell>
        </row>
        <row r="842">
          <cell r="A842" t="str">
            <v>60910030320820510240</v>
          </cell>
          <cell r="B842" t="str">
            <v>Иные закупки товаров, работ и услуг для обеспечения государственных (муниципальных) нужд</v>
          </cell>
          <cell r="C842" t="str">
            <v>609</v>
          </cell>
          <cell r="D842" t="str">
            <v>10</v>
          </cell>
          <cell r="E842" t="str">
            <v>03</v>
          </cell>
          <cell r="F842" t="str">
            <v>03 2 08 20510</v>
          </cell>
          <cell r="G842" t="str">
            <v>240</v>
          </cell>
          <cell r="H842" t="e">
            <v>#REF!</v>
          </cell>
          <cell r="I842">
            <v>371.88</v>
          </cell>
          <cell r="J842" t="e">
            <v>#REF!</v>
          </cell>
          <cell r="K842">
            <v>320820510</v>
          </cell>
          <cell r="L842" t="str">
            <v>0320820510</v>
          </cell>
          <cell r="M842" t="str">
            <v>60910030320820510240</v>
          </cell>
        </row>
        <row r="843">
          <cell r="A843" t="str">
            <v>60910030330000000000</v>
          </cell>
          <cell r="B843" t="str">
            <v>Подпрограмма «Доступная среда»</v>
          </cell>
          <cell r="C843" t="str">
            <v>609</v>
          </cell>
          <cell r="D843" t="str">
            <v>10</v>
          </cell>
          <cell r="E843" t="str">
            <v>03</v>
          </cell>
          <cell r="F843" t="str">
            <v>03 3 00 00000</v>
          </cell>
          <cell r="G843" t="str">
            <v>000</v>
          </cell>
          <cell r="H843" t="e">
            <v>#REF!</v>
          </cell>
          <cell r="I843">
            <v>1702.53</v>
          </cell>
          <cell r="J843" t="e">
            <v>#REF!</v>
          </cell>
          <cell r="K843">
            <v>330000000</v>
          </cell>
          <cell r="L843" t="str">
            <v>0330000000</v>
          </cell>
          <cell r="M843" t="str">
            <v>60910030330000000000</v>
          </cell>
        </row>
        <row r="844">
          <cell r="A844" t="str">
            <v>60910030330100000000</v>
          </cell>
          <cell r="B844" t="str">
    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    </cell>
          <cell r="C844" t="str">
            <v>609</v>
          </cell>
          <cell r="D844" t="str">
            <v>10</v>
          </cell>
          <cell r="E844" t="str">
            <v>03</v>
          </cell>
          <cell r="F844" t="str">
            <v>03 3 01 00000</v>
          </cell>
          <cell r="G844" t="str">
            <v>000</v>
          </cell>
          <cell r="H844" t="e">
            <v>#REF!</v>
          </cell>
          <cell r="I844">
            <v>1702.53</v>
          </cell>
          <cell r="J844" t="e">
            <v>#REF!</v>
          </cell>
          <cell r="K844">
            <v>330100000</v>
          </cell>
          <cell r="L844" t="str">
            <v>0330100000</v>
          </cell>
          <cell r="M844" t="str">
            <v>60910030330100000000</v>
          </cell>
        </row>
        <row r="845">
          <cell r="A845" t="str">
            <v>60910030330120530000</v>
          </cell>
          <cell r="B845" t="str">
            <v>Расходы на создание условий для беспрепятственного доступа маломобильных групп населения к объектам городской инфраструктуры</v>
          </cell>
          <cell r="C845" t="str">
            <v>609</v>
          </cell>
          <cell r="D845" t="str">
            <v>10</v>
          </cell>
          <cell r="E845" t="str">
            <v>03</v>
          </cell>
          <cell r="F845" t="str">
            <v>03 3 01 20530</v>
          </cell>
          <cell r="G845" t="str">
            <v>000</v>
          </cell>
          <cell r="H845" t="e">
            <v>#REF!</v>
          </cell>
          <cell r="I845">
            <v>1702.53</v>
          </cell>
          <cell r="J845" t="e">
            <v>#REF!</v>
          </cell>
          <cell r="K845">
            <v>330120530</v>
          </cell>
          <cell r="L845" t="str">
            <v>0330120530</v>
          </cell>
          <cell r="M845" t="str">
            <v>60910030330120530000</v>
          </cell>
        </row>
        <row r="846">
          <cell r="A846" t="str">
            <v>60910030330120530320</v>
          </cell>
          <cell r="B846" t="str">
            <v>Социальные выплаты гражданам, кроме публичных нормативных социальных выплат</v>
          </cell>
          <cell r="C846" t="str">
            <v>609</v>
          </cell>
          <cell r="D846" t="str">
            <v>10</v>
          </cell>
          <cell r="E846" t="str">
            <v>03</v>
          </cell>
          <cell r="F846" t="str">
            <v>03 3 01 20530</v>
          </cell>
          <cell r="G846" t="str">
            <v>320</v>
          </cell>
          <cell r="H846" t="e">
            <v>#REF!</v>
          </cell>
          <cell r="I846">
            <v>1702.53</v>
          </cell>
          <cell r="J846" t="e">
            <v>#REF!</v>
          </cell>
          <cell r="K846">
            <v>330120530</v>
          </cell>
          <cell r="L846" t="str">
            <v>0330120530</v>
          </cell>
          <cell r="M846" t="str">
            <v>60910030330120530320</v>
          </cell>
        </row>
        <row r="847">
          <cell r="A847" t="str">
            <v>60910039800000000000</v>
          </cell>
          <cell r="B847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847" t="str">
            <v>609</v>
          </cell>
          <cell r="D847" t="str">
            <v>10</v>
          </cell>
          <cell r="E847" t="str">
            <v>03</v>
          </cell>
          <cell r="F847" t="str">
            <v>98 0 00 00000</v>
          </cell>
          <cell r="G847" t="str">
            <v>000</v>
          </cell>
          <cell r="H847" t="e">
            <v>#REF!</v>
          </cell>
          <cell r="I847">
            <v>33.17</v>
          </cell>
          <cell r="J847" t="e">
            <v>#REF!</v>
          </cell>
          <cell r="K847">
            <v>9800000000</v>
          </cell>
          <cell r="L847" t="str">
            <v>9800000000</v>
          </cell>
          <cell r="M847" t="str">
            <v>60910039800000000000</v>
          </cell>
        </row>
        <row r="848">
          <cell r="A848" t="str">
            <v>60910039820000000000</v>
          </cell>
          <cell r="B848" t="str">
    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    </cell>
          <cell r="C848" t="str">
            <v>609</v>
          </cell>
          <cell r="D848" t="str">
            <v>10</v>
          </cell>
          <cell r="E848" t="str">
            <v>03</v>
          </cell>
          <cell r="F848" t="str">
            <v>98 2 00 00000</v>
          </cell>
          <cell r="G848" t="str">
            <v>000</v>
          </cell>
          <cell r="H848" t="e">
            <v>#REF!</v>
          </cell>
          <cell r="I848">
            <v>33.17</v>
          </cell>
          <cell r="J848" t="e">
            <v>#REF!</v>
          </cell>
          <cell r="K848">
            <v>9820000000</v>
          </cell>
          <cell r="L848" t="str">
            <v>9820000000</v>
          </cell>
          <cell r="M848" t="str">
            <v>60910039820000000000</v>
          </cell>
        </row>
        <row r="849">
          <cell r="A849" t="str">
            <v>60910039820080080000</v>
          </cell>
          <cell r="B849" t="str">
            <v>Предоставление мер социальной поддержки Почетным гражданам города Ставрополя</v>
          </cell>
          <cell r="C849" t="str">
            <v>609</v>
          </cell>
          <cell r="D849" t="str">
            <v>10</v>
          </cell>
          <cell r="E849" t="str">
            <v>03</v>
          </cell>
          <cell r="F849" t="str">
            <v>98 2 00 80080</v>
          </cell>
          <cell r="G849" t="str">
            <v>000</v>
          </cell>
          <cell r="H849" t="e">
            <v>#REF!</v>
          </cell>
          <cell r="I849">
            <v>33.17</v>
          </cell>
          <cell r="J849" t="e">
            <v>#REF!</v>
          </cell>
          <cell r="K849">
            <v>9820080080</v>
          </cell>
          <cell r="L849" t="str">
            <v>9820080080</v>
          </cell>
          <cell r="M849" t="str">
            <v>60910039820080080000</v>
          </cell>
        </row>
        <row r="850">
          <cell r="A850" t="str">
            <v>60910039820080080310</v>
          </cell>
          <cell r="B850" t="str">
            <v>Публичные нормативные социальные выплаты гражданам</v>
          </cell>
          <cell r="C850" t="str">
            <v>609</v>
          </cell>
          <cell r="D850" t="str">
            <v>10</v>
          </cell>
          <cell r="E850" t="str">
            <v>03</v>
          </cell>
          <cell r="F850" t="str">
            <v>98 2 00 80080</v>
          </cell>
          <cell r="G850" t="str">
            <v>310</v>
          </cell>
          <cell r="H850" t="e">
            <v>#REF!</v>
          </cell>
          <cell r="I850">
            <v>33.17</v>
          </cell>
          <cell r="J850" t="e">
            <v>#REF!</v>
          </cell>
          <cell r="K850">
            <v>9820080080</v>
          </cell>
          <cell r="L850" t="str">
            <v>9820080080</v>
          </cell>
          <cell r="M850" t="str">
            <v>60910039820080080310</v>
          </cell>
        </row>
        <row r="851">
          <cell r="A851" t="str">
            <v>60910040000000000000</v>
          </cell>
          <cell r="B851" t="str">
            <v>Охрана семьи и детства</v>
          </cell>
          <cell r="C851" t="str">
            <v>609</v>
          </cell>
          <cell r="D851" t="str">
            <v>10</v>
          </cell>
          <cell r="E851" t="str">
            <v>04</v>
          </cell>
          <cell r="F851" t="str">
            <v>00 0 00 00000</v>
          </cell>
          <cell r="G851" t="str">
            <v>000</v>
          </cell>
          <cell r="H851" t="e">
            <v>#REF!</v>
          </cell>
          <cell r="I851">
            <v>251925.78999999998</v>
          </cell>
          <cell r="J851" t="e">
            <v>#REF!</v>
          </cell>
          <cell r="K851">
            <v>0</v>
          </cell>
          <cell r="L851" t="str">
            <v>0000000000</v>
          </cell>
          <cell r="M851" t="str">
            <v>60910040000000000000</v>
          </cell>
        </row>
        <row r="852">
          <cell r="A852" t="str">
            <v>60910040300000000000</v>
          </cell>
          <cell r="B852" t="str">
            <v>Муниципальная программа «Социальная поддержка населения города Ставрополя»</v>
          </cell>
          <cell r="C852" t="str">
            <v>609</v>
          </cell>
          <cell r="D852" t="str">
            <v>10</v>
          </cell>
          <cell r="E852" t="str">
            <v>04</v>
          </cell>
          <cell r="F852" t="str">
            <v>03 0 00 00000</v>
          </cell>
          <cell r="G852" t="str">
            <v>000</v>
          </cell>
          <cell r="H852" t="e">
            <v>#REF!</v>
          </cell>
          <cell r="I852">
            <v>251925.78999999998</v>
          </cell>
          <cell r="J852" t="e">
            <v>#REF!</v>
          </cell>
          <cell r="K852">
            <v>300000000</v>
          </cell>
          <cell r="L852" t="str">
            <v>0300000000</v>
          </cell>
          <cell r="M852" t="str">
            <v>60910040300000000000</v>
          </cell>
        </row>
        <row r="853">
          <cell r="A853" t="str">
            <v>60910040310000000000</v>
          </cell>
          <cell r="B853" t="str">
            <v>Подпрограмма «Осуществление отдельных государственных полномочий в области социальной поддержки отдельных категорий граждан»</v>
          </cell>
          <cell r="C853" t="str">
            <v>609</v>
          </cell>
          <cell r="D853" t="str">
            <v>10</v>
          </cell>
          <cell r="E853" t="str">
            <v>04</v>
          </cell>
          <cell r="F853" t="str">
            <v xml:space="preserve">03 1 00 00000 </v>
          </cell>
          <cell r="G853" t="str">
            <v>000</v>
          </cell>
          <cell r="H853" t="e">
            <v>#REF!</v>
          </cell>
          <cell r="I853">
            <v>251925.78999999998</v>
          </cell>
          <cell r="J853" t="e">
            <v>#REF!</v>
          </cell>
          <cell r="K853">
            <v>310000000</v>
          </cell>
          <cell r="L853" t="str">
            <v>0310000000</v>
          </cell>
          <cell r="M853" t="str">
            <v>60910040310000000000</v>
          </cell>
        </row>
        <row r="854">
          <cell r="A854" t="str">
            <v>60910040310200000000</v>
          </cell>
          <cell r="B854" t="str">
            <v>Основное мероприятие «Предоставление мер социальной поддержки семьям и детям»</v>
          </cell>
          <cell r="C854" t="str">
            <v>609</v>
          </cell>
          <cell r="D854" t="str">
            <v>10</v>
          </cell>
          <cell r="E854" t="str">
            <v>04</v>
          </cell>
          <cell r="F854" t="str">
            <v>03 1 02 00000</v>
          </cell>
          <cell r="G854" t="str">
            <v>000</v>
          </cell>
          <cell r="H854" t="e">
            <v>#REF!</v>
          </cell>
          <cell r="I854">
            <v>251925.78999999998</v>
          </cell>
          <cell r="J854" t="e">
            <v>#REF!</v>
          </cell>
          <cell r="K854">
            <v>310200000</v>
          </cell>
          <cell r="L854" t="str">
            <v>0310200000</v>
          </cell>
          <cell r="M854" t="str">
            <v>60910040310200000000</v>
          </cell>
        </row>
        <row r="855">
          <cell r="A855" t="str">
            <v>60910040310252700000</v>
          </cell>
          <cell r="B855" t="str">
    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    </cell>
          <cell r="C855" t="str">
            <v>609</v>
          </cell>
          <cell r="D855" t="str">
            <v>10</v>
          </cell>
          <cell r="E855" t="str">
            <v>04</v>
          </cell>
          <cell r="F855" t="str">
            <v>03 1 02 52700</v>
          </cell>
          <cell r="G855" t="str">
            <v>000</v>
          </cell>
          <cell r="H855" t="e">
            <v>#REF!</v>
          </cell>
          <cell r="I855">
            <v>1496.93</v>
          </cell>
          <cell r="J855" t="e">
            <v>#REF!</v>
          </cell>
          <cell r="K855">
            <v>310252700</v>
          </cell>
          <cell r="L855" t="str">
            <v>0310252700</v>
          </cell>
          <cell r="M855" t="str">
            <v>60910040310252700000</v>
          </cell>
        </row>
        <row r="856">
          <cell r="A856" t="str">
            <v>60910040310252700310</v>
          </cell>
          <cell r="B856" t="str">
            <v>Публичные нормативные социальные выплаты гражданам</v>
          </cell>
          <cell r="C856" t="str">
            <v>609</v>
          </cell>
          <cell r="D856" t="str">
            <v>10</v>
          </cell>
          <cell r="E856" t="str">
            <v>04</v>
          </cell>
          <cell r="F856" t="str">
            <v>03 1 02 52700</v>
          </cell>
          <cell r="G856" t="str">
            <v>310</v>
          </cell>
          <cell r="H856" t="e">
            <v>#REF!</v>
          </cell>
          <cell r="I856">
            <v>1496.93</v>
          </cell>
          <cell r="J856" t="e">
            <v>#REF!</v>
          </cell>
          <cell r="K856">
            <v>310252700</v>
          </cell>
          <cell r="L856" t="str">
            <v>0310252700</v>
          </cell>
          <cell r="M856" t="str">
            <v>60910040310252700310</v>
          </cell>
        </row>
        <row r="857">
          <cell r="A857" t="str">
            <v>60910040310276270000</v>
          </cell>
          <cell r="B857" t="str">
            <v>Выплата ежемесячного пособия на ребенка</v>
          </cell>
          <cell r="C857" t="str">
            <v>609</v>
          </cell>
          <cell r="D857" t="str">
            <v>10</v>
          </cell>
          <cell r="E857" t="str">
            <v>04</v>
          </cell>
          <cell r="F857" t="str">
            <v>03 1 02 76270</v>
          </cell>
          <cell r="G857" t="str">
            <v>000</v>
          </cell>
          <cell r="H857" t="e">
            <v>#REF!</v>
          </cell>
          <cell r="I857">
            <v>112198.86</v>
          </cell>
          <cell r="J857" t="e">
            <v>#REF!</v>
          </cell>
          <cell r="K857">
            <v>310276270</v>
          </cell>
          <cell r="L857" t="str">
            <v>0310276270</v>
          </cell>
          <cell r="M857" t="str">
            <v>60910040310276270000</v>
          </cell>
        </row>
        <row r="858">
          <cell r="A858" t="str">
            <v>60910040310276270310</v>
          </cell>
          <cell r="B858" t="str">
            <v>Публичные нормативные социальные выплаты гражданам</v>
          </cell>
          <cell r="C858" t="str">
            <v>609</v>
          </cell>
          <cell r="D858" t="str">
            <v>10</v>
          </cell>
          <cell r="E858" t="str">
            <v>04</v>
          </cell>
          <cell r="F858" t="str">
            <v>03 1 02 76270</v>
          </cell>
          <cell r="G858" t="str">
            <v>310</v>
          </cell>
          <cell r="H858" t="e">
            <v>#REF!</v>
          </cell>
          <cell r="I858">
            <v>112198.86</v>
          </cell>
          <cell r="J858" t="e">
            <v>#REF!</v>
          </cell>
          <cell r="K858">
            <v>310276270</v>
          </cell>
          <cell r="L858" t="str">
            <v>0310276270</v>
          </cell>
          <cell r="M858" t="str">
            <v>60910040310276270310</v>
          </cell>
        </row>
        <row r="859">
          <cell r="A859" t="str">
            <v>609100403102R0840000</v>
          </cell>
          <cell r="B859" t="str">
            <v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v>
          </cell>
          <cell r="C859" t="str">
            <v>609</v>
          </cell>
          <cell r="D859" t="str">
            <v>10</v>
          </cell>
          <cell r="E859" t="str">
            <v>04</v>
          </cell>
          <cell r="F859" t="str">
            <v>03 1 02 R0840</v>
          </cell>
          <cell r="G859" t="str">
            <v>000</v>
          </cell>
          <cell r="H859" t="e">
            <v>#REF!</v>
          </cell>
          <cell r="I859">
            <v>138230</v>
          </cell>
          <cell r="J859" t="e">
            <v>#REF!</v>
          </cell>
          <cell r="K859" t="str">
            <v>03102R0840</v>
          </cell>
          <cell r="L859" t="str">
            <v>03102R0840</v>
          </cell>
          <cell r="M859" t="str">
            <v>609100403102R0840000</v>
          </cell>
        </row>
        <row r="860">
          <cell r="A860" t="str">
            <v>609100403102R0840310</v>
          </cell>
          <cell r="B860" t="str">
            <v>Публичные нормативные социальные выплаты гражданам</v>
          </cell>
          <cell r="C860" t="str">
            <v>609</v>
          </cell>
          <cell r="D860" t="str">
            <v>10</v>
          </cell>
          <cell r="E860" t="str">
            <v>04</v>
          </cell>
          <cell r="F860" t="str">
            <v>03 1 02 R0840</v>
          </cell>
          <cell r="G860" t="str">
            <v>310</v>
          </cell>
          <cell r="H860" t="e">
            <v>#REF!</v>
          </cell>
          <cell r="I860">
            <v>138230</v>
          </cell>
          <cell r="J860" t="e">
            <v>#REF!</v>
          </cell>
          <cell r="K860" t="str">
            <v>03102R0840</v>
          </cell>
          <cell r="L860" t="str">
            <v>03102R0840</v>
          </cell>
          <cell r="M860" t="str">
            <v>609100403102R0840310</v>
          </cell>
        </row>
        <row r="861">
          <cell r="A861" t="str">
            <v>60910060000000000000</v>
          </cell>
          <cell r="B861" t="str">
            <v>Другие вопросы в области социальной политики</v>
          </cell>
          <cell r="C861" t="str">
            <v>609</v>
          </cell>
          <cell r="D861" t="str">
            <v>10</v>
          </cell>
          <cell r="E861" t="str">
            <v>06</v>
          </cell>
          <cell r="F861" t="str">
            <v>00 0 00 00000</v>
          </cell>
          <cell r="G861" t="str">
            <v>000</v>
          </cell>
          <cell r="H861" t="e">
            <v>#REF!</v>
          </cell>
          <cell r="I861">
            <v>66090.490000000005</v>
          </cell>
          <cell r="J861" t="e">
            <v>#REF!</v>
          </cell>
          <cell r="K861">
            <v>0</v>
          </cell>
          <cell r="L861" t="str">
            <v>0000000000</v>
          </cell>
          <cell r="M861" t="str">
            <v>60910060000000000000</v>
          </cell>
        </row>
        <row r="862">
          <cell r="A862" t="str">
            <v>60910060300000000000</v>
          </cell>
          <cell r="B862" t="str">
            <v>Муниципальная программа «Социальная поддержка населения города Ставрополя»</v>
          </cell>
          <cell r="C862" t="str">
            <v>609</v>
          </cell>
          <cell r="D862" t="str">
            <v>10</v>
          </cell>
          <cell r="E862" t="str">
            <v>06</v>
          </cell>
          <cell r="F862" t="str">
            <v>03 0 00 00000</v>
          </cell>
          <cell r="G862" t="str">
            <v>000</v>
          </cell>
          <cell r="H862" t="e">
            <v>#REF!</v>
          </cell>
          <cell r="I862">
            <v>4261.04</v>
          </cell>
          <cell r="J862" t="e">
            <v>#REF!</v>
          </cell>
          <cell r="K862">
            <v>300000000</v>
          </cell>
          <cell r="L862" t="str">
            <v>0300000000</v>
          </cell>
          <cell r="M862" t="str">
            <v>60910060300000000000</v>
          </cell>
        </row>
        <row r="863">
          <cell r="A863" t="str">
            <v>60910060310000000000</v>
          </cell>
          <cell r="B863" t="str">
            <v>Подпрограмма «Осуществление отдельных государственных полномочий в области социальной поддержки отдельных категорий граждан»</v>
          </cell>
          <cell r="C863" t="str">
            <v>609</v>
          </cell>
          <cell r="D863" t="str">
            <v>10</v>
          </cell>
          <cell r="E863" t="str">
            <v>06</v>
          </cell>
          <cell r="F863" t="str">
            <v xml:space="preserve">03 1 00 00000 </v>
          </cell>
          <cell r="G863" t="str">
            <v>000</v>
          </cell>
          <cell r="H863" t="e">
            <v>#REF!</v>
          </cell>
          <cell r="I863">
            <v>2288.04</v>
          </cell>
          <cell r="J863" t="e">
            <v>#REF!</v>
          </cell>
          <cell r="K863">
            <v>310000000</v>
          </cell>
          <cell r="L863" t="str">
            <v>0310000000</v>
          </cell>
          <cell r="M863" t="str">
            <v>60910060310000000000</v>
          </cell>
        </row>
        <row r="864">
          <cell r="A864" t="str">
            <v>60910060310100000000</v>
          </cell>
          <cell r="B864" t="str">
            <v>Основное мероприятие «Предоставление мер социальной поддержки отдельным категориям граждан»</v>
          </cell>
          <cell r="C864" t="str">
            <v>609</v>
          </cell>
          <cell r="D864" t="str">
            <v>10</v>
          </cell>
          <cell r="E864" t="str">
            <v>06</v>
          </cell>
          <cell r="F864" t="str">
            <v xml:space="preserve">03 1 01 00000 </v>
          </cell>
          <cell r="G864" t="str">
            <v>000</v>
          </cell>
          <cell r="H864" t="e">
            <v>#REF!</v>
          </cell>
          <cell r="I864">
            <v>2288.04</v>
          </cell>
          <cell r="J864" t="e">
            <v>#REF!</v>
          </cell>
          <cell r="K864">
            <v>310100000</v>
          </cell>
          <cell r="L864" t="str">
            <v>0310100000</v>
          </cell>
          <cell r="M864" t="str">
            <v>60910060310100000000</v>
          </cell>
        </row>
        <row r="865">
          <cell r="A865" t="str">
            <v>60910060310152500000</v>
          </cell>
          <cell r="B865" t="str">
            <v xml:space="preserve">Выплата компенсации расходов по оплате жилого помещения и коммунальных услуг отдельным категориям граждан </v>
          </cell>
          <cell r="C865" t="str">
            <v>609</v>
          </cell>
          <cell r="D865" t="str">
            <v>10</v>
          </cell>
          <cell r="E865" t="str">
            <v>06</v>
          </cell>
          <cell r="F865" t="str">
            <v>03 1 01 52500</v>
          </cell>
          <cell r="G865" t="str">
            <v>000</v>
          </cell>
          <cell r="H865" t="e">
            <v>#REF!</v>
          </cell>
          <cell r="I865">
            <v>2288.04</v>
          </cell>
          <cell r="J865" t="e">
            <v>#REF!</v>
          </cell>
          <cell r="K865">
            <v>310152500</v>
          </cell>
          <cell r="L865" t="str">
            <v>0310152500</v>
          </cell>
          <cell r="M865" t="str">
            <v>60910060310152500000</v>
          </cell>
        </row>
        <row r="866">
          <cell r="A866" t="str">
            <v>60910060310152500120</v>
          </cell>
          <cell r="B866" t="str">
            <v>Расходы на выплаты персоналу государственных (муниципальных) органов</v>
          </cell>
          <cell r="C866" t="str">
            <v>609</v>
          </cell>
          <cell r="D866" t="str">
            <v>10</v>
          </cell>
          <cell r="E866" t="str">
            <v>06</v>
          </cell>
          <cell r="F866" t="str">
            <v>03 1 01 52500</v>
          </cell>
          <cell r="G866" t="str">
            <v>120</v>
          </cell>
          <cell r="H866" t="e">
            <v>#REF!</v>
          </cell>
          <cell r="I866">
            <v>2288.04</v>
          </cell>
          <cell r="J866" t="e">
            <v>#REF!</v>
          </cell>
          <cell r="K866">
            <v>310152500</v>
          </cell>
          <cell r="L866" t="str">
            <v>0310152500</v>
          </cell>
          <cell r="M866" t="str">
            <v>60910060310152500120</v>
          </cell>
        </row>
        <row r="867">
          <cell r="A867" t="str">
            <v>60910060320000000000</v>
          </cell>
          <cell r="B867" t="str">
            <v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v>
          </cell>
          <cell r="C867" t="str">
            <v>609</v>
          </cell>
          <cell r="D867" t="str">
            <v>10</v>
          </cell>
          <cell r="E867" t="str">
            <v>06</v>
          </cell>
          <cell r="F867" t="str">
            <v>03 2 00 00000</v>
          </cell>
          <cell r="G867" t="str">
            <v>000</v>
          </cell>
          <cell r="H867" t="e">
            <v>#REF!</v>
          </cell>
          <cell r="I867">
            <v>1361.45</v>
          </cell>
          <cell r="J867" t="e">
            <v>#REF!</v>
          </cell>
          <cell r="K867">
            <v>320000000</v>
          </cell>
          <cell r="L867" t="str">
            <v>0320000000</v>
          </cell>
          <cell r="M867" t="str">
            <v>60910060320000000000</v>
          </cell>
        </row>
        <row r="868">
          <cell r="A868" t="str">
            <v>60910060320700000000</v>
          </cell>
          <cell r="B868" t="str">
            <v>Основное мероприятие «Поддержка социально ориентированных некоммерческих организаций»</v>
          </cell>
          <cell r="C868" t="str">
            <v>609</v>
          </cell>
          <cell r="D868" t="str">
            <v>10</v>
          </cell>
          <cell r="E868" t="str">
            <v>06</v>
          </cell>
          <cell r="F868" t="str">
            <v>03 2 07 00000</v>
          </cell>
          <cell r="G868" t="str">
            <v>000</v>
          </cell>
          <cell r="H868" t="e">
            <v>#REF!</v>
          </cell>
          <cell r="I868">
            <v>1361.45</v>
          </cell>
          <cell r="J868" t="e">
            <v>#REF!</v>
          </cell>
          <cell r="K868">
            <v>320700000</v>
          </cell>
          <cell r="L868" t="str">
            <v>0320700000</v>
          </cell>
          <cell r="M868" t="str">
            <v>60910060320700000000</v>
          </cell>
        </row>
        <row r="869">
          <cell r="A869" t="str">
            <v>60910060320760040000</v>
          </cell>
          <cell r="B869" t="str">
            <v>Субсидии на поддержку социально ориентированных некоммерческих организаций</v>
          </cell>
          <cell r="C869" t="str">
            <v>609</v>
          </cell>
          <cell r="D869" t="str">
            <v>10</v>
          </cell>
          <cell r="E869" t="str">
            <v>06</v>
          </cell>
          <cell r="F869" t="str">
            <v>03 2 07 60040</v>
          </cell>
          <cell r="G869" t="str">
            <v>000</v>
          </cell>
          <cell r="H869" t="e">
            <v>#REF!</v>
          </cell>
          <cell r="I869">
            <v>1361.45</v>
          </cell>
          <cell r="J869" t="e">
            <v>#REF!</v>
          </cell>
          <cell r="K869">
            <v>320760040</v>
          </cell>
          <cell r="L869" t="str">
            <v>0320760040</v>
          </cell>
          <cell r="M869" t="str">
            <v>60910060320760040000</v>
          </cell>
        </row>
        <row r="870">
          <cell r="A870" t="str">
            <v>60910060320760040630</v>
          </cell>
          <cell r="B870" t="str">
            <v>Субсидии некоммерческим организациям (за исключением государственных (муниципальных) учреждений)</v>
          </cell>
          <cell r="C870" t="str">
            <v>609</v>
          </cell>
          <cell r="D870" t="str">
            <v>10</v>
          </cell>
          <cell r="E870" t="str">
            <v>06</v>
          </cell>
          <cell r="F870" t="str">
            <v>03 2 07 60040</v>
          </cell>
          <cell r="G870" t="str">
            <v>630</v>
          </cell>
          <cell r="H870" t="e">
            <v>#REF!</v>
          </cell>
          <cell r="I870">
            <v>1361.45</v>
          </cell>
          <cell r="J870" t="e">
            <v>#REF!</v>
          </cell>
          <cell r="K870">
            <v>320760040</v>
          </cell>
          <cell r="L870" t="str">
            <v>0320760040</v>
          </cell>
          <cell r="M870" t="str">
            <v>60910060320760040630</v>
          </cell>
        </row>
        <row r="871">
          <cell r="A871" t="str">
            <v>60910060330000000000</v>
          </cell>
          <cell r="B871" t="str">
            <v>Подпрограмма «Доступная среда»</v>
          </cell>
          <cell r="C871" t="str">
            <v>609</v>
          </cell>
          <cell r="D871" t="str">
            <v>10</v>
          </cell>
          <cell r="E871" t="str">
            <v>06</v>
          </cell>
          <cell r="F871" t="str">
            <v>03 3 00 00000</v>
          </cell>
          <cell r="G871" t="str">
            <v>000</v>
          </cell>
          <cell r="H871" t="e">
            <v>#REF!</v>
          </cell>
          <cell r="I871">
            <v>611.54999999999995</v>
          </cell>
          <cell r="J871" t="e">
            <v>#REF!</v>
          </cell>
          <cell r="K871">
            <v>330000000</v>
          </cell>
          <cell r="L871" t="str">
            <v>0330000000</v>
          </cell>
          <cell r="M871" t="str">
            <v>60910060330000000000</v>
          </cell>
        </row>
        <row r="872">
          <cell r="A872" t="str">
            <v>60910060330100000000</v>
          </cell>
          <cell r="B872" t="str">
    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    </cell>
          <cell r="C872" t="str">
            <v>609</v>
          </cell>
          <cell r="D872" t="str">
            <v>10</v>
          </cell>
          <cell r="E872" t="str">
            <v>06</v>
          </cell>
          <cell r="F872" t="str">
            <v>03 3 01 00000</v>
          </cell>
          <cell r="G872" t="str">
            <v>000</v>
          </cell>
          <cell r="H872" t="e">
            <v>#REF!</v>
          </cell>
          <cell r="I872">
            <v>611.54999999999995</v>
          </cell>
          <cell r="J872" t="e">
            <v>#REF!</v>
          </cell>
          <cell r="K872">
            <v>330100000</v>
          </cell>
          <cell r="L872" t="str">
            <v>0330100000</v>
          </cell>
          <cell r="M872" t="str">
            <v>60910060330100000000</v>
          </cell>
        </row>
        <row r="873">
          <cell r="A873" t="str">
            <v>60910060330120530000</v>
          </cell>
          <cell r="B873" t="str">
            <v>Расходы на создание условий для беспрепятственного доступа маломобильных групп населения к объектам городской инфраструктуры</v>
          </cell>
          <cell r="C873" t="str">
            <v>609</v>
          </cell>
          <cell r="D873" t="str">
            <v>10</v>
          </cell>
          <cell r="E873" t="str">
            <v>06</v>
          </cell>
          <cell r="F873" t="str">
            <v>03 3 01 20530</v>
          </cell>
          <cell r="G873" t="str">
            <v>000</v>
          </cell>
          <cell r="H873" t="e">
            <v>#REF!</v>
          </cell>
          <cell r="I873">
            <v>611.54999999999995</v>
          </cell>
          <cell r="J873" t="e">
            <v>#REF!</v>
          </cell>
          <cell r="K873">
            <v>330120530</v>
          </cell>
          <cell r="L873" t="str">
            <v>0330120530</v>
          </cell>
          <cell r="M873" t="str">
            <v>60910060330120530000</v>
          </cell>
        </row>
        <row r="874">
          <cell r="A874" t="str">
            <v>60910060330120530240</v>
          </cell>
          <cell r="B874" t="str">
            <v>Иные закупки товаров, работ и услуг для обеспечения государственных (муниципальных) нужд</v>
          </cell>
          <cell r="C874" t="str">
            <v>609</v>
          </cell>
          <cell r="D874" t="str">
            <v>10</v>
          </cell>
          <cell r="E874" t="str">
            <v>06</v>
          </cell>
          <cell r="F874" t="str">
            <v>03 3 01 20530</v>
          </cell>
          <cell r="G874" t="str">
            <v>240</v>
          </cell>
          <cell r="H874" t="e">
            <v>#REF!</v>
          </cell>
          <cell r="I874">
            <v>581.16999999999996</v>
          </cell>
          <cell r="J874" t="e">
            <v>#REF!</v>
          </cell>
          <cell r="K874">
            <v>330120530</v>
          </cell>
          <cell r="L874" t="str">
            <v>0330120530</v>
          </cell>
          <cell r="M874" t="str">
            <v>60910060330120530240</v>
          </cell>
        </row>
        <row r="875">
          <cell r="A875" t="str">
            <v>60910060330120530850</v>
          </cell>
          <cell r="B875" t="str">
            <v>Уплата налогов, сборов и иных платежей</v>
          </cell>
          <cell r="C875" t="str">
            <v>609</v>
          </cell>
          <cell r="D875" t="str">
            <v>10</v>
          </cell>
          <cell r="E875" t="str">
            <v>06</v>
          </cell>
          <cell r="F875" t="str">
            <v>03 3 01 20530</v>
          </cell>
          <cell r="G875" t="str">
            <v>850</v>
          </cell>
          <cell r="H875" t="e">
            <v>#REF!</v>
          </cell>
          <cell r="I875">
            <v>30.38</v>
          </cell>
          <cell r="J875" t="e">
            <v>#REF!</v>
          </cell>
          <cell r="K875">
            <v>330120530</v>
          </cell>
          <cell r="L875" t="str">
            <v>0330120530</v>
          </cell>
          <cell r="M875" t="str">
            <v>60910060330120530850</v>
          </cell>
        </row>
        <row r="876">
          <cell r="A876" t="str">
            <v>60910067700000000000</v>
          </cell>
          <cell r="B876" t="str">
            <v>Обеспечение деятельности комитета труда и социальной защиты населения администрации города Ставрополя</v>
          </cell>
          <cell r="C876" t="str">
            <v>609</v>
          </cell>
          <cell r="D876" t="str">
            <v>10</v>
          </cell>
          <cell r="E876" t="str">
            <v>06</v>
          </cell>
          <cell r="F876" t="str">
            <v>77 0 00 00000</v>
          </cell>
          <cell r="G876" t="str">
            <v>000</v>
          </cell>
          <cell r="H876" t="e">
            <v>#REF!</v>
          </cell>
          <cell r="I876">
            <v>61825.840000000004</v>
          </cell>
          <cell r="J876" t="e">
            <v>#REF!</v>
          </cell>
          <cell r="K876">
            <v>7700000000</v>
          </cell>
          <cell r="L876" t="str">
            <v>7700000000</v>
          </cell>
          <cell r="M876" t="str">
            <v>60910067700000000000</v>
          </cell>
        </row>
        <row r="877">
          <cell r="A877" t="str">
            <v>60910067710000000000</v>
          </cell>
          <cell r="B877" t="str">
            <v>Непрограммные расходы в рамках обеспечения деятельности комитета труда и социальной защиты населения администрации города Ставрополя</v>
          </cell>
          <cell r="C877" t="str">
            <v>609</v>
          </cell>
          <cell r="D877" t="str">
            <v>10</v>
          </cell>
          <cell r="E877" t="str">
            <v>06</v>
          </cell>
          <cell r="F877" t="str">
            <v>77 1 00 00000</v>
          </cell>
          <cell r="G877" t="str">
            <v>000</v>
          </cell>
          <cell r="H877" t="e">
            <v>#REF!</v>
          </cell>
          <cell r="I877">
            <v>61825.840000000004</v>
          </cell>
          <cell r="J877" t="e">
            <v>#REF!</v>
          </cell>
          <cell r="K877">
            <v>7710000000</v>
          </cell>
          <cell r="L877" t="str">
            <v>7710000000</v>
          </cell>
          <cell r="M877" t="str">
            <v>60910067710000000000</v>
          </cell>
        </row>
        <row r="878">
          <cell r="A878" t="str">
            <v>60910067710010010000</v>
          </cell>
          <cell r="B878" t="str">
            <v>Расходы на обеспечение функций органов местного самоуправления города Ставрополя</v>
          </cell>
          <cell r="C878" t="str">
            <v>609</v>
          </cell>
          <cell r="D878" t="str">
            <v>10</v>
          </cell>
          <cell r="E878" t="str">
            <v>06</v>
          </cell>
          <cell r="F878" t="str">
            <v>77 1 00 10010</v>
          </cell>
          <cell r="G878" t="str">
            <v>000</v>
          </cell>
          <cell r="H878" t="e">
            <v>#REF!</v>
          </cell>
          <cell r="I878">
            <v>846.88</v>
          </cell>
          <cell r="J878" t="e">
            <v>#REF!</v>
          </cell>
          <cell r="K878">
            <v>7710010010</v>
          </cell>
          <cell r="L878" t="str">
            <v>7710010010</v>
          </cell>
          <cell r="M878" t="str">
            <v>60910067710010010000</v>
          </cell>
        </row>
        <row r="879">
          <cell r="A879" t="str">
            <v>60910067710010010120</v>
          </cell>
          <cell r="B879" t="str">
            <v>Расходы на выплаты персоналу государственных (муниципальных) органов</v>
          </cell>
          <cell r="C879" t="str">
            <v>609</v>
          </cell>
          <cell r="D879" t="str">
            <v>10</v>
          </cell>
          <cell r="E879" t="str">
            <v>06</v>
          </cell>
          <cell r="F879" t="str">
            <v>77 1 00 10010</v>
          </cell>
          <cell r="G879" t="str">
            <v>120</v>
          </cell>
          <cell r="H879" t="e">
            <v>#REF!</v>
          </cell>
          <cell r="I879">
            <v>132.96</v>
          </cell>
          <cell r="J879" t="e">
            <v>#REF!</v>
          </cell>
          <cell r="K879">
            <v>7710010010</v>
          </cell>
          <cell r="L879" t="str">
            <v>7710010010</v>
          </cell>
          <cell r="M879" t="str">
            <v>60910067710010010120</v>
          </cell>
        </row>
        <row r="880">
          <cell r="A880" t="str">
            <v>60910067710010010240</v>
          </cell>
          <cell r="B880" t="str">
            <v>Иные закупки товаров, работ и услуг для обеспечения государственных (муниципальных) нужд</v>
          </cell>
          <cell r="C880" t="str">
            <v>609</v>
          </cell>
          <cell r="D880" t="str">
            <v>10</v>
          </cell>
          <cell r="E880" t="str">
            <v>06</v>
          </cell>
          <cell r="F880" t="str">
            <v>77 1 00 10010</v>
          </cell>
          <cell r="G880" t="str">
            <v>240</v>
          </cell>
          <cell r="H880" t="e">
            <v>#REF!</v>
          </cell>
          <cell r="I880">
            <v>711.99</v>
          </cell>
          <cell r="J880" t="e">
            <v>#REF!</v>
          </cell>
          <cell r="K880">
            <v>7710010010</v>
          </cell>
          <cell r="L880" t="str">
            <v>7710010010</v>
          </cell>
          <cell r="M880" t="str">
            <v>60910067710010010240</v>
          </cell>
        </row>
        <row r="881">
          <cell r="A881" t="str">
            <v>60910067710010010850</v>
          </cell>
          <cell r="B881" t="str">
            <v>Уплата налогов, сборов и иных платежей</v>
          </cell>
          <cell r="C881" t="str">
            <v>609</v>
          </cell>
          <cell r="D881" t="str">
            <v>10</v>
          </cell>
          <cell r="E881" t="str">
            <v>06</v>
          </cell>
          <cell r="F881" t="str">
            <v>77 1 00 10010</v>
          </cell>
          <cell r="G881" t="str">
            <v>850</v>
          </cell>
          <cell r="H881" t="e">
            <v>#REF!</v>
          </cell>
          <cell r="I881">
            <v>1.93</v>
          </cell>
          <cell r="J881" t="e">
            <v>#REF!</v>
          </cell>
          <cell r="K881">
            <v>7710010010</v>
          </cell>
          <cell r="L881" t="str">
            <v>7710010010</v>
          </cell>
          <cell r="M881" t="str">
            <v>60910067710010010850</v>
          </cell>
        </row>
        <row r="882">
          <cell r="A882" t="str">
            <v>60910067710010020000</v>
          </cell>
          <cell r="B882" t="str">
            <v>Расходы на выплаты по оплате труда работников органов местного самоуправления города Ставрополя</v>
          </cell>
          <cell r="C882" t="str">
            <v>609</v>
          </cell>
          <cell r="D882" t="str">
            <v>10</v>
          </cell>
          <cell r="E882" t="str">
            <v>06</v>
          </cell>
          <cell r="F882" t="str">
            <v>77 1 00 10020</v>
          </cell>
          <cell r="G882" t="str">
            <v>000</v>
          </cell>
          <cell r="H882" t="e">
            <v>#REF!</v>
          </cell>
          <cell r="I882">
            <v>6126.95</v>
          </cell>
          <cell r="J882" t="e">
            <v>#REF!</v>
          </cell>
          <cell r="K882">
            <v>7710010020</v>
          </cell>
          <cell r="L882" t="str">
            <v>7710010020</v>
          </cell>
          <cell r="M882" t="str">
            <v>60910067710010020000</v>
          </cell>
        </row>
        <row r="883">
          <cell r="A883" t="str">
            <v>60910067710010020120</v>
          </cell>
          <cell r="B883" t="str">
            <v>Расходы на выплаты персоналу государственных (муниципальных) органов</v>
          </cell>
          <cell r="C883" t="str">
            <v>609</v>
          </cell>
          <cell r="D883" t="str">
            <v>10</v>
          </cell>
          <cell r="E883" t="str">
            <v>06</v>
          </cell>
          <cell r="F883" t="str">
            <v>77 1 00 10020</v>
          </cell>
          <cell r="G883" t="str">
            <v>120</v>
          </cell>
          <cell r="H883" t="e">
            <v>#REF!</v>
          </cell>
          <cell r="I883">
            <v>6126.95</v>
          </cell>
          <cell r="J883" t="e">
            <v>#REF!</v>
          </cell>
          <cell r="K883">
            <v>7710010020</v>
          </cell>
          <cell r="L883" t="str">
            <v>7710010020</v>
          </cell>
          <cell r="M883" t="str">
            <v>60910067710010020120</v>
          </cell>
        </row>
        <row r="884">
          <cell r="A884" t="str">
            <v>60910067710076100000</v>
          </cell>
          <cell r="B884" t="str">
    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    </cell>
          <cell r="C884" t="str">
            <v>609</v>
          </cell>
          <cell r="D884" t="str">
            <v>10</v>
          </cell>
          <cell r="E884" t="str">
            <v>06</v>
          </cell>
          <cell r="F884" t="str">
            <v>77 1 00 76100</v>
          </cell>
          <cell r="G884" t="str">
            <v>000</v>
          </cell>
          <cell r="H884" t="e">
            <v>#REF!</v>
          </cell>
          <cell r="I884">
            <v>1452.28</v>
          </cell>
          <cell r="J884" t="e">
            <v>#REF!</v>
          </cell>
          <cell r="K884">
            <v>7710076100</v>
          </cell>
          <cell r="L884" t="str">
            <v>7710076100</v>
          </cell>
          <cell r="M884" t="str">
            <v>60910067710076100000</v>
          </cell>
        </row>
        <row r="885">
          <cell r="A885" t="str">
            <v>60910067710076100120</v>
          </cell>
          <cell r="B885" t="str">
            <v>Расходы на выплаты персоналу государственных (муниципальных) органов</v>
          </cell>
          <cell r="C885" t="str">
            <v>609</v>
          </cell>
          <cell r="D885" t="str">
            <v>10</v>
          </cell>
          <cell r="E885" t="str">
            <v>06</v>
          </cell>
          <cell r="F885" t="str">
            <v>77 1 00 76100</v>
          </cell>
          <cell r="G885" t="str">
            <v>120</v>
          </cell>
          <cell r="H885" t="e">
            <v>#REF!</v>
          </cell>
          <cell r="I885">
            <v>1241.27</v>
          </cell>
          <cell r="J885" t="e">
            <v>#REF!</v>
          </cell>
          <cell r="K885">
            <v>7710076100</v>
          </cell>
          <cell r="L885" t="str">
            <v>7710076100</v>
          </cell>
          <cell r="M885" t="str">
            <v>60910067710076100120</v>
          </cell>
        </row>
        <row r="886">
          <cell r="A886" t="str">
            <v>60910067710076100240</v>
          </cell>
          <cell r="B886" t="str">
            <v>Иные закупки товаров, работ и услуг для обеспечения государственных (муниципальных) нужд</v>
          </cell>
          <cell r="C886" t="str">
            <v>609</v>
          </cell>
          <cell r="D886" t="str">
            <v>10</v>
          </cell>
          <cell r="E886" t="str">
            <v>06</v>
          </cell>
          <cell r="F886" t="str">
            <v>77 1 00 76100</v>
          </cell>
          <cell r="G886" t="str">
            <v>240</v>
          </cell>
          <cell r="H886" t="e">
            <v>#REF!</v>
          </cell>
          <cell r="I886">
            <v>211.01000000000002</v>
          </cell>
          <cell r="J886" t="e">
            <v>#REF!</v>
          </cell>
          <cell r="K886">
            <v>7710076100</v>
          </cell>
          <cell r="L886" t="str">
            <v>7710076100</v>
          </cell>
          <cell r="M886" t="str">
            <v>60910067710076100240</v>
          </cell>
        </row>
        <row r="887">
          <cell r="A887" t="str">
            <v>60910067710076210000</v>
          </cell>
          <cell r="B887" t="str">
    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    </cell>
          <cell r="C887" t="str">
            <v>609</v>
          </cell>
          <cell r="D887" t="str">
            <v>10</v>
          </cell>
          <cell r="E887" t="str">
            <v>06</v>
          </cell>
          <cell r="F887" t="str">
            <v>77 1 00 76210</v>
          </cell>
          <cell r="G887" t="str">
            <v>000</v>
          </cell>
          <cell r="H887" t="e">
            <v>#REF!</v>
          </cell>
          <cell r="I887">
            <v>53399.73</v>
          </cell>
          <cell r="J887" t="e">
            <v>#REF!</v>
          </cell>
          <cell r="K887">
            <v>7710076210</v>
          </cell>
          <cell r="L887" t="str">
            <v>7710076210</v>
          </cell>
          <cell r="M887" t="str">
            <v>60910067710076210000</v>
          </cell>
        </row>
        <row r="888">
          <cell r="A888" t="str">
            <v>60910067710076210120</v>
          </cell>
          <cell r="B888" t="str">
            <v>Расходы на выплаты персоналу государственных (муниципальных) органов</v>
          </cell>
          <cell r="C888" t="str">
            <v>609</v>
          </cell>
          <cell r="D888" t="str">
            <v>10</v>
          </cell>
          <cell r="E888" t="str">
            <v>06</v>
          </cell>
          <cell r="F888" t="str">
            <v>77 1 00 76210</v>
          </cell>
          <cell r="G888" t="str">
            <v>120</v>
          </cell>
          <cell r="H888" t="e">
            <v>#REF!</v>
          </cell>
          <cell r="I888">
            <v>51830.19</v>
          </cell>
          <cell r="J888" t="e">
            <v>#REF!</v>
          </cell>
          <cell r="K888">
            <v>7710076210</v>
          </cell>
          <cell r="L888" t="str">
            <v>7710076210</v>
          </cell>
          <cell r="M888" t="str">
            <v>60910067710076210120</v>
          </cell>
        </row>
        <row r="889">
          <cell r="A889" t="str">
            <v>60910067710076210240</v>
          </cell>
          <cell r="B889" t="str">
            <v>Иные закупки товаров, работ и услуг для обеспечения государственных (муниципальных) нужд</v>
          </cell>
          <cell r="C889" t="str">
            <v>609</v>
          </cell>
          <cell r="D889" t="str">
            <v>10</v>
          </cell>
          <cell r="E889" t="str">
            <v>06</v>
          </cell>
          <cell r="F889" t="str">
            <v>77 1 00 76210</v>
          </cell>
          <cell r="G889" t="str">
            <v>240</v>
          </cell>
          <cell r="H889" t="e">
            <v>#REF!</v>
          </cell>
          <cell r="I889">
            <v>1471</v>
          </cell>
          <cell r="J889" t="e">
            <v>#REF!</v>
          </cell>
          <cell r="K889">
            <v>7710076210</v>
          </cell>
          <cell r="L889" t="str">
            <v>7710076210</v>
          </cell>
          <cell r="M889" t="str">
            <v>60910067710076210240</v>
          </cell>
        </row>
        <row r="890">
          <cell r="A890" t="str">
            <v>60910067710076210850</v>
          </cell>
          <cell r="B890" t="str">
            <v>Уплата налогов, сборов и иных платежей</v>
          </cell>
          <cell r="C890" t="str">
            <v>609</v>
          </cell>
          <cell r="D890" t="str">
            <v>10</v>
          </cell>
          <cell r="E890" t="str">
            <v>06</v>
          </cell>
          <cell r="F890" t="str">
            <v>77 1 00 76210</v>
          </cell>
          <cell r="G890" t="str">
            <v>850</v>
          </cell>
          <cell r="H890" t="e">
            <v>#REF!</v>
          </cell>
          <cell r="I890">
            <v>98.54</v>
          </cell>
          <cell r="J890" t="e">
            <v>#REF!</v>
          </cell>
          <cell r="K890">
            <v>7710076210</v>
          </cell>
          <cell r="L890" t="str">
            <v>7710076210</v>
          </cell>
          <cell r="M890" t="str">
            <v>60910067710076210850</v>
          </cell>
        </row>
        <row r="891">
          <cell r="A891" t="str">
            <v>60910069800000000000</v>
          </cell>
          <cell r="B891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891" t="str">
            <v>609</v>
          </cell>
          <cell r="D891" t="str">
            <v>10</v>
          </cell>
          <cell r="E891" t="str">
            <v>06</v>
          </cell>
          <cell r="F891" t="str">
            <v>98 0 00 00000</v>
          </cell>
          <cell r="G891" t="str">
            <v>000</v>
          </cell>
          <cell r="H891" t="e">
            <v>#REF!</v>
          </cell>
          <cell r="I891">
            <v>3.61</v>
          </cell>
          <cell r="J891" t="e">
            <v>#REF!</v>
          </cell>
          <cell r="K891">
            <v>9800000000</v>
          </cell>
          <cell r="L891" t="str">
            <v>9800000000</v>
          </cell>
          <cell r="M891" t="str">
            <v>60910069800000000000</v>
          </cell>
        </row>
        <row r="892">
          <cell r="A892" t="str">
            <v>60910069820000000000</v>
          </cell>
          <cell r="B892" t="str">
    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    </cell>
          <cell r="C892" t="str">
            <v>609</v>
          </cell>
          <cell r="D892" t="str">
            <v>10</v>
          </cell>
          <cell r="E892" t="str">
            <v>06</v>
          </cell>
          <cell r="F892" t="str">
            <v>98 2 00 00000</v>
          </cell>
          <cell r="G892" t="str">
            <v>000</v>
          </cell>
          <cell r="H892" t="e">
            <v>#REF!</v>
          </cell>
          <cell r="I892">
            <v>3.61</v>
          </cell>
          <cell r="J892" t="e">
            <v>#REF!</v>
          </cell>
          <cell r="K892">
            <v>9820000000</v>
          </cell>
          <cell r="L892" t="str">
            <v>9820000000</v>
          </cell>
          <cell r="M892" t="str">
            <v>60910069820000000000</v>
          </cell>
        </row>
        <row r="893">
          <cell r="A893" t="str">
            <v>60910069820020530000</v>
          </cell>
          <cell r="B893" t="str">
            <v>Расходы на создание условий для беспрепятственного доступа маломобильных групп населения к объектам городской инфраструктуры</v>
          </cell>
          <cell r="C893" t="str">
            <v>609</v>
          </cell>
          <cell r="D893" t="str">
            <v>10</v>
          </cell>
          <cell r="E893" t="str">
            <v>06</v>
          </cell>
          <cell r="F893" t="str">
            <v>98 2 00 20530</v>
          </cell>
          <cell r="G893" t="str">
            <v>000</v>
          </cell>
          <cell r="H893" t="e">
            <v>#REF!</v>
          </cell>
          <cell r="I893">
            <v>3.61</v>
          </cell>
          <cell r="J893" t="e">
            <v>#REF!</v>
          </cell>
          <cell r="K893">
            <v>9820020530</v>
          </cell>
          <cell r="L893" t="str">
            <v>9820020530</v>
          </cell>
          <cell r="M893" t="str">
            <v>60910069820020530000</v>
          </cell>
        </row>
        <row r="894">
          <cell r="A894" t="str">
            <v>60910069820020530240</v>
          </cell>
          <cell r="B894" t="str">
            <v>Иные закупки товаров, работ и услуг для обеспечения государственных (муниципальных) нужд</v>
          </cell>
          <cell r="C894" t="str">
            <v>609</v>
          </cell>
          <cell r="D894" t="str">
            <v>10</v>
          </cell>
          <cell r="E894" t="str">
            <v>06</v>
          </cell>
          <cell r="F894" t="str">
            <v>98 2 00 20530</v>
          </cell>
          <cell r="G894" t="str">
            <v>240</v>
          </cell>
          <cell r="H894" t="e">
            <v>#REF!</v>
          </cell>
          <cell r="I894">
            <v>3.61</v>
          </cell>
          <cell r="J894" t="e">
            <v>#REF!</v>
          </cell>
          <cell r="K894">
            <v>9820020530</v>
          </cell>
          <cell r="L894" t="str">
            <v>9820020530</v>
          </cell>
          <cell r="M894" t="str">
            <v>60910069820020530240</v>
          </cell>
        </row>
        <row r="895">
          <cell r="A895" t="str">
            <v>0000000000</v>
          </cell>
          <cell r="L895" t="str">
            <v>0000000000</v>
          </cell>
          <cell r="M895" t="str">
            <v>0000000000</v>
          </cell>
        </row>
        <row r="896">
          <cell r="A896" t="str">
            <v>61100000000000000000</v>
          </cell>
          <cell r="B896" t="str">
            <v>Комитет физической культуры и спорта администрации города Ставрополя</v>
          </cell>
          <cell r="C896" t="str">
            <v>611</v>
          </cell>
          <cell r="D896" t="str">
            <v>00</v>
          </cell>
          <cell r="E896" t="str">
            <v>00</v>
          </cell>
          <cell r="F896" t="str">
            <v>00 0 00 00000</v>
          </cell>
          <cell r="G896" t="str">
            <v>000</v>
          </cell>
          <cell r="H896" t="e">
            <v>#REF!</v>
          </cell>
          <cell r="I896">
            <v>204535.83</v>
          </cell>
          <cell r="J896" t="e">
            <v>#REF!</v>
          </cell>
          <cell r="K896">
            <v>0</v>
          </cell>
          <cell r="L896" t="str">
            <v>0000000000</v>
          </cell>
          <cell r="M896" t="str">
            <v>61100000000000000000</v>
          </cell>
        </row>
        <row r="897">
          <cell r="A897" t="str">
            <v>61107000000000000000</v>
          </cell>
          <cell r="B897" t="str">
            <v>Образование</v>
          </cell>
          <cell r="C897" t="str">
            <v>611</v>
          </cell>
          <cell r="D897" t="str">
            <v>07</v>
          </cell>
          <cell r="E897" t="str">
            <v>00</v>
          </cell>
          <cell r="F897" t="str">
            <v>00 0 00 00000</v>
          </cell>
          <cell r="G897" t="str">
            <v>000</v>
          </cell>
          <cell r="H897" t="e">
            <v>#REF!</v>
          </cell>
          <cell r="I897">
            <v>154503.63999999998</v>
          </cell>
          <cell r="J897" t="e">
            <v>#REF!</v>
          </cell>
          <cell r="K897">
            <v>0</v>
          </cell>
          <cell r="L897" t="str">
            <v>0000000000</v>
          </cell>
          <cell r="M897" t="str">
            <v>61107000000000000000</v>
          </cell>
        </row>
        <row r="898">
          <cell r="A898" t="str">
            <v>61107030000000000000</v>
          </cell>
          <cell r="B898" t="str">
            <v>Дополнительное образование детей</v>
          </cell>
          <cell r="C898" t="str">
            <v>611</v>
          </cell>
          <cell r="D898" t="str">
            <v>07</v>
          </cell>
          <cell r="E898" t="str">
            <v>03</v>
          </cell>
          <cell r="F898" t="str">
            <v>00 0 00 00000</v>
          </cell>
          <cell r="G898" t="str">
            <v>000</v>
          </cell>
          <cell r="H898" t="e">
            <v>#REF!</v>
          </cell>
          <cell r="I898">
            <v>154503.63999999998</v>
          </cell>
          <cell r="J898" t="e">
            <v>#REF!</v>
          </cell>
          <cell r="K898">
            <v>0</v>
          </cell>
          <cell r="L898" t="str">
            <v>0000000000</v>
          </cell>
          <cell r="M898" t="str">
            <v>61107030000000000000</v>
          </cell>
        </row>
        <row r="899">
          <cell r="A899" t="str">
            <v>61107030800000000000</v>
          </cell>
          <cell r="B899" t="str">
            <v>Муниципальная программа «Развитие физической культуры и спорта в городе Ставрополе»</v>
          </cell>
          <cell r="C899" t="str">
            <v>611</v>
          </cell>
          <cell r="D899" t="str">
            <v>07</v>
          </cell>
          <cell r="E899" t="str">
            <v>03</v>
          </cell>
          <cell r="F899" t="str">
            <v>08 0 00 00000</v>
          </cell>
          <cell r="G899" t="str">
            <v>000</v>
          </cell>
          <cell r="H899" t="e">
            <v>#REF!</v>
          </cell>
          <cell r="I899">
            <v>153819.15</v>
          </cell>
          <cell r="J899" t="e">
            <v>#REF!</v>
          </cell>
          <cell r="K899">
            <v>800000000</v>
          </cell>
          <cell r="L899" t="str">
            <v>0800000000</v>
          </cell>
          <cell r="M899" t="str">
            <v>61107030800000000000</v>
          </cell>
        </row>
        <row r="900">
          <cell r="A900" t="str">
            <v>61107030810000000000</v>
          </cell>
          <cell r="B900" t="str">
    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    </cell>
          <cell r="C900" t="str">
            <v>611</v>
          </cell>
          <cell r="D900" t="str">
            <v>07</v>
          </cell>
          <cell r="E900" t="str">
            <v>03</v>
          </cell>
          <cell r="F900" t="str">
            <v>08 1 00 00000</v>
          </cell>
          <cell r="G900" t="str">
            <v>000</v>
          </cell>
          <cell r="H900" t="e">
            <v>#REF!</v>
          </cell>
          <cell r="I900">
            <v>153819.15</v>
          </cell>
          <cell r="J900" t="e">
            <v>#REF!</v>
          </cell>
          <cell r="K900">
            <v>810000000</v>
          </cell>
          <cell r="L900" t="str">
            <v>0810000000</v>
          </cell>
          <cell r="M900" t="str">
            <v>61107030810000000000</v>
          </cell>
        </row>
        <row r="901">
          <cell r="A901" t="str">
            <v>61107030810100000000</v>
          </cell>
          <cell r="B901" t="str">
            <v>Основное мероприятие «Обеспечение деятельности муниципальных учреждений дополнительного образования детей физкультурно-спортивной направленности города Ставрополя»</v>
          </cell>
          <cell r="C901" t="str">
            <v>611</v>
          </cell>
          <cell r="D901" t="str">
            <v>07</v>
          </cell>
          <cell r="E901" t="str">
            <v>03</v>
          </cell>
          <cell r="F901" t="str">
            <v>08 1 01 00000</v>
          </cell>
          <cell r="G901" t="str">
            <v>000</v>
          </cell>
          <cell r="H901" t="e">
            <v>#REF!</v>
          </cell>
          <cell r="I901">
            <v>153819.15</v>
          </cell>
          <cell r="J901" t="e">
            <v>#REF!</v>
          </cell>
          <cell r="K901">
            <v>810100000</v>
          </cell>
          <cell r="L901" t="str">
            <v>0810100000</v>
          </cell>
          <cell r="M901" t="str">
            <v>61107030810100000000</v>
          </cell>
        </row>
        <row r="902">
          <cell r="A902" t="str">
            <v>61107030810111010000</v>
          </cell>
          <cell r="B902" t="str">
            <v>Расходы на обеспечение деятельности (оказание услуг) муниципальных учреждений</v>
          </cell>
          <cell r="C902" t="str">
            <v>611</v>
          </cell>
          <cell r="D902" t="str">
            <v>07</v>
          </cell>
          <cell r="E902" t="str">
            <v>03</v>
          </cell>
          <cell r="F902" t="str">
            <v>08 1 01 11010</v>
          </cell>
          <cell r="G902" t="str">
            <v>000</v>
          </cell>
          <cell r="H902" t="e">
            <v>#REF!</v>
          </cell>
          <cell r="I902">
            <v>146781.96</v>
          </cell>
          <cell r="J902" t="e">
            <v>#REF!</v>
          </cell>
          <cell r="K902">
            <v>810111010</v>
          </cell>
          <cell r="L902" t="str">
            <v>0810111010</v>
          </cell>
          <cell r="M902" t="str">
            <v>61107030810111010000</v>
          </cell>
        </row>
        <row r="903">
          <cell r="A903" t="str">
            <v>61107030810111010610</v>
          </cell>
          <cell r="B903" t="str">
            <v>Субсидии бюджетным учреждениям</v>
          </cell>
          <cell r="C903" t="str">
            <v>611</v>
          </cell>
          <cell r="D903" t="str">
            <v>07</v>
          </cell>
          <cell r="E903" t="str">
            <v>03</v>
          </cell>
          <cell r="F903" t="str">
            <v>08 1 01 11010</v>
          </cell>
          <cell r="G903" t="str">
            <v>610</v>
          </cell>
          <cell r="H903" t="e">
            <v>#REF!</v>
          </cell>
          <cell r="I903">
            <v>146781.96</v>
          </cell>
          <cell r="J903" t="e">
            <v>#REF!</v>
          </cell>
          <cell r="K903">
            <v>810111010</v>
          </cell>
          <cell r="L903" t="str">
            <v>0810111010</v>
          </cell>
          <cell r="M903" t="str">
            <v>61107030810111010610</v>
          </cell>
        </row>
        <row r="904">
          <cell r="A904" t="str">
            <v>61107030810177080000</v>
          </cell>
          <cell r="B904" t="str">
            <v>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v>
          </cell>
          <cell r="C904" t="str">
            <v>611</v>
          </cell>
          <cell r="D904" t="str">
            <v>07</v>
          </cell>
          <cell r="E904" t="str">
            <v>03</v>
          </cell>
          <cell r="F904" t="str">
            <v>08 1 01 77080</v>
          </cell>
          <cell r="G904" t="str">
            <v>000</v>
          </cell>
          <cell r="H904" t="e">
            <v>#REF!</v>
          </cell>
          <cell r="I904">
            <v>6578.47</v>
          </cell>
          <cell r="J904" t="e">
            <v>#REF!</v>
          </cell>
          <cell r="K904">
            <v>810177080</v>
          </cell>
          <cell r="L904" t="str">
            <v>0810177080</v>
          </cell>
          <cell r="M904" t="str">
            <v>61107030810177080000</v>
          </cell>
        </row>
        <row r="905">
          <cell r="A905" t="str">
            <v>61107030810177080610</v>
          </cell>
          <cell r="B905" t="str">
            <v>Субсидии бюджетным учреждениям</v>
          </cell>
          <cell r="C905" t="str">
            <v>611</v>
          </cell>
          <cell r="D905" t="str">
            <v>07</v>
          </cell>
          <cell r="E905" t="str">
            <v>03</v>
          </cell>
          <cell r="F905" t="str">
            <v>08 1 01 77080</v>
          </cell>
          <cell r="G905" t="str">
            <v>610</v>
          </cell>
          <cell r="H905" t="e">
            <v>#REF!</v>
          </cell>
          <cell r="I905">
            <v>6578.47</v>
          </cell>
          <cell r="J905" t="e">
            <v>#REF!</v>
          </cell>
          <cell r="K905">
            <v>810177080</v>
          </cell>
          <cell r="L905" t="str">
            <v>0810177080</v>
          </cell>
          <cell r="M905" t="str">
            <v>61107030810177080610</v>
          </cell>
        </row>
        <row r="906">
          <cell r="A906" t="str">
            <v>61107030810177250000</v>
          </cell>
          <cell r="B906" t="str">
            <v>Расходы на обеспечение выплаты работникам муниципальных учреждений минимального размера оплаты труда</v>
          </cell>
          <cell r="C906" t="str">
            <v>611</v>
          </cell>
          <cell r="D906" t="str">
            <v>07</v>
          </cell>
          <cell r="E906" t="str">
            <v>03</v>
          </cell>
          <cell r="F906" t="str">
            <v>08 1 01 77250</v>
          </cell>
          <cell r="G906" t="str">
            <v>000</v>
          </cell>
          <cell r="H906" t="e">
            <v>#REF!</v>
          </cell>
          <cell r="I906">
            <v>112.49</v>
          </cell>
          <cell r="J906" t="e">
            <v>#REF!</v>
          </cell>
          <cell r="K906">
            <v>810177250</v>
          </cell>
          <cell r="L906" t="str">
            <v>0810177250</v>
          </cell>
          <cell r="M906" t="str">
            <v>61107030810177250000</v>
          </cell>
        </row>
        <row r="907">
          <cell r="A907" t="str">
            <v>61107030810177250610</v>
          </cell>
          <cell r="B907" t="str">
            <v>Субсидии бюджетным учреждениям</v>
          </cell>
          <cell r="C907" t="str">
            <v>611</v>
          </cell>
          <cell r="D907" t="str">
            <v>07</v>
          </cell>
          <cell r="E907" t="str">
            <v>03</v>
          </cell>
          <cell r="F907" t="str">
            <v>08 1 01 77250</v>
          </cell>
          <cell r="G907" t="str">
            <v>610</v>
          </cell>
          <cell r="H907" t="e">
            <v>#REF!</v>
          </cell>
          <cell r="I907">
            <v>112.49</v>
          </cell>
          <cell r="J907" t="e">
            <v>#REF!</v>
          </cell>
          <cell r="K907">
            <v>810177250</v>
          </cell>
          <cell r="L907" t="str">
            <v>0810177250</v>
          </cell>
          <cell r="M907" t="str">
            <v>61107030810177250610</v>
          </cell>
        </row>
        <row r="908">
          <cell r="A908" t="str">
            <v>611070308101S7080000</v>
          </cell>
          <cell r="B908" t="str">
            <v>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</v>
          </cell>
          <cell r="C908" t="str">
            <v>611</v>
          </cell>
          <cell r="D908" t="str">
            <v>07</v>
          </cell>
          <cell r="E908" t="str">
            <v>03</v>
          </cell>
          <cell r="F908" t="str">
            <v>08 1 01 S7080</v>
          </cell>
          <cell r="G908" t="str">
            <v>000</v>
          </cell>
          <cell r="H908" t="e">
            <v>#REF!</v>
          </cell>
          <cell r="I908">
            <v>346.23</v>
          </cell>
          <cell r="J908" t="e">
            <v>#REF!</v>
          </cell>
          <cell r="K908" t="str">
            <v>08101S7080</v>
          </cell>
          <cell r="L908" t="str">
            <v>08101S7080</v>
          </cell>
          <cell r="M908" t="str">
            <v>611070308101S7080000</v>
          </cell>
        </row>
        <row r="909">
          <cell r="A909" t="str">
            <v>611070308101S7080610</v>
          </cell>
          <cell r="B909" t="str">
            <v>Субсидии бюджетным учреждениям</v>
          </cell>
          <cell r="C909" t="str">
            <v>611</v>
          </cell>
          <cell r="D909" t="str">
            <v>07</v>
          </cell>
          <cell r="E909" t="str">
            <v>03</v>
          </cell>
          <cell r="F909" t="str">
            <v>08 1 01 S7080</v>
          </cell>
          <cell r="G909" t="str">
            <v>610</v>
          </cell>
          <cell r="H909" t="e">
            <v>#REF!</v>
          </cell>
          <cell r="I909">
            <v>346.23</v>
          </cell>
          <cell r="J909" t="e">
            <v>#REF!</v>
          </cell>
          <cell r="K909" t="str">
            <v>08101S7080</v>
          </cell>
          <cell r="L909" t="str">
            <v>08101S7080</v>
          </cell>
          <cell r="M909" t="str">
            <v>611070308101S7080610</v>
          </cell>
        </row>
        <row r="910">
          <cell r="A910" t="str">
            <v>61107031600000000000</v>
          </cell>
          <cell r="B910" t="str">
    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    </cell>
          <cell r="C910" t="str">
            <v>611</v>
          </cell>
          <cell r="D910" t="str">
            <v>07</v>
          </cell>
          <cell r="E910" t="str">
            <v>03</v>
          </cell>
          <cell r="F910" t="str">
            <v>16 0 00 00000</v>
          </cell>
          <cell r="G910" t="str">
            <v>000</v>
          </cell>
          <cell r="H910" t="e">
            <v>#REF!</v>
          </cell>
          <cell r="I910">
            <v>259.49</v>
          </cell>
          <cell r="J910" t="e">
            <v>#REF!</v>
          </cell>
          <cell r="K910">
            <v>1600000000</v>
          </cell>
          <cell r="L910" t="str">
            <v>1600000000</v>
          </cell>
          <cell r="M910" t="str">
            <v>61107031600000000000</v>
          </cell>
        </row>
        <row r="911">
          <cell r="A911" t="str">
            <v>61107031620000000000</v>
          </cell>
          <cell r="B911" t="str">
            <v>Подпрограмма «Обеспечение пожарной безопасности в границах города Ставрополя»</v>
          </cell>
          <cell r="C911" t="str">
            <v>611</v>
          </cell>
          <cell r="D911" t="str">
            <v>07</v>
          </cell>
          <cell r="E911" t="str">
            <v>03</v>
          </cell>
          <cell r="F911" t="str">
            <v>16 2 00 00000</v>
          </cell>
          <cell r="G911" t="str">
            <v>000</v>
          </cell>
          <cell r="H911" t="e">
            <v>#REF!</v>
          </cell>
          <cell r="I911">
            <v>259.49</v>
          </cell>
          <cell r="J911" t="e">
            <v>#REF!</v>
          </cell>
          <cell r="K911">
            <v>1620000000</v>
          </cell>
          <cell r="L911" t="str">
            <v>1620000000</v>
          </cell>
          <cell r="M911" t="str">
            <v>61107031620000000000</v>
          </cell>
        </row>
        <row r="912">
          <cell r="A912" t="str">
            <v>61107031620200000000</v>
          </cell>
          <cell r="B912" t="str">
            <v>Основное мероприятие «Выполнение противопожарных мероприятий в муниципальных учреждениях города Ставрополя»</v>
          </cell>
          <cell r="C912" t="str">
            <v>611</v>
          </cell>
          <cell r="D912" t="str">
            <v>07</v>
          </cell>
          <cell r="E912" t="str">
            <v>03</v>
          </cell>
          <cell r="F912" t="str">
            <v>16 2 02 00000</v>
          </cell>
          <cell r="G912" t="str">
            <v>000</v>
          </cell>
          <cell r="H912" t="e">
            <v>#REF!</v>
          </cell>
          <cell r="I912">
            <v>259.49</v>
          </cell>
          <cell r="J912" t="e">
            <v>#REF!</v>
          </cell>
          <cell r="K912">
            <v>1620200000</v>
          </cell>
          <cell r="L912" t="str">
            <v>1620200000</v>
          </cell>
          <cell r="M912" t="str">
            <v>61107031620200000000</v>
          </cell>
        </row>
        <row r="913">
          <cell r="A913" t="str">
            <v>61107031620220550000</v>
          </cell>
          <cell r="B913" t="str">
            <v>Обеспечение пожарной безопасности в муниципальных учреждениях образования, культуры, физической культуры и спорта города Ставрополя</v>
          </cell>
          <cell r="C913" t="str">
            <v>611</v>
          </cell>
          <cell r="D913" t="str">
            <v>07</v>
          </cell>
          <cell r="E913" t="str">
            <v>03</v>
          </cell>
          <cell r="F913" t="str">
            <v>16 2 02 20550</v>
          </cell>
          <cell r="G913" t="str">
            <v>000</v>
          </cell>
          <cell r="H913" t="e">
            <v>#REF!</v>
          </cell>
          <cell r="I913">
            <v>259.49</v>
          </cell>
          <cell r="J913" t="e">
            <v>#REF!</v>
          </cell>
          <cell r="K913">
            <v>1620220550</v>
          </cell>
          <cell r="L913" t="str">
            <v>1620220550</v>
          </cell>
          <cell r="M913" t="str">
            <v>61107031620220550000</v>
          </cell>
        </row>
        <row r="914">
          <cell r="A914" t="str">
            <v>61107031620220550610</v>
          </cell>
          <cell r="B914" t="str">
            <v>Субсидии бюджетным учреждениям</v>
          </cell>
          <cell r="C914" t="str">
            <v>611</v>
          </cell>
          <cell r="D914" t="str">
            <v>07</v>
          </cell>
          <cell r="E914" t="str">
            <v>03</v>
          </cell>
          <cell r="F914" t="str">
            <v>16 2 02 20550</v>
          </cell>
          <cell r="G914" t="str">
            <v>610</v>
          </cell>
          <cell r="H914" t="e">
            <v>#REF!</v>
          </cell>
          <cell r="I914">
            <v>259.49</v>
          </cell>
          <cell r="J914" t="e">
            <v>#REF!</v>
          </cell>
          <cell r="K914">
            <v>1620220550</v>
          </cell>
          <cell r="L914" t="str">
            <v>1620220550</v>
          </cell>
          <cell r="M914" t="str">
            <v>61107031620220550610</v>
          </cell>
        </row>
        <row r="915">
          <cell r="A915" t="str">
            <v>61107031700000000000</v>
          </cell>
          <cell r="B915" t="str">
            <v>Муниципальная программа «Энергосбережение и повышение энергетической эффективности в городе Ставрополе»</v>
          </cell>
          <cell r="C915" t="str">
            <v>611</v>
          </cell>
          <cell r="D915" t="str">
            <v>07</v>
          </cell>
          <cell r="E915" t="str">
            <v>03</v>
          </cell>
          <cell r="F915" t="str">
            <v>17 0 00 00000</v>
          </cell>
          <cell r="G915" t="str">
            <v>000</v>
          </cell>
          <cell r="H915" t="e">
            <v>#REF!</v>
          </cell>
          <cell r="I915">
            <v>425</v>
          </cell>
          <cell r="J915" t="e">
            <v>#REF!</v>
          </cell>
          <cell r="K915">
            <v>1700000000</v>
          </cell>
          <cell r="L915" t="str">
            <v>1700000000</v>
          </cell>
          <cell r="M915" t="str">
            <v>61107031700000000000</v>
          </cell>
        </row>
        <row r="916">
          <cell r="A916" t="str">
            <v>611070317Б0000000000</v>
          </cell>
          <cell r="B916" t="str">
            <v>Расходы в рамках реализации муниципальной программы «Энергосбережение и повышение энергетической эффективности в городе Ставрополе»</v>
          </cell>
          <cell r="C916" t="str">
            <v>611</v>
          </cell>
          <cell r="D916" t="str">
            <v>07</v>
          </cell>
          <cell r="E916" t="str">
            <v>03</v>
          </cell>
          <cell r="F916" t="str">
            <v>17 Б 00 00000</v>
          </cell>
          <cell r="G916" t="str">
            <v>000</v>
          </cell>
          <cell r="H916" t="e">
            <v>#REF!</v>
          </cell>
          <cell r="I916">
            <v>425</v>
          </cell>
          <cell r="J916" t="e">
            <v>#REF!</v>
          </cell>
          <cell r="K916" t="str">
            <v>17Б0000000</v>
          </cell>
          <cell r="L916" t="str">
            <v>17Б0000000</v>
          </cell>
          <cell r="M916" t="str">
            <v>611070317Б0000000000</v>
          </cell>
        </row>
        <row r="917">
          <cell r="A917" t="str">
            <v>611070317Б0100000000</v>
          </cell>
          <cell r="B917" t="str">
            <v>Основное мероприятие «Энергосбережение и энергоэффективность в бюджетном секторе»</v>
          </cell>
          <cell r="C917" t="str">
            <v>611</v>
          </cell>
          <cell r="D917" t="str">
            <v>07</v>
          </cell>
          <cell r="E917" t="str">
            <v>03</v>
          </cell>
          <cell r="F917" t="str">
            <v>17 Б 01 00000</v>
          </cell>
          <cell r="G917" t="str">
            <v>000</v>
          </cell>
          <cell r="H917" t="e">
            <v>#REF!</v>
          </cell>
          <cell r="I917">
            <v>425</v>
          </cell>
          <cell r="J917" t="e">
            <v>#REF!</v>
          </cell>
          <cell r="K917" t="str">
            <v>17Б0100000</v>
          </cell>
          <cell r="L917" t="str">
            <v>17Б0100000</v>
          </cell>
          <cell r="M917" t="str">
            <v>611070317Б0100000000</v>
          </cell>
        </row>
        <row r="918">
          <cell r="A918" t="str">
            <v>611070317Б0120490000</v>
          </cell>
          <cell r="B918" t="str">
            <v>Расходы на проведение мероприятий по энергосбережению и повышению энергоэффективности</v>
          </cell>
          <cell r="C918" t="str">
            <v>611</v>
          </cell>
          <cell r="D918" t="str">
            <v>07</v>
          </cell>
          <cell r="E918" t="str">
            <v>03</v>
          </cell>
          <cell r="F918" t="str">
            <v>17 Б 01 20490</v>
          </cell>
          <cell r="G918" t="str">
            <v>000</v>
          </cell>
          <cell r="H918" t="e">
            <v>#REF!</v>
          </cell>
          <cell r="I918">
            <v>425</v>
          </cell>
          <cell r="J918" t="e">
            <v>#REF!</v>
          </cell>
          <cell r="K918" t="str">
            <v>17Б0120490</v>
          </cell>
          <cell r="L918" t="str">
            <v>17Б0120490</v>
          </cell>
          <cell r="M918" t="str">
            <v>611070317Б0120490000</v>
          </cell>
        </row>
        <row r="919">
          <cell r="A919" t="str">
            <v>611070317Б0120490610</v>
          </cell>
          <cell r="B919" t="str">
            <v>Субсидии бюджетным учреждениям</v>
          </cell>
          <cell r="C919" t="str">
            <v>611</v>
          </cell>
          <cell r="D919" t="str">
            <v>07</v>
          </cell>
          <cell r="E919" t="str">
            <v>03</v>
          </cell>
          <cell r="F919" t="str">
            <v>17 Б 01 20490</v>
          </cell>
          <cell r="G919" t="str">
            <v>610</v>
          </cell>
          <cell r="H919" t="e">
            <v>#REF!</v>
          </cell>
          <cell r="I919">
            <v>425</v>
          </cell>
          <cell r="J919" t="e">
            <v>#REF!</v>
          </cell>
          <cell r="K919" t="str">
            <v>17Б0120490</v>
          </cell>
          <cell r="L919" t="str">
            <v>17Б0120490</v>
          </cell>
          <cell r="M919" t="str">
            <v>611070317Б0120490610</v>
          </cell>
        </row>
        <row r="920">
          <cell r="A920" t="str">
            <v>61111000000000000000</v>
          </cell>
          <cell r="B920" t="str">
            <v>Физическая культура и спорт</v>
          </cell>
          <cell r="C920" t="str">
            <v>611</v>
          </cell>
          <cell r="D920" t="str">
            <v>11</v>
          </cell>
          <cell r="E920" t="str">
            <v>00</v>
          </cell>
          <cell r="F920" t="str">
            <v>00 0 00 00000</v>
          </cell>
          <cell r="G920" t="str">
            <v>000</v>
          </cell>
          <cell r="H920" t="e">
            <v>#REF!</v>
          </cell>
          <cell r="I920">
            <v>50032.19</v>
          </cell>
          <cell r="J920" t="e">
            <v>#REF!</v>
          </cell>
          <cell r="K920">
            <v>0</v>
          </cell>
          <cell r="L920" t="str">
            <v>0000000000</v>
          </cell>
          <cell r="M920" t="str">
            <v>61111000000000000000</v>
          </cell>
        </row>
        <row r="921">
          <cell r="A921" t="str">
            <v>61111010000000000000</v>
          </cell>
          <cell r="B921" t="str">
            <v xml:space="preserve">Физическая культура </v>
          </cell>
          <cell r="C921" t="str">
            <v>611</v>
          </cell>
          <cell r="D921" t="str">
            <v>11</v>
          </cell>
          <cell r="E921" t="str">
            <v>01</v>
          </cell>
          <cell r="F921" t="str">
            <v>00 0 00 00000</v>
          </cell>
          <cell r="G921" t="str">
            <v>000</v>
          </cell>
          <cell r="H921" t="e">
            <v>#REF!</v>
          </cell>
          <cell r="I921">
            <v>2811.2400000000002</v>
          </cell>
          <cell r="J921" t="e">
            <v>#REF!</v>
          </cell>
          <cell r="K921">
            <v>0</v>
          </cell>
          <cell r="L921" t="str">
            <v>0000000000</v>
          </cell>
          <cell r="M921" t="str">
            <v>61111010000000000000</v>
          </cell>
        </row>
        <row r="922">
          <cell r="A922" t="str">
            <v>61111010800000000000</v>
          </cell>
          <cell r="B922" t="str">
            <v>Муниципальная программа «Развитие физической культуры и спорта в городе Ставрополе»</v>
          </cell>
          <cell r="C922" t="str">
            <v>611</v>
          </cell>
          <cell r="D922" t="str">
            <v>11</v>
          </cell>
          <cell r="E922" t="str">
            <v>01</v>
          </cell>
          <cell r="F922" t="str">
            <v>08 0 00 00000</v>
          </cell>
          <cell r="G922" t="str">
            <v>000</v>
          </cell>
          <cell r="H922" t="e">
            <v>#REF!</v>
          </cell>
          <cell r="I922">
            <v>2811.2400000000002</v>
          </cell>
          <cell r="J922" t="e">
            <v>#REF!</v>
          </cell>
          <cell r="K922">
            <v>800000000</v>
          </cell>
          <cell r="L922" t="str">
            <v>0800000000</v>
          </cell>
          <cell r="M922" t="str">
            <v>61111010800000000000</v>
          </cell>
        </row>
        <row r="923">
          <cell r="A923" t="str">
            <v>61111010810000000000</v>
          </cell>
          <cell r="B923" t="str">
    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    </cell>
          <cell r="C923" t="str">
            <v>611</v>
          </cell>
          <cell r="D923" t="str">
            <v>11</v>
          </cell>
          <cell r="E923" t="str">
            <v>01</v>
          </cell>
          <cell r="F923" t="str">
            <v>08 1 00 00000</v>
          </cell>
          <cell r="G923" t="str">
            <v>000</v>
          </cell>
          <cell r="H923" t="e">
            <v>#REF!</v>
          </cell>
          <cell r="I923">
            <v>2811.2400000000002</v>
          </cell>
          <cell r="J923" t="e">
            <v>#REF!</v>
          </cell>
          <cell r="K923">
            <v>810000000</v>
          </cell>
          <cell r="L923" t="str">
            <v>0810000000</v>
          </cell>
          <cell r="M923" t="str">
            <v>61111010810000000000</v>
          </cell>
        </row>
        <row r="924">
          <cell r="A924" t="str">
            <v>61111010810200000000</v>
          </cell>
          <cell r="B924" t="str">
            <v>Основное мероприятие «Обеспечение деятельности центров спортивной подготовки»</v>
          </cell>
          <cell r="C924" t="str">
            <v>611</v>
          </cell>
          <cell r="D924" t="str">
            <v>11</v>
          </cell>
          <cell r="E924" t="str">
            <v>01</v>
          </cell>
          <cell r="F924" t="str">
            <v>08 1 02 00000</v>
          </cell>
          <cell r="G924" t="str">
            <v>000</v>
          </cell>
          <cell r="H924" t="e">
            <v>#REF!</v>
          </cell>
          <cell r="I924">
            <v>2811.2400000000002</v>
          </cell>
          <cell r="J924" t="e">
            <v>#REF!</v>
          </cell>
          <cell r="K924">
            <v>810200000</v>
          </cell>
          <cell r="L924" t="str">
            <v>0810200000</v>
          </cell>
          <cell r="M924" t="str">
            <v>61111010810200000000</v>
          </cell>
        </row>
        <row r="925">
          <cell r="A925" t="str">
            <v>61111010810211010000</v>
          </cell>
          <cell r="B925" t="str">
            <v>Расходы на обеспечение деятельности (оказание услуг) муниципальных учреждений</v>
          </cell>
          <cell r="C925" t="str">
            <v>611</v>
          </cell>
          <cell r="D925" t="str">
            <v>11</v>
          </cell>
          <cell r="E925" t="str">
            <v>01</v>
          </cell>
          <cell r="F925" t="str">
            <v>08 1 02 11010</v>
          </cell>
          <cell r="G925" t="str">
            <v>000</v>
          </cell>
          <cell r="H925" t="e">
            <v>#REF!</v>
          </cell>
          <cell r="I925">
            <v>2806.55</v>
          </cell>
          <cell r="J925" t="e">
            <v>#REF!</v>
          </cell>
          <cell r="K925">
            <v>810211010</v>
          </cell>
          <cell r="L925" t="str">
            <v>0810211010</v>
          </cell>
          <cell r="M925" t="str">
            <v>61111010810211010000</v>
          </cell>
        </row>
        <row r="926">
          <cell r="A926" t="str">
            <v>61111010810211010610</v>
          </cell>
          <cell r="B926" t="str">
            <v>Субсидии бюджетным учреждениям</v>
          </cell>
          <cell r="C926" t="str">
            <v>611</v>
          </cell>
          <cell r="D926" t="str">
            <v>11</v>
          </cell>
          <cell r="E926" t="str">
            <v>01</v>
          </cell>
          <cell r="F926" t="str">
            <v>08 1 02 11010</v>
          </cell>
          <cell r="G926" t="str">
            <v>610</v>
          </cell>
          <cell r="H926" t="e">
            <v>#REF!</v>
          </cell>
          <cell r="I926">
            <v>2806.55</v>
          </cell>
          <cell r="J926" t="e">
            <v>#REF!</v>
          </cell>
          <cell r="K926">
            <v>810211010</v>
          </cell>
          <cell r="L926" t="str">
            <v>0810211010</v>
          </cell>
          <cell r="M926" t="str">
            <v>61111010810211010610</v>
          </cell>
        </row>
        <row r="927">
          <cell r="A927" t="str">
            <v>61111010810277250000</v>
          </cell>
          <cell r="B927" t="str">
            <v>Расходы на обеспечение выплаты работникам муниципальных учреждений минимального размера оплаты труда</v>
          </cell>
          <cell r="C927" t="str">
            <v>611</v>
          </cell>
          <cell r="D927" t="str">
            <v>11</v>
          </cell>
          <cell r="E927" t="str">
            <v>01</v>
          </cell>
          <cell r="F927" t="str">
            <v>08 1 02 77250</v>
          </cell>
          <cell r="G927" t="str">
            <v>000</v>
          </cell>
          <cell r="H927" t="e">
            <v>#REF!</v>
          </cell>
          <cell r="I927">
            <v>4.6900000000000004</v>
          </cell>
          <cell r="J927" t="e">
            <v>#REF!</v>
          </cell>
          <cell r="K927">
            <v>810277250</v>
          </cell>
          <cell r="L927" t="str">
            <v>0810277250</v>
          </cell>
          <cell r="M927" t="str">
            <v>61111010810277250000</v>
          </cell>
        </row>
        <row r="928">
          <cell r="A928" t="str">
            <v>61111010810277250610</v>
          </cell>
          <cell r="B928" t="str">
            <v>Субсидии бюджетным учреждениям</v>
          </cell>
          <cell r="C928" t="str">
            <v>611</v>
          </cell>
          <cell r="D928" t="str">
            <v>11</v>
          </cell>
          <cell r="E928" t="str">
            <v>01</v>
          </cell>
          <cell r="F928" t="str">
            <v>08 1 02 77250</v>
          </cell>
          <cell r="G928" t="str">
            <v>610</v>
          </cell>
          <cell r="H928" t="e">
            <v>#REF!</v>
          </cell>
          <cell r="I928">
            <v>4.6900000000000004</v>
          </cell>
          <cell r="J928" t="e">
            <v>#REF!</v>
          </cell>
          <cell r="K928">
            <v>810277250</v>
          </cell>
          <cell r="L928" t="str">
            <v>0810277250</v>
          </cell>
          <cell r="M928" t="str">
            <v>61111010810277250610</v>
          </cell>
        </row>
        <row r="929">
          <cell r="A929" t="str">
            <v>61111020000000000000</v>
          </cell>
          <cell r="B929" t="str">
            <v>Массовый спорт</v>
          </cell>
          <cell r="C929" t="str">
            <v>611</v>
          </cell>
          <cell r="D929" t="str">
            <v>11</v>
          </cell>
          <cell r="E929" t="str">
            <v>02</v>
          </cell>
          <cell r="F929" t="str">
            <v>00 0 00 00000</v>
          </cell>
          <cell r="G929" t="str">
            <v>000</v>
          </cell>
          <cell r="H929" t="e">
            <v>#REF!</v>
          </cell>
          <cell r="I929">
            <v>13328.91</v>
          </cell>
          <cell r="J929" t="e">
            <v>#REF!</v>
          </cell>
          <cell r="K929">
            <v>0</v>
          </cell>
          <cell r="L929" t="str">
            <v>0000000000</v>
          </cell>
          <cell r="M929" t="str">
            <v>61111020000000000000</v>
          </cell>
        </row>
        <row r="930">
          <cell r="A930" t="str">
            <v>61111020800000000000</v>
          </cell>
          <cell r="B930" t="str">
            <v>Муниципальная программа «Развитие физической культуры и спорта в городе Ставрополе»</v>
          </cell>
          <cell r="C930" t="str">
            <v>611</v>
          </cell>
          <cell r="D930" t="str">
            <v>11</v>
          </cell>
          <cell r="E930" t="str">
            <v>02</v>
          </cell>
          <cell r="F930" t="str">
            <v>08 0 00 00000</v>
          </cell>
          <cell r="G930" t="str">
            <v>000</v>
          </cell>
          <cell r="H930" t="e">
            <v>#REF!</v>
          </cell>
          <cell r="I930">
            <v>13328.91</v>
          </cell>
          <cell r="J930" t="e">
            <v>#REF!</v>
          </cell>
          <cell r="K930">
            <v>800000000</v>
          </cell>
          <cell r="L930" t="str">
            <v>0800000000</v>
          </cell>
          <cell r="M930" t="str">
            <v>61111020800000000000</v>
          </cell>
        </row>
        <row r="931">
          <cell r="A931" t="str">
            <v>61111020810000000000</v>
          </cell>
          <cell r="B931" t="str">
    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    </cell>
          <cell r="C931" t="str">
            <v>611</v>
          </cell>
          <cell r="D931" t="str">
            <v>11</v>
          </cell>
          <cell r="E931" t="str">
            <v>02</v>
          </cell>
          <cell r="F931" t="str">
            <v>08 1 00 00000</v>
          </cell>
          <cell r="G931" t="str">
            <v>000</v>
          </cell>
          <cell r="H931" t="e">
            <v>#REF!</v>
          </cell>
          <cell r="I931">
            <v>8506.77</v>
          </cell>
          <cell r="J931" t="e">
            <v>#REF!</v>
          </cell>
          <cell r="K931">
            <v>810000000</v>
          </cell>
          <cell r="L931" t="str">
            <v>0810000000</v>
          </cell>
          <cell r="M931" t="str">
            <v>61111020810000000000</v>
          </cell>
        </row>
        <row r="932">
          <cell r="A932" t="str">
            <v>61111020810300000000</v>
          </cell>
          <cell r="B932" t="str">
            <v>Основное мероприятие «Обеспечение организации, проведения и участия в официальных физкультурных (физкультурно-оздоровительных) мероприятиях муниципальных учреждений дополнительного образования детей физкультурно-спортивной направленности города Ставрополя»</v>
          </cell>
          <cell r="C932" t="str">
            <v>611</v>
          </cell>
          <cell r="D932" t="str">
            <v>11</v>
          </cell>
          <cell r="E932" t="str">
            <v>02</v>
          </cell>
          <cell r="F932" t="str">
            <v>08 1 03 00000</v>
          </cell>
          <cell r="G932" t="str">
            <v>000</v>
          </cell>
          <cell r="H932" t="e">
            <v>#REF!</v>
          </cell>
          <cell r="I932">
            <v>8506.77</v>
          </cell>
          <cell r="J932" t="e">
            <v>#REF!</v>
          </cell>
          <cell r="K932">
            <v>810300000</v>
          </cell>
          <cell r="L932" t="str">
            <v>0810300000</v>
          </cell>
          <cell r="M932" t="str">
            <v>61111020810300000000</v>
          </cell>
        </row>
        <row r="933">
          <cell r="A933" t="str">
            <v>61111020810311010000</v>
          </cell>
          <cell r="B933" t="str">
            <v>Расходы на обеспечение деятельности (оказание услуг) муниципальных учреждений</v>
          </cell>
          <cell r="C933" t="str">
            <v>611</v>
          </cell>
          <cell r="D933" t="str">
            <v>11</v>
          </cell>
          <cell r="E933" t="str">
            <v>02</v>
          </cell>
          <cell r="F933" t="str">
            <v>08 1 03 11010</v>
          </cell>
          <cell r="G933" t="str">
            <v>000</v>
          </cell>
          <cell r="H933" t="e">
            <v>#REF!</v>
          </cell>
          <cell r="I933">
            <v>8506.77</v>
          </cell>
          <cell r="J933" t="e">
            <v>#REF!</v>
          </cell>
          <cell r="K933">
            <v>810311010</v>
          </cell>
          <cell r="L933" t="str">
            <v>0810311010</v>
          </cell>
          <cell r="M933" t="str">
            <v>61111020810311010000</v>
          </cell>
        </row>
        <row r="934">
          <cell r="A934" t="str">
            <v>61111020810311010610</v>
          </cell>
          <cell r="B934" t="str">
            <v>Субсидии бюджетным учреждениям</v>
          </cell>
          <cell r="C934" t="str">
            <v>611</v>
          </cell>
          <cell r="D934" t="str">
            <v>11</v>
          </cell>
          <cell r="E934" t="str">
            <v>02</v>
          </cell>
          <cell r="F934" t="str">
            <v>08 1 03 11010</v>
          </cell>
          <cell r="G934" t="str">
            <v>610</v>
          </cell>
          <cell r="H934" t="e">
            <v>#REF!</v>
          </cell>
          <cell r="I934">
            <v>8506.77</v>
          </cell>
          <cell r="J934" t="e">
            <v>#REF!</v>
          </cell>
          <cell r="K934">
            <v>810311010</v>
          </cell>
          <cell r="L934" t="str">
            <v>0810311010</v>
          </cell>
          <cell r="M934" t="str">
            <v>61111020810311010610</v>
          </cell>
        </row>
        <row r="935">
          <cell r="A935" t="str">
            <v>61111020820000000000</v>
          </cell>
          <cell r="B935" t="str">
            <v>Подпрограмма «Организация и проведение физкультурных мероприятий и спортивных мероприятий»</v>
          </cell>
          <cell r="C935" t="str">
            <v>611</v>
          </cell>
          <cell r="D935" t="str">
            <v>11</v>
          </cell>
          <cell r="E935" t="str">
            <v>02</v>
          </cell>
          <cell r="F935" t="str">
            <v>08 2 00 00000</v>
          </cell>
          <cell r="G935" t="str">
            <v>000</v>
          </cell>
          <cell r="H935" t="e">
            <v>#REF!</v>
          </cell>
          <cell r="I935">
            <v>4822.1400000000003</v>
          </cell>
          <cell r="J935" t="e">
            <v>#REF!</v>
          </cell>
          <cell r="K935">
            <v>820000000</v>
          </cell>
          <cell r="L935" t="str">
            <v>0820000000</v>
          </cell>
          <cell r="M935" t="str">
            <v>61111020820000000000</v>
          </cell>
        </row>
        <row r="936">
          <cell r="A936" t="str">
            <v>61111020820100000000</v>
          </cell>
          <cell r="B936" t="str">
            <v>Основное мероприятие «Реализация мероприятий, направленных на развитие физической культуры и массового спорта»</v>
          </cell>
          <cell r="C936" t="str">
            <v>611</v>
          </cell>
          <cell r="D936" t="str">
            <v>11</v>
          </cell>
          <cell r="E936" t="str">
            <v>02</v>
          </cell>
          <cell r="F936" t="str">
            <v>08 2 01 00000</v>
          </cell>
          <cell r="G936" t="str">
            <v>000</v>
          </cell>
          <cell r="H936" t="e">
            <v>#REF!</v>
          </cell>
          <cell r="I936">
            <v>4811.6400000000003</v>
          </cell>
          <cell r="J936" t="e">
            <v>#REF!</v>
          </cell>
          <cell r="K936">
            <v>820100000</v>
          </cell>
          <cell r="L936" t="str">
            <v>0820100000</v>
          </cell>
          <cell r="M936" t="str">
            <v>61111020820100000000</v>
          </cell>
        </row>
        <row r="937">
          <cell r="A937" t="str">
            <v>61111020820120420000</v>
          </cell>
          <cell r="B937" t="str">
            <v>Расходы на реализацию мероприятий, направленных на развитие физической культуры и массового спорта</v>
          </cell>
          <cell r="C937" t="str">
            <v>611</v>
          </cell>
          <cell r="D937" t="str">
            <v>11</v>
          </cell>
          <cell r="E937" t="str">
            <v>02</v>
          </cell>
          <cell r="F937" t="str">
            <v>08 2 01 20420</v>
          </cell>
          <cell r="G937" t="str">
            <v>000</v>
          </cell>
          <cell r="H937" t="e">
            <v>#REF!</v>
          </cell>
          <cell r="I937">
            <v>4811.6400000000003</v>
          </cell>
          <cell r="J937" t="e">
            <v>#REF!</v>
          </cell>
          <cell r="K937">
            <v>820120420</v>
          </cell>
          <cell r="L937" t="str">
            <v>0820120420</v>
          </cell>
          <cell r="M937" t="str">
            <v>61111020820120420000</v>
          </cell>
        </row>
        <row r="938">
          <cell r="A938" t="str">
            <v>61111020820120420110</v>
          </cell>
          <cell r="B938" t="str">
            <v>Расходы на выплаты персоналу казенных учреждений</v>
          </cell>
          <cell r="C938" t="str">
            <v>611</v>
          </cell>
          <cell r="D938" t="str">
            <v>11</v>
          </cell>
          <cell r="E938" t="str">
            <v>02</v>
          </cell>
          <cell r="F938" t="str">
            <v>08 2 01 20420</v>
          </cell>
          <cell r="G938" t="str">
            <v>110</v>
          </cell>
          <cell r="H938" t="e">
            <v>#REF!</v>
          </cell>
          <cell r="I938">
            <v>3132</v>
          </cell>
          <cell r="J938" t="e">
            <v>#REF!</v>
          </cell>
          <cell r="K938">
            <v>820120420</v>
          </cell>
          <cell r="L938" t="str">
            <v>0820120420</v>
          </cell>
          <cell r="M938" t="str">
            <v>61111020820120420110</v>
          </cell>
        </row>
        <row r="939">
          <cell r="A939" t="str">
            <v>61111020820120420240</v>
          </cell>
          <cell r="B939" t="str">
            <v>Иные закупки товаров, работ и услуг для обеспечения государственных (муниципальных) нужд</v>
          </cell>
          <cell r="C939" t="str">
            <v>611</v>
          </cell>
          <cell r="D939" t="str">
            <v>11</v>
          </cell>
          <cell r="E939" t="str">
            <v>02</v>
          </cell>
          <cell r="F939" t="str">
            <v>08 2 01 20420</v>
          </cell>
          <cell r="G939" t="str">
            <v>240</v>
          </cell>
          <cell r="H939" t="e">
            <v>#REF!</v>
          </cell>
          <cell r="I939">
            <v>1679.64</v>
          </cell>
          <cell r="J939" t="e">
            <v>#REF!</v>
          </cell>
          <cell r="K939">
            <v>820120420</v>
          </cell>
          <cell r="L939" t="str">
            <v>0820120420</v>
          </cell>
          <cell r="M939" t="str">
            <v>61111020820120420240</v>
          </cell>
        </row>
        <row r="940">
          <cell r="A940" t="str">
            <v>61111020820200000000</v>
          </cell>
          <cell r="B940" t="str">
            <v>Основное мероприятие «Изготовление и размещение пропагандирующей социальной рекламы о здоровом и активном образе жизни»</v>
          </cell>
          <cell r="C940" t="str">
            <v>611</v>
          </cell>
          <cell r="D940" t="str">
            <v>11</v>
          </cell>
          <cell r="E940" t="str">
            <v>02</v>
          </cell>
          <cell r="F940" t="str">
            <v>08 2 02 00000</v>
          </cell>
          <cell r="G940" t="str">
            <v>000</v>
          </cell>
          <cell r="H940" t="e">
            <v>#REF!</v>
          </cell>
          <cell r="I940">
            <v>10.5</v>
          </cell>
          <cell r="J940" t="e">
            <v>#REF!</v>
          </cell>
          <cell r="K940">
            <v>820200000</v>
          </cell>
          <cell r="L940" t="str">
            <v>0820200000</v>
          </cell>
          <cell r="M940" t="str">
            <v>61111020820200000000</v>
          </cell>
        </row>
        <row r="941">
          <cell r="A941" t="str">
            <v>61111020820220440000</v>
          </cell>
          <cell r="B941" t="str">
            <v xml:space="preserve">Расходы на пропаганду здорового образа жизни </v>
          </cell>
          <cell r="C941" t="str">
            <v>611</v>
          </cell>
          <cell r="D941" t="str">
            <v>11</v>
          </cell>
          <cell r="E941" t="str">
            <v>02</v>
          </cell>
          <cell r="F941" t="str">
            <v>08 2 02 20440</v>
          </cell>
          <cell r="G941" t="str">
            <v>000</v>
          </cell>
          <cell r="H941" t="e">
            <v>#REF!</v>
          </cell>
          <cell r="I941">
            <v>10.5</v>
          </cell>
          <cell r="J941" t="e">
            <v>#REF!</v>
          </cell>
          <cell r="K941">
            <v>820220440</v>
          </cell>
          <cell r="L941" t="str">
            <v>0820220440</v>
          </cell>
          <cell r="M941" t="str">
            <v>61111020820220440000</v>
          </cell>
        </row>
        <row r="942">
          <cell r="A942" t="str">
            <v>61111020820220440240</v>
          </cell>
          <cell r="B942" t="str">
            <v>Иные закупки товаров, работ и услуг для обеспечения государственных (муниципальных) нужд</v>
          </cell>
          <cell r="C942" t="str">
            <v>611</v>
          </cell>
          <cell r="D942" t="str">
            <v>11</v>
          </cell>
          <cell r="E942" t="str">
            <v>02</v>
          </cell>
          <cell r="F942" t="str">
            <v>08 2 02 20440</v>
          </cell>
          <cell r="G942" t="str">
            <v>240</v>
          </cell>
          <cell r="H942" t="e">
            <v>#REF!</v>
          </cell>
          <cell r="I942">
            <v>10.5</v>
          </cell>
          <cell r="J942" t="e">
            <v>#REF!</v>
          </cell>
          <cell r="K942">
            <v>820220440</v>
          </cell>
          <cell r="L942" t="str">
            <v>0820220440</v>
          </cell>
          <cell r="M942" t="str">
            <v>61111020820220440240</v>
          </cell>
        </row>
        <row r="943">
          <cell r="A943" t="str">
            <v>61111030000000000000</v>
          </cell>
          <cell r="B943" t="str">
            <v>Спорт высших достижений</v>
          </cell>
          <cell r="C943" t="str">
            <v>611</v>
          </cell>
          <cell r="D943" t="str">
            <v>11</v>
          </cell>
          <cell r="E943" t="str">
            <v>03</v>
          </cell>
          <cell r="F943" t="str">
            <v>00 0 00 00000</v>
          </cell>
          <cell r="G943" t="str">
            <v>000</v>
          </cell>
          <cell r="H943" t="e">
            <v>#REF!</v>
          </cell>
          <cell r="I943">
            <v>21605</v>
          </cell>
          <cell r="J943" t="e">
            <v>#REF!</v>
          </cell>
          <cell r="K943">
            <v>0</v>
          </cell>
          <cell r="L943" t="str">
            <v>0000000000</v>
          </cell>
          <cell r="M943" t="str">
            <v>61111030000000000000</v>
          </cell>
        </row>
        <row r="944">
          <cell r="A944" t="str">
            <v>61111030800000000000</v>
          </cell>
          <cell r="B944" t="str">
            <v>Муниципальная программа «Развитие физической культуры и спорта в городе Ставрополе»</v>
          </cell>
          <cell r="C944" t="str">
            <v>611</v>
          </cell>
          <cell r="D944" t="str">
            <v>11</v>
          </cell>
          <cell r="E944" t="str">
            <v>03</v>
          </cell>
          <cell r="F944" t="str">
            <v>08 0 00 00000</v>
          </cell>
          <cell r="G944" t="str">
            <v>000</v>
          </cell>
          <cell r="H944" t="e">
            <v>#REF!</v>
          </cell>
          <cell r="I944">
            <v>21605</v>
          </cell>
          <cell r="J944" t="e">
            <v>#REF!</v>
          </cell>
          <cell r="K944">
            <v>800000000</v>
          </cell>
          <cell r="L944" t="str">
            <v>0800000000</v>
          </cell>
          <cell r="M944" t="str">
            <v>61111030800000000000</v>
          </cell>
        </row>
        <row r="945">
          <cell r="A945" t="str">
            <v>61111030820000000000</v>
          </cell>
          <cell r="B945" t="str">
            <v>Подпрограмма «Организация и проведение физкультурных мероприятий и спортивных мероприятий»</v>
          </cell>
          <cell r="C945" t="str">
            <v>611</v>
          </cell>
          <cell r="D945" t="str">
            <v>11</v>
          </cell>
          <cell r="E945" t="str">
            <v>03</v>
          </cell>
          <cell r="F945" t="str">
            <v>08 2 00 00000</v>
          </cell>
          <cell r="G945" t="str">
            <v>000</v>
          </cell>
          <cell r="H945" t="e">
            <v>#REF!</v>
          </cell>
          <cell r="I945">
            <v>21605</v>
          </cell>
          <cell r="J945" t="e">
            <v>#REF!</v>
          </cell>
          <cell r="K945">
            <v>820000000</v>
          </cell>
          <cell r="L945" t="str">
            <v>0820000000</v>
          </cell>
          <cell r="M945" t="str">
            <v>61111030820000000000</v>
          </cell>
        </row>
        <row r="946">
          <cell r="A946" t="str">
            <v>61111030820400000000</v>
          </cell>
          <cell r="B946" t="str">
    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    </cell>
          <cell r="C946" t="str">
            <v>611</v>
          </cell>
          <cell r="D946" t="str">
            <v>11</v>
          </cell>
          <cell r="E946" t="str">
            <v>03</v>
          </cell>
          <cell r="F946" t="str">
            <v>08 2 04 00000</v>
          </cell>
          <cell r="G946" t="str">
            <v>000</v>
          </cell>
          <cell r="H946" t="e">
            <v>#REF!</v>
          </cell>
          <cell r="I946">
            <v>21605</v>
          </cell>
          <cell r="J946" t="e">
            <v>#REF!</v>
          </cell>
          <cell r="K946">
            <v>820400000</v>
          </cell>
          <cell r="L946" t="str">
            <v>0820400000</v>
          </cell>
          <cell r="M946" t="str">
            <v>61111030820400000000</v>
          </cell>
        </row>
        <row r="947">
          <cell r="A947" t="str">
            <v>61111030820460120000</v>
          </cell>
          <cell r="B947" t="str">
            <v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v>
          </cell>
          <cell r="C947" t="str">
            <v>611</v>
          </cell>
          <cell r="D947" t="str">
            <v>11</v>
          </cell>
          <cell r="E947" t="str">
            <v>03</v>
          </cell>
          <cell r="F947" t="str">
            <v>08 2 04 60120</v>
          </cell>
          <cell r="G947" t="str">
            <v>000</v>
          </cell>
          <cell r="H947" t="e">
            <v>#REF!</v>
          </cell>
          <cell r="I947">
            <v>1105</v>
          </cell>
          <cell r="J947" t="e">
            <v>#REF!</v>
          </cell>
          <cell r="K947">
            <v>820460120</v>
          </cell>
          <cell r="L947" t="str">
            <v>0820460120</v>
          </cell>
          <cell r="M947" t="str">
            <v>61111030820460120000</v>
          </cell>
        </row>
        <row r="948">
          <cell r="A948" t="str">
            <v>61111030820460120630</v>
          </cell>
          <cell r="B948" t="str">
            <v>Субсидии некоммерческим организациям (за исключением государственных (муниципальных) учреждений)</v>
          </cell>
          <cell r="C948" t="str">
            <v>611</v>
          </cell>
          <cell r="D948" t="str">
            <v>11</v>
          </cell>
          <cell r="E948" t="str">
            <v>03</v>
          </cell>
          <cell r="F948" t="str">
            <v>08 2 04 60120</v>
          </cell>
          <cell r="G948" t="str">
            <v>630</v>
          </cell>
          <cell r="H948" t="e">
            <v>#REF!</v>
          </cell>
          <cell r="I948">
            <v>1105</v>
          </cell>
          <cell r="J948" t="e">
            <v>#REF!</v>
          </cell>
          <cell r="K948">
            <v>820460120</v>
          </cell>
          <cell r="L948" t="str">
            <v>0820460120</v>
          </cell>
          <cell r="M948" t="str">
            <v>61111030820460120630</v>
          </cell>
        </row>
        <row r="949">
          <cell r="A949" t="str">
            <v>61111030820460150000</v>
          </cell>
          <cell r="B949" t="str">
            <v xml:space="preserve"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  </v>
          </cell>
          <cell r="C949" t="str">
            <v>611</v>
          </cell>
          <cell r="D949" t="str">
            <v>11</v>
          </cell>
          <cell r="E949" t="str">
            <v>03</v>
          </cell>
          <cell r="F949" t="str">
            <v>08 2 04 60150</v>
          </cell>
          <cell r="G949" t="str">
            <v>000</v>
          </cell>
          <cell r="H949" t="e">
            <v>#REF!</v>
          </cell>
          <cell r="I949">
            <v>20500</v>
          </cell>
          <cell r="J949" t="e">
            <v>#REF!</v>
          </cell>
          <cell r="K949">
            <v>820460150</v>
          </cell>
          <cell r="L949" t="str">
            <v>0820460150</v>
          </cell>
          <cell r="M949" t="str">
            <v>61111030820460150000</v>
          </cell>
        </row>
        <row r="950">
          <cell r="A950" t="str">
            <v>61111030820460150630</v>
          </cell>
          <cell r="B950" t="str">
            <v>Субсидии некоммерческим организациям (за исключением государственных (муниципальных) учреждений)</v>
          </cell>
          <cell r="C950" t="str">
            <v>611</v>
          </cell>
          <cell r="D950" t="str">
            <v>11</v>
          </cell>
          <cell r="E950" t="str">
            <v>03</v>
          </cell>
          <cell r="F950" t="str">
            <v>08 2 04 60150</v>
          </cell>
          <cell r="G950" t="str">
            <v>630</v>
          </cell>
          <cell r="H950" t="e">
            <v>#REF!</v>
          </cell>
          <cell r="I950">
            <v>20500</v>
          </cell>
          <cell r="J950" t="e">
            <v>#REF!</v>
          </cell>
          <cell r="K950">
            <v>820460150</v>
          </cell>
          <cell r="L950" t="str">
            <v>0820460150</v>
          </cell>
          <cell r="M950" t="str">
            <v>61111030820460150630</v>
          </cell>
        </row>
        <row r="951">
          <cell r="A951" t="str">
            <v>61111050000000000000</v>
          </cell>
          <cell r="B951" t="str">
            <v>Другие вопросы в области физической культуры и спорта</v>
          </cell>
          <cell r="C951" t="str">
            <v>611</v>
          </cell>
          <cell r="D951" t="str">
            <v>11</v>
          </cell>
          <cell r="E951" t="str">
            <v>05</v>
          </cell>
          <cell r="F951" t="str">
            <v>00 0 00 00000</v>
          </cell>
          <cell r="G951" t="str">
            <v>000</v>
          </cell>
          <cell r="H951" t="e">
            <v>#REF!</v>
          </cell>
          <cell r="I951">
            <v>12287.04</v>
          </cell>
          <cell r="J951" t="e">
            <v>#REF!</v>
          </cell>
          <cell r="K951">
            <v>0</v>
          </cell>
          <cell r="L951" t="str">
            <v>0000000000</v>
          </cell>
          <cell r="M951" t="str">
            <v>61111050000000000000</v>
          </cell>
        </row>
        <row r="952">
          <cell r="A952" t="str">
            <v>61111057800000000000</v>
          </cell>
          <cell r="B952" t="str">
            <v>Обеспечение деятельности комитета физической культуры и спорта администрации города Ставрополя</v>
          </cell>
          <cell r="C952" t="str">
            <v>611</v>
          </cell>
          <cell r="D952" t="str">
            <v>11</v>
          </cell>
          <cell r="E952" t="str">
            <v>05</v>
          </cell>
          <cell r="F952" t="str">
            <v>78 0 00 00000</v>
          </cell>
          <cell r="G952" t="str">
            <v>000</v>
          </cell>
          <cell r="H952" t="e">
            <v>#REF!</v>
          </cell>
          <cell r="I952">
            <v>12287.04</v>
          </cell>
          <cell r="J952" t="e">
            <v>#REF!</v>
          </cell>
          <cell r="K952">
            <v>7800000000</v>
          </cell>
          <cell r="L952" t="str">
            <v>7800000000</v>
          </cell>
          <cell r="M952" t="str">
            <v>61111057800000000000</v>
          </cell>
        </row>
        <row r="953">
          <cell r="A953" t="str">
            <v>61111057810000000000</v>
          </cell>
          <cell r="B953" t="str">
            <v>Непрограммные расходы в рамках обеспечения деятельности комитета физической культуры и спорта администрации города Ставрополя</v>
          </cell>
          <cell r="C953" t="str">
            <v>611</v>
          </cell>
          <cell r="D953" t="str">
            <v>11</v>
          </cell>
          <cell r="E953" t="str">
            <v>05</v>
          </cell>
          <cell r="F953" t="str">
            <v>78 1 00 00000</v>
          </cell>
          <cell r="G953" t="str">
            <v>000</v>
          </cell>
          <cell r="H953" t="e">
            <v>#REF!</v>
          </cell>
          <cell r="I953">
            <v>11221.93</v>
          </cell>
          <cell r="J953" t="e">
            <v>#REF!</v>
          </cell>
          <cell r="K953">
            <v>7810000000</v>
          </cell>
          <cell r="L953" t="str">
            <v>7810000000</v>
          </cell>
          <cell r="M953" t="str">
            <v>61111057810000000000</v>
          </cell>
        </row>
        <row r="954">
          <cell r="A954" t="str">
            <v>61111057810010010000</v>
          </cell>
          <cell r="B954" t="str">
            <v>Расходы на обеспечение функций органов местного самоуправления города Ставрополя</v>
          </cell>
          <cell r="C954" t="str">
            <v>611</v>
          </cell>
          <cell r="D954" t="str">
            <v>11</v>
          </cell>
          <cell r="E954" t="str">
            <v>05</v>
          </cell>
          <cell r="F954" t="str">
            <v>78 1 00 10010</v>
          </cell>
          <cell r="G954" t="str">
            <v>000</v>
          </cell>
          <cell r="H954" t="e">
            <v>#REF!</v>
          </cell>
          <cell r="I954">
            <v>1026.6200000000001</v>
          </cell>
          <cell r="J954" t="e">
            <v>#REF!</v>
          </cell>
          <cell r="K954">
            <v>7810010010</v>
          </cell>
          <cell r="L954" t="str">
            <v>7810010010</v>
          </cell>
          <cell r="M954" t="str">
            <v>61111057810010010000</v>
          </cell>
        </row>
        <row r="955">
          <cell r="A955" t="str">
            <v>61111057810010010120</v>
          </cell>
          <cell r="B955" t="str">
            <v>Расходы на выплаты персоналу государственных (муниципальных) органов</v>
          </cell>
          <cell r="C955" t="str">
            <v>611</v>
          </cell>
          <cell r="D955" t="str">
            <v>11</v>
          </cell>
          <cell r="E955" t="str">
            <v>05</v>
          </cell>
          <cell r="F955" t="str">
            <v>78 1 00 10010</v>
          </cell>
          <cell r="G955" t="str">
            <v>120</v>
          </cell>
          <cell r="H955" t="e">
            <v>#REF!</v>
          </cell>
          <cell r="I955">
            <v>235.45</v>
          </cell>
          <cell r="J955" t="e">
            <v>#REF!</v>
          </cell>
          <cell r="K955">
            <v>7810010010</v>
          </cell>
          <cell r="L955" t="str">
            <v>7810010010</v>
          </cell>
          <cell r="M955" t="str">
            <v>61111057810010010120</v>
          </cell>
        </row>
        <row r="956">
          <cell r="A956" t="str">
            <v>61111057810010010240</v>
          </cell>
          <cell r="B956" t="str">
            <v>Иные закупки товаров, работ и услуг для обеспечения государственных (муниципальных) нужд</v>
          </cell>
          <cell r="C956" t="str">
            <v>611</v>
          </cell>
          <cell r="D956" t="str">
            <v>11</v>
          </cell>
          <cell r="E956" t="str">
            <v>05</v>
          </cell>
          <cell r="F956" t="str">
            <v>78 1 00 10010</v>
          </cell>
          <cell r="G956" t="str">
            <v>240</v>
          </cell>
          <cell r="H956" t="e">
            <v>#REF!</v>
          </cell>
          <cell r="I956">
            <v>777.97</v>
          </cell>
          <cell r="J956" t="e">
            <v>#REF!</v>
          </cell>
          <cell r="K956">
            <v>7810010010</v>
          </cell>
          <cell r="L956" t="str">
            <v>7810010010</v>
          </cell>
          <cell r="M956" t="str">
            <v>61111057810010010240</v>
          </cell>
        </row>
        <row r="957">
          <cell r="A957" t="str">
            <v>61111057810010010850</v>
          </cell>
          <cell r="B957" t="str">
            <v>Уплата налогов, сборов и иных платежей</v>
          </cell>
          <cell r="C957" t="str">
            <v>611</v>
          </cell>
          <cell r="D957" t="str">
            <v>11</v>
          </cell>
          <cell r="E957" t="str">
            <v>05</v>
          </cell>
          <cell r="F957" t="str">
            <v>78 1 00 10010</v>
          </cell>
          <cell r="G957" t="str">
            <v>850</v>
          </cell>
          <cell r="H957" t="e">
            <v>#REF!</v>
          </cell>
          <cell r="I957">
            <v>13.2</v>
          </cell>
          <cell r="J957" t="e">
            <v>#REF!</v>
          </cell>
          <cell r="K957">
            <v>7810010010</v>
          </cell>
          <cell r="L957" t="str">
            <v>7810010010</v>
          </cell>
          <cell r="M957" t="str">
            <v>61111057810010010850</v>
          </cell>
        </row>
        <row r="958">
          <cell r="A958" t="str">
            <v>61111057810010020000</v>
          </cell>
          <cell r="B958" t="str">
            <v>Расходы на выплаты по оплате труда работников органов местного самоуправления города Ставрополя</v>
          </cell>
          <cell r="C958" t="str">
            <v>611</v>
          </cell>
          <cell r="D958" t="str">
            <v>11</v>
          </cell>
          <cell r="E958" t="str">
            <v>05</v>
          </cell>
          <cell r="F958" t="str">
            <v>78 1 00 10020</v>
          </cell>
          <cell r="G958" t="str">
            <v>000</v>
          </cell>
          <cell r="H958" t="e">
            <v>#REF!</v>
          </cell>
          <cell r="I958">
            <v>8638.16</v>
          </cell>
          <cell r="J958" t="e">
            <v>#REF!</v>
          </cell>
          <cell r="K958">
            <v>7810010020</v>
          </cell>
          <cell r="L958" t="str">
            <v>7810010020</v>
          </cell>
          <cell r="M958" t="str">
            <v>61111057810010020000</v>
          </cell>
        </row>
        <row r="959">
          <cell r="A959" t="str">
            <v>61111057810010020120</v>
          </cell>
          <cell r="B959" t="str">
            <v>Расходы на выплаты персоналу государственных (муниципальных) органов</v>
          </cell>
          <cell r="C959" t="str">
            <v>611</v>
          </cell>
          <cell r="D959" t="str">
            <v>11</v>
          </cell>
          <cell r="E959" t="str">
            <v>05</v>
          </cell>
          <cell r="F959" t="str">
            <v>78 1 00 10020</v>
          </cell>
          <cell r="G959" t="str">
            <v>120</v>
          </cell>
          <cell r="H959" t="e">
            <v>#REF!</v>
          </cell>
          <cell r="I959">
            <v>8638.16</v>
          </cell>
          <cell r="J959" t="e">
            <v>#REF!</v>
          </cell>
          <cell r="K959">
            <v>7810010020</v>
          </cell>
          <cell r="L959" t="str">
            <v>7810010020</v>
          </cell>
          <cell r="M959" t="str">
            <v>61111057810010020120</v>
          </cell>
        </row>
        <row r="960">
          <cell r="A960" t="str">
            <v>61111057810011010000</v>
          </cell>
          <cell r="B960" t="str">
            <v>Расходы на обеспечение деятельности (оказание услуг) муниципальных учреждений</v>
          </cell>
          <cell r="C960" t="str">
            <v>611</v>
          </cell>
          <cell r="D960" t="str">
            <v>11</v>
          </cell>
          <cell r="E960" t="str">
            <v>05</v>
          </cell>
          <cell r="F960" t="str">
            <v>78 1 00 11010</v>
          </cell>
          <cell r="G960" t="str">
            <v>000</v>
          </cell>
          <cell r="H960" t="e">
            <v>#REF!</v>
          </cell>
          <cell r="I960">
            <v>1557.15</v>
          </cell>
          <cell r="J960" t="e">
            <v>#REF!</v>
          </cell>
          <cell r="K960">
            <v>7810011010</v>
          </cell>
          <cell r="L960" t="str">
            <v>7810011010</v>
          </cell>
          <cell r="M960" t="str">
            <v>61111057810011010000</v>
          </cell>
        </row>
        <row r="961">
          <cell r="A961" t="str">
            <v>61111057810011010110</v>
          </cell>
          <cell r="B961" t="str">
            <v>Расходы на выплаты персоналу казенных учреждений</v>
          </cell>
          <cell r="C961" t="str">
            <v>611</v>
          </cell>
          <cell r="D961" t="str">
            <v>11</v>
          </cell>
          <cell r="E961" t="str">
            <v>05</v>
          </cell>
          <cell r="F961" t="str">
            <v>78 1 00 11010</v>
          </cell>
          <cell r="G961" t="str">
            <v>110</v>
          </cell>
          <cell r="H961" t="e">
            <v>#REF!</v>
          </cell>
          <cell r="I961">
            <v>1409.15</v>
          </cell>
          <cell r="J961" t="e">
            <v>#REF!</v>
          </cell>
          <cell r="K961">
            <v>7810011010</v>
          </cell>
          <cell r="L961" t="str">
            <v>7810011010</v>
          </cell>
          <cell r="M961" t="str">
            <v>61111057810011010110</v>
          </cell>
        </row>
        <row r="962">
          <cell r="A962" t="str">
            <v>61111057810011010240</v>
          </cell>
          <cell r="B962" t="str">
            <v>Иные закупки товаров, работ и услуг для обеспечения государственных (муниципальных) нужд</v>
          </cell>
          <cell r="C962" t="str">
            <v>611</v>
          </cell>
          <cell r="D962" t="str">
            <v>11</v>
          </cell>
          <cell r="E962" t="str">
            <v>05</v>
          </cell>
          <cell r="F962" t="str">
            <v>78 1 00 11010</v>
          </cell>
          <cell r="G962" t="str">
            <v>240</v>
          </cell>
          <cell r="H962" t="e">
            <v>#REF!</v>
          </cell>
          <cell r="I962">
            <v>148</v>
          </cell>
          <cell r="J962" t="e">
            <v>#REF!</v>
          </cell>
          <cell r="K962">
            <v>7810011010</v>
          </cell>
          <cell r="L962" t="str">
            <v>7810011010</v>
          </cell>
          <cell r="M962" t="str">
            <v>61111057810011010240</v>
          </cell>
        </row>
        <row r="963">
          <cell r="A963" t="str">
            <v>61111057820000000000</v>
          </cell>
          <cell r="B963" t="str">
            <v>Расходы, предусмотренные на иные цели</v>
          </cell>
          <cell r="C963" t="str">
            <v>611</v>
          </cell>
          <cell r="D963" t="str">
            <v>11</v>
          </cell>
          <cell r="E963" t="str">
            <v>05</v>
          </cell>
          <cell r="F963" t="str">
            <v>78 2 00 00000</v>
          </cell>
          <cell r="G963" t="str">
            <v>000</v>
          </cell>
          <cell r="H963" t="e">
            <v>#REF!</v>
          </cell>
          <cell r="I963">
            <v>1065.1099999999999</v>
          </cell>
          <cell r="J963" t="e">
            <v>#REF!</v>
          </cell>
          <cell r="K963">
            <v>7820000000</v>
          </cell>
          <cell r="L963" t="str">
            <v>7820000000</v>
          </cell>
          <cell r="M963" t="str">
            <v>61111057820000000000</v>
          </cell>
        </row>
        <row r="964">
          <cell r="A964" t="str">
            <v>61111057820021340000</v>
          </cell>
          <cell r="B964" t="str">
            <v>Организация ведения централизованного бюджетного (бухгалтерского) учета и формирования бюджетной (бухгалтерской) отчетности</v>
          </cell>
          <cell r="C964" t="str">
            <v>611</v>
          </cell>
          <cell r="D964" t="str">
            <v>11</v>
          </cell>
          <cell r="E964" t="str">
            <v>05</v>
          </cell>
          <cell r="F964" t="str">
            <v>78 2 00 21340</v>
          </cell>
          <cell r="G964" t="str">
            <v>000</v>
          </cell>
          <cell r="H964" t="e">
            <v>#REF!</v>
          </cell>
          <cell r="I964">
            <v>1065.1099999999999</v>
          </cell>
          <cell r="J964" t="e">
            <v>#REF!</v>
          </cell>
          <cell r="K964">
            <v>7820021340</v>
          </cell>
          <cell r="L964" t="str">
            <v>7820021340</v>
          </cell>
          <cell r="M964" t="str">
            <v>61111057820021340000</v>
          </cell>
        </row>
        <row r="965">
          <cell r="A965" t="str">
            <v>61111057820021340240</v>
          </cell>
          <cell r="B965" t="str">
            <v>Иные закупки товаров, работ и услуг для обеспечения государственных (муниципальных) нужд</v>
          </cell>
          <cell r="C965" t="str">
            <v>611</v>
          </cell>
          <cell r="D965" t="str">
            <v>11</v>
          </cell>
          <cell r="E965" t="str">
            <v>05</v>
          </cell>
          <cell r="F965" t="str">
            <v>78 2 00 21340</v>
          </cell>
          <cell r="G965" t="str">
            <v>240</v>
          </cell>
          <cell r="H965" t="e">
            <v>#REF!</v>
          </cell>
          <cell r="I965">
            <v>1057.1099999999999</v>
          </cell>
          <cell r="J965" t="e">
            <v>#REF!</v>
          </cell>
          <cell r="K965">
            <v>7820021340</v>
          </cell>
          <cell r="L965" t="str">
            <v>7820021340</v>
          </cell>
          <cell r="M965" t="str">
            <v>61111057820021340240</v>
          </cell>
        </row>
        <row r="966">
          <cell r="A966" t="str">
            <v>61111057820021340850</v>
          </cell>
          <cell r="B966" t="str">
            <v>Уплата налогов, сборов и иных платежей</v>
          </cell>
          <cell r="C966" t="str">
            <v>611</v>
          </cell>
          <cell r="D966" t="str">
            <v>11</v>
          </cell>
          <cell r="E966" t="str">
            <v>05</v>
          </cell>
          <cell r="F966" t="str">
            <v>78 2 00 21340</v>
          </cell>
          <cell r="G966" t="str">
            <v>850</v>
          </cell>
          <cell r="H966" t="e">
            <v>#REF!</v>
          </cell>
          <cell r="I966">
            <v>8</v>
          </cell>
          <cell r="J966" t="e">
            <v>#REF!</v>
          </cell>
          <cell r="K966">
            <v>7820021340</v>
          </cell>
          <cell r="L966" t="str">
            <v>7820021340</v>
          </cell>
          <cell r="M966" t="str">
            <v>61111057820021340850</v>
          </cell>
        </row>
        <row r="967">
          <cell r="A967" t="str">
            <v>0000000000</v>
          </cell>
          <cell r="L967" t="str">
            <v>0000000000</v>
          </cell>
          <cell r="M967" t="str">
            <v>0000000000</v>
          </cell>
        </row>
        <row r="968">
          <cell r="A968" t="str">
            <v>61700000000000000000</v>
          </cell>
          <cell r="B968" t="str">
            <v>Администрация Ленинского района города Ставрополя</v>
          </cell>
          <cell r="C968" t="str">
            <v>617</v>
          </cell>
          <cell r="D968" t="str">
            <v>00</v>
          </cell>
          <cell r="E968" t="str">
            <v>00</v>
          </cell>
          <cell r="F968" t="str">
            <v>00 0 00 00000</v>
          </cell>
          <cell r="G968" t="str">
            <v>000</v>
          </cell>
          <cell r="H968" t="e">
            <v>#REF!</v>
          </cell>
          <cell r="I968">
            <v>119912.93999999999</v>
          </cell>
          <cell r="J968" t="e">
            <v>#REF!</v>
          </cell>
          <cell r="K968">
            <v>0</v>
          </cell>
          <cell r="L968" t="str">
            <v>0000000000</v>
          </cell>
          <cell r="M968" t="str">
            <v>61700000000000000000</v>
          </cell>
        </row>
        <row r="969">
          <cell r="A969" t="str">
            <v>61701000000000000000</v>
          </cell>
          <cell r="B969" t="str">
            <v>Общегосударственные вопросы</v>
          </cell>
          <cell r="C969" t="str">
            <v>617</v>
          </cell>
          <cell r="D969" t="str">
            <v>01</v>
          </cell>
          <cell r="E969" t="str">
            <v>00</v>
          </cell>
          <cell r="F969" t="str">
            <v>00 0 00 00000</v>
          </cell>
          <cell r="G969" t="str">
            <v>000</v>
          </cell>
          <cell r="H969" t="e">
            <v>#REF!</v>
          </cell>
          <cell r="I969">
            <v>33023.15</v>
          </cell>
          <cell r="J969" t="e">
            <v>#REF!</v>
          </cell>
          <cell r="K969">
            <v>0</v>
          </cell>
          <cell r="L969" t="str">
            <v>0000000000</v>
          </cell>
          <cell r="M969" t="str">
            <v>61701000000000000000</v>
          </cell>
        </row>
        <row r="970">
          <cell r="A970" t="str">
            <v>61701040000000000000</v>
          </cell>
          <cell r="B970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  <cell r="C970" t="str">
            <v>617</v>
          </cell>
          <cell r="D970" t="str">
            <v>01</v>
          </cell>
          <cell r="E970" t="str">
            <v>04</v>
          </cell>
          <cell r="F970" t="str">
            <v>00 0 00 00000</v>
          </cell>
          <cell r="G970" t="str">
            <v>000</v>
          </cell>
          <cell r="H970" t="e">
            <v>#REF!</v>
          </cell>
          <cell r="I970">
            <v>32460.81</v>
          </cell>
          <cell r="J970" t="e">
            <v>#REF!</v>
          </cell>
          <cell r="K970">
            <v>0</v>
          </cell>
          <cell r="L970" t="str">
            <v>0000000000</v>
          </cell>
          <cell r="M970" t="str">
            <v>61701040000000000000</v>
          </cell>
        </row>
        <row r="971">
          <cell r="A971" t="str">
            <v>61701048000000000000</v>
          </cell>
          <cell r="B971" t="str">
            <v>Обеспечение деятельности администрации Ленинского района города Ставрополя</v>
          </cell>
          <cell r="C971" t="str">
            <v>617</v>
          </cell>
          <cell r="D971" t="str">
            <v>01</v>
          </cell>
          <cell r="E971" t="str">
            <v>04</v>
          </cell>
          <cell r="F971" t="str">
            <v>80 0 00 00000</v>
          </cell>
          <cell r="G971" t="str">
            <v>000</v>
          </cell>
          <cell r="H971" t="e">
            <v>#REF!</v>
          </cell>
          <cell r="I971">
            <v>32460.81</v>
          </cell>
          <cell r="J971" t="e">
            <v>#REF!</v>
          </cell>
          <cell r="K971">
            <v>8000000000</v>
          </cell>
          <cell r="L971" t="str">
            <v>8000000000</v>
          </cell>
          <cell r="M971" t="str">
            <v>61701048000000000000</v>
          </cell>
        </row>
        <row r="972">
          <cell r="A972" t="str">
            <v>61701048010000000000</v>
          </cell>
          <cell r="B972" t="str">
            <v>Непрограммные расходы в рамках обеспечения деятельности администрации Ленинского района города Ставрополя</v>
          </cell>
          <cell r="C972" t="str">
            <v>617</v>
          </cell>
          <cell r="D972" t="str">
            <v>01</v>
          </cell>
          <cell r="E972" t="str">
            <v>04</v>
          </cell>
          <cell r="F972" t="str">
            <v>80 1 00 00000</v>
          </cell>
          <cell r="G972" t="str">
            <v>000</v>
          </cell>
          <cell r="H972" t="e">
            <v>#REF!</v>
          </cell>
          <cell r="I972">
            <v>32460.81</v>
          </cell>
          <cell r="J972" t="e">
            <v>#REF!</v>
          </cell>
          <cell r="K972">
            <v>8010000000</v>
          </cell>
          <cell r="L972" t="str">
            <v>8010000000</v>
          </cell>
          <cell r="M972" t="str">
            <v>61701048010000000000</v>
          </cell>
        </row>
        <row r="973">
          <cell r="A973" t="str">
            <v>61701048010010010000</v>
          </cell>
          <cell r="B973" t="str">
            <v>Расходы на обеспечение функций органов местного самоуправления города Ставрополя</v>
          </cell>
          <cell r="C973" t="str">
            <v>617</v>
          </cell>
          <cell r="D973" t="str">
            <v>01</v>
          </cell>
          <cell r="E973" t="str">
            <v>04</v>
          </cell>
          <cell r="F973" t="str">
            <v>80 1 00 10010</v>
          </cell>
          <cell r="G973" t="str">
            <v>000</v>
          </cell>
          <cell r="H973" t="e">
            <v>#REF!</v>
          </cell>
          <cell r="I973">
            <v>3610.04</v>
          </cell>
          <cell r="J973" t="e">
            <v>#REF!</v>
          </cell>
          <cell r="K973">
            <v>8010010010</v>
          </cell>
          <cell r="L973" t="str">
            <v>8010010010</v>
          </cell>
          <cell r="M973" t="str">
            <v>61701048010010010000</v>
          </cell>
        </row>
        <row r="974">
          <cell r="A974" t="str">
            <v>61701048010010010120</v>
          </cell>
          <cell r="B974" t="str">
            <v>Расходы на выплаты персоналу государственных (муниципальных) органов</v>
          </cell>
          <cell r="C974" t="str">
            <v>617</v>
          </cell>
          <cell r="D974" t="str">
            <v>01</v>
          </cell>
          <cell r="E974" t="str">
            <v>04</v>
          </cell>
          <cell r="F974" t="str">
            <v>80 1 00 10010</v>
          </cell>
          <cell r="G974" t="str">
            <v>120</v>
          </cell>
          <cell r="H974" t="e">
            <v>#REF!</v>
          </cell>
          <cell r="I974">
            <v>569.47</v>
          </cell>
          <cell r="J974" t="e">
            <v>#REF!</v>
          </cell>
          <cell r="K974">
            <v>8010010010</v>
          </cell>
          <cell r="L974" t="str">
            <v>8010010010</v>
          </cell>
          <cell r="M974" t="str">
            <v>61701048010010010120</v>
          </cell>
        </row>
        <row r="975">
          <cell r="A975" t="str">
            <v>61701048010010010240</v>
          </cell>
          <cell r="B975" t="str">
            <v>Иные закупки товаров, работ и услуг для обеспечения государственных (муниципальных) нужд</v>
          </cell>
          <cell r="C975" t="str">
            <v>617</v>
          </cell>
          <cell r="D975" t="str">
            <v>01</v>
          </cell>
          <cell r="E975" t="str">
            <v>04</v>
          </cell>
          <cell r="F975" t="str">
            <v>80 1 00 10010</v>
          </cell>
          <cell r="G975" t="str">
            <v>240</v>
          </cell>
          <cell r="H975" t="e">
            <v>#REF!</v>
          </cell>
          <cell r="I975">
            <v>2923.62</v>
          </cell>
          <cell r="J975" t="e">
            <v>#REF!</v>
          </cell>
          <cell r="K975">
            <v>8010010010</v>
          </cell>
          <cell r="L975" t="str">
            <v>8010010010</v>
          </cell>
          <cell r="M975" t="str">
            <v>61701048010010010240</v>
          </cell>
        </row>
        <row r="976">
          <cell r="A976" t="str">
            <v>61701048010010010850</v>
          </cell>
          <cell r="B976" t="str">
            <v>Уплата налогов, сборов и иных платежей</v>
          </cell>
          <cell r="C976" t="str">
            <v>617</v>
          </cell>
          <cell r="D976" t="str">
            <v>01</v>
          </cell>
          <cell r="E976" t="str">
            <v>04</v>
          </cell>
          <cell r="F976" t="str">
            <v>80 1 00 10010</v>
          </cell>
          <cell r="G976" t="str">
            <v>850</v>
          </cell>
          <cell r="H976" t="e">
            <v>#REF!</v>
          </cell>
          <cell r="I976">
            <v>116.95</v>
          </cell>
          <cell r="J976" t="e">
            <v>#REF!</v>
          </cell>
          <cell r="K976">
            <v>8010010010</v>
          </cell>
          <cell r="L976" t="str">
            <v>8010010010</v>
          </cell>
          <cell r="M976" t="str">
            <v>61701048010010010850</v>
          </cell>
        </row>
        <row r="977">
          <cell r="A977" t="str">
            <v>61701048010010020000</v>
          </cell>
          <cell r="B977" t="str">
            <v>Расходы на выплаты по оплате труда работников органов местного самоуправления города Ставрополя</v>
          </cell>
          <cell r="C977" t="str">
            <v>617</v>
          </cell>
          <cell r="D977" t="str">
            <v>01</v>
          </cell>
          <cell r="E977" t="str">
            <v>04</v>
          </cell>
          <cell r="F977" t="str">
            <v>80 1 00 10020</v>
          </cell>
          <cell r="G977" t="str">
            <v>000</v>
          </cell>
          <cell r="H977" t="e">
            <v>#REF!</v>
          </cell>
          <cell r="I977">
            <v>27734.04</v>
          </cell>
          <cell r="J977" t="e">
            <v>#REF!</v>
          </cell>
          <cell r="K977">
            <v>8010010020</v>
          </cell>
          <cell r="L977" t="str">
            <v>8010010020</v>
          </cell>
          <cell r="M977" t="str">
            <v>61701048010010020000</v>
          </cell>
        </row>
        <row r="978">
          <cell r="A978" t="str">
            <v>61701048010010020120</v>
          </cell>
          <cell r="B978" t="str">
            <v>Расходы на выплаты персоналу государственных (муниципальных) органов</v>
          </cell>
          <cell r="C978" t="str">
            <v>617</v>
          </cell>
          <cell r="D978" t="str">
            <v>01</v>
          </cell>
          <cell r="E978" t="str">
            <v>04</v>
          </cell>
          <cell r="F978" t="str">
            <v>80 1 00 10020</v>
          </cell>
          <cell r="G978" t="str">
            <v>120</v>
          </cell>
          <cell r="H978" t="e">
            <v>#REF!</v>
          </cell>
          <cell r="I978">
            <v>27734.04</v>
          </cell>
          <cell r="J978" t="e">
            <v>#REF!</v>
          </cell>
          <cell r="K978">
            <v>8010010020</v>
          </cell>
          <cell r="L978" t="str">
            <v>8010010020</v>
          </cell>
          <cell r="M978" t="str">
            <v>61701048010010020120</v>
          </cell>
        </row>
        <row r="979">
          <cell r="A979" t="str">
            <v>61701048010076200000</v>
          </cell>
          <cell r="B979" t="str">
    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    </cell>
          <cell r="C979" t="str">
            <v>617</v>
          </cell>
          <cell r="D979" t="str">
            <v>01</v>
          </cell>
          <cell r="E979" t="str">
            <v>04</v>
          </cell>
          <cell r="F979" t="str">
            <v>80 1 00 76200</v>
          </cell>
          <cell r="G979" t="str">
            <v>000</v>
          </cell>
          <cell r="H979" t="e">
            <v>#REF!</v>
          </cell>
          <cell r="I979">
            <v>1047.75</v>
          </cell>
          <cell r="J979" t="e">
            <v>#REF!</v>
          </cell>
          <cell r="K979">
            <v>8010076200</v>
          </cell>
          <cell r="L979" t="str">
            <v>8010076200</v>
          </cell>
          <cell r="M979" t="str">
            <v>61701048010076200000</v>
          </cell>
        </row>
        <row r="980">
          <cell r="A980" t="str">
            <v>61701048010076200120</v>
          </cell>
          <cell r="B980" t="str">
            <v>Расходы на выплаты персоналу государственных (муниципальных) органов</v>
          </cell>
          <cell r="C980" t="str">
            <v>617</v>
          </cell>
          <cell r="D980" t="str">
            <v>01</v>
          </cell>
          <cell r="E980" t="str">
            <v>04</v>
          </cell>
          <cell r="F980" t="str">
            <v>80 1 00 76200</v>
          </cell>
          <cell r="G980" t="str">
            <v>120</v>
          </cell>
          <cell r="H980" t="e">
            <v>#REF!</v>
          </cell>
          <cell r="I980">
            <v>989.33</v>
          </cell>
          <cell r="J980" t="e">
            <v>#REF!</v>
          </cell>
          <cell r="K980">
            <v>8010076200</v>
          </cell>
          <cell r="L980" t="str">
            <v>8010076200</v>
          </cell>
          <cell r="M980" t="str">
            <v>61701048010076200120</v>
          </cell>
        </row>
        <row r="981">
          <cell r="A981" t="str">
            <v>61701048010076200240</v>
          </cell>
          <cell r="B981" t="str">
            <v>Иные закупки товаров, работ и услуг для обеспечения государственных (муниципальных) нужд</v>
          </cell>
          <cell r="C981" t="str">
            <v>617</v>
          </cell>
          <cell r="D981" t="str">
            <v>01</v>
          </cell>
          <cell r="E981" t="str">
            <v>04</v>
          </cell>
          <cell r="F981" t="str">
            <v>80 1 00 76200</v>
          </cell>
          <cell r="G981" t="str">
            <v>240</v>
          </cell>
          <cell r="H981" t="e">
            <v>#REF!</v>
          </cell>
          <cell r="I981">
            <v>58.42</v>
          </cell>
          <cell r="J981" t="e">
            <v>#REF!</v>
          </cell>
          <cell r="K981">
            <v>8010076200</v>
          </cell>
          <cell r="L981" t="str">
            <v>8010076200</v>
          </cell>
          <cell r="M981" t="str">
            <v>61701048010076200240</v>
          </cell>
        </row>
        <row r="982">
          <cell r="A982" t="str">
            <v>61701048010076360000</v>
          </cell>
          <cell r="B982" t="str">
    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    </cell>
          <cell r="C982" t="str">
            <v>617</v>
          </cell>
          <cell r="D982" t="str">
            <v>01</v>
          </cell>
          <cell r="E982" t="str">
            <v>04</v>
          </cell>
          <cell r="F982" t="str">
            <v>80 1 00 76360</v>
          </cell>
          <cell r="G982" t="str">
            <v>000</v>
          </cell>
          <cell r="H982" t="e">
            <v>#REF!</v>
          </cell>
          <cell r="I982">
            <v>68.98</v>
          </cell>
          <cell r="J982" t="e">
            <v>#REF!</v>
          </cell>
          <cell r="K982">
            <v>8010076360</v>
          </cell>
          <cell r="L982" t="str">
            <v>8010076360</v>
          </cell>
          <cell r="M982" t="str">
            <v>61701048010076360000</v>
          </cell>
        </row>
        <row r="983">
          <cell r="A983" t="str">
            <v>61701048010076360120</v>
          </cell>
          <cell r="B983" t="str">
            <v>Расходы на выплаты персоналу государственных (муниципальных) органов</v>
          </cell>
          <cell r="C983" t="str">
            <v>617</v>
          </cell>
          <cell r="D983" t="str">
            <v>01</v>
          </cell>
          <cell r="E983" t="str">
            <v>04</v>
          </cell>
          <cell r="F983" t="str">
            <v>80 1 00 76360</v>
          </cell>
          <cell r="G983" t="str">
            <v>120</v>
          </cell>
          <cell r="H983" t="e">
            <v>#REF!</v>
          </cell>
          <cell r="I983">
            <v>1.4</v>
          </cell>
          <cell r="J983" t="e">
            <v>#REF!</v>
          </cell>
          <cell r="K983">
            <v>8010076360</v>
          </cell>
          <cell r="L983" t="str">
            <v>8010076360</v>
          </cell>
          <cell r="M983" t="str">
            <v>61701048010076360120</v>
          </cell>
        </row>
        <row r="984">
          <cell r="A984" t="str">
            <v>61701048010076360240</v>
          </cell>
          <cell r="B984" t="str">
            <v>Иные закупки товаров, работ и услуг для обеспечения государственных (муниципальных) нужд</v>
          </cell>
          <cell r="C984" t="str">
            <v>617</v>
          </cell>
          <cell r="D984" t="str">
            <v>01</v>
          </cell>
          <cell r="E984" t="str">
            <v>04</v>
          </cell>
          <cell r="F984" t="str">
            <v>80 1 00 76360</v>
          </cell>
          <cell r="G984" t="str">
            <v>240</v>
          </cell>
          <cell r="H984" t="e">
            <v>#REF!</v>
          </cell>
          <cell r="I984">
            <v>67.58</v>
          </cell>
          <cell r="J984" t="e">
            <v>#REF!</v>
          </cell>
          <cell r="K984">
            <v>8010076360</v>
          </cell>
          <cell r="L984" t="str">
            <v>8010076360</v>
          </cell>
          <cell r="M984" t="str">
            <v>61701048010076360240</v>
          </cell>
        </row>
        <row r="985">
          <cell r="A985" t="str">
            <v>61701130000000000000</v>
          </cell>
          <cell r="B985" t="str">
            <v>Другие общегосударственные вопросы</v>
          </cell>
          <cell r="C985" t="str">
            <v>617</v>
          </cell>
          <cell r="D985" t="str">
            <v>01</v>
          </cell>
          <cell r="E985" t="str">
            <v>13</v>
          </cell>
          <cell r="F985" t="str">
            <v>00 0 00 00000</v>
          </cell>
          <cell r="G985" t="str">
            <v>000</v>
          </cell>
          <cell r="H985" t="e">
            <v>#REF!</v>
          </cell>
          <cell r="I985">
            <v>562.33999999999992</v>
          </cell>
          <cell r="J985" t="e">
            <v>#REF!</v>
          </cell>
          <cell r="K985">
            <v>0</v>
          </cell>
          <cell r="L985" t="str">
            <v>0000000000</v>
          </cell>
          <cell r="M985" t="str">
            <v>61701130000000000000</v>
          </cell>
        </row>
        <row r="986">
          <cell r="A986" t="str">
            <v>61701131100000000000</v>
          </cell>
          <cell r="B986" t="str">
    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    </cell>
          <cell r="C986" t="str">
            <v>617</v>
          </cell>
          <cell r="D986" t="str">
            <v>01</v>
          </cell>
          <cell r="E986" t="str">
            <v>13</v>
          </cell>
          <cell r="F986" t="str">
            <v>11 0 00 00000</v>
          </cell>
          <cell r="G986" t="str">
            <v>000</v>
          </cell>
          <cell r="H986" t="e">
            <v>#REF!</v>
          </cell>
          <cell r="I986">
            <v>383.4</v>
          </cell>
          <cell r="J986" t="e">
            <v>#REF!</v>
          </cell>
          <cell r="K986">
            <v>1100000000</v>
          </cell>
          <cell r="L986" t="str">
            <v>1100000000</v>
          </cell>
          <cell r="M986" t="str">
            <v>61701131100000000000</v>
          </cell>
        </row>
        <row r="987">
          <cell r="A987" t="str">
            <v>617011311Б0000000000</v>
          </cell>
          <cell r="B987" t="str">
    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    </cell>
          <cell r="C987" t="str">
            <v>617</v>
          </cell>
          <cell r="D987" t="str">
            <v>01</v>
          </cell>
          <cell r="E987" t="str">
            <v>13</v>
          </cell>
          <cell r="F987" t="str">
            <v>11 Б 00 00000</v>
          </cell>
          <cell r="G987" t="str">
            <v>000</v>
          </cell>
          <cell r="H987" t="e">
            <v>#REF!</v>
          </cell>
          <cell r="I987">
            <v>383.4</v>
          </cell>
          <cell r="J987" t="e">
            <v>#REF!</v>
          </cell>
          <cell r="K987" t="str">
            <v>11Б0000000</v>
          </cell>
          <cell r="L987" t="str">
            <v>11Б0000000</v>
          </cell>
          <cell r="M987" t="str">
            <v>617011311Б0000000000</v>
          </cell>
        </row>
        <row r="988">
          <cell r="A988" t="str">
            <v>617011311Б0100000000</v>
          </cell>
          <cell r="B988" t="str">
    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    </cell>
          <cell r="C988" t="str">
            <v>617</v>
          </cell>
          <cell r="D988" t="str">
            <v>01</v>
          </cell>
          <cell r="E988" t="str">
            <v>13</v>
          </cell>
          <cell r="F988" t="str">
            <v>11 Б 01 00000</v>
          </cell>
          <cell r="G988" t="str">
            <v>000</v>
          </cell>
          <cell r="H988" t="e">
            <v>#REF!</v>
          </cell>
          <cell r="I988">
            <v>383.4</v>
          </cell>
          <cell r="J988" t="e">
            <v>#REF!</v>
          </cell>
          <cell r="K988" t="str">
            <v>11Б0100000</v>
          </cell>
          <cell r="L988" t="str">
            <v>11Б0100000</v>
          </cell>
          <cell r="M988" t="str">
            <v>617011311Б0100000000</v>
          </cell>
        </row>
        <row r="989">
          <cell r="A989" t="str">
            <v>617011311Б0120840000</v>
          </cell>
          <cell r="B989" t="str">
            <v>Расходы на содержание объектов муниципальной казны города Ставрополя в части жилых помещений</v>
          </cell>
          <cell r="C989" t="str">
            <v>617</v>
          </cell>
          <cell r="D989" t="str">
            <v>01</v>
          </cell>
          <cell r="E989" t="str">
            <v>13</v>
          </cell>
          <cell r="F989" t="str">
            <v>11 Б 01 20840</v>
          </cell>
          <cell r="G989" t="str">
            <v>000</v>
          </cell>
          <cell r="H989" t="e">
            <v>#REF!</v>
          </cell>
          <cell r="I989">
            <v>350</v>
          </cell>
          <cell r="J989" t="e">
            <v>#REF!</v>
          </cell>
          <cell r="K989" t="str">
            <v>11Б0120840</v>
          </cell>
          <cell r="L989" t="str">
            <v>11Б0120840</v>
          </cell>
          <cell r="M989" t="str">
            <v>617011311Б0120840000</v>
          </cell>
        </row>
        <row r="990">
          <cell r="A990" t="str">
            <v>617011311Б0120840240</v>
          </cell>
          <cell r="B990" t="str">
            <v>Иные закупки товаров, работ и услуг для обеспечения государственных (муниципальных) нужд</v>
          </cell>
          <cell r="C990" t="str">
            <v>617</v>
          </cell>
          <cell r="D990" t="str">
            <v>01</v>
          </cell>
          <cell r="E990" t="str">
            <v>13</v>
          </cell>
          <cell r="F990" t="str">
            <v>11 Б 01 20840</v>
          </cell>
          <cell r="G990" t="str">
            <v>240</v>
          </cell>
          <cell r="H990" t="e">
            <v>#REF!</v>
          </cell>
          <cell r="I990">
            <v>350</v>
          </cell>
          <cell r="J990" t="e">
            <v>#REF!</v>
          </cell>
          <cell r="K990" t="str">
            <v>11Б0120840</v>
          </cell>
          <cell r="L990" t="str">
            <v>11Б0120840</v>
          </cell>
          <cell r="M990" t="str">
            <v>617011311Б0120840240</v>
          </cell>
        </row>
        <row r="991">
          <cell r="A991" t="str">
            <v>617011311Б0121120000</v>
          </cell>
          <cell r="B991" t="str">
            <v>Расходы на уплату взносов на капитальный ремонт общего имущества в многоквартирных домах</v>
          </cell>
          <cell r="C991" t="str">
            <v>617</v>
          </cell>
          <cell r="D991" t="str">
            <v>01</v>
          </cell>
          <cell r="E991" t="str">
            <v>13</v>
          </cell>
          <cell r="F991" t="str">
            <v>11 Б 01 21120</v>
          </cell>
          <cell r="G991" t="str">
            <v>000</v>
          </cell>
          <cell r="H991" t="e">
            <v>#REF!</v>
          </cell>
          <cell r="I991">
            <v>33.4</v>
          </cell>
          <cell r="J991" t="e">
            <v>#REF!</v>
          </cell>
          <cell r="K991" t="str">
            <v>11Б0121120</v>
          </cell>
          <cell r="L991" t="str">
            <v>11Б0121120</v>
          </cell>
          <cell r="M991" t="str">
            <v>617011311Б0121120000</v>
          </cell>
        </row>
        <row r="992">
          <cell r="A992" t="str">
            <v>617011311Б0121120240</v>
          </cell>
          <cell r="B992" t="str">
            <v>Иные закупки товаров, работ и услуг для обеспечения государственных (муниципальных) нужд</v>
          </cell>
          <cell r="C992" t="str">
            <v>617</v>
          </cell>
          <cell r="D992" t="str">
            <v>01</v>
          </cell>
          <cell r="E992" t="str">
            <v>13</v>
          </cell>
          <cell r="F992" t="str">
            <v>11 Б 01 21120</v>
          </cell>
          <cell r="G992" t="str">
            <v>240</v>
          </cell>
          <cell r="H992" t="e">
            <v>#REF!</v>
          </cell>
          <cell r="I992">
            <v>33.4</v>
          </cell>
          <cell r="J992" t="e">
            <v>#REF!</v>
          </cell>
          <cell r="K992" t="str">
            <v>11Б0121120</v>
          </cell>
          <cell r="L992" t="str">
            <v>11Б0121120</v>
          </cell>
          <cell r="M992" t="str">
            <v>617011311Б0121120240</v>
          </cell>
        </row>
        <row r="993">
          <cell r="A993" t="str">
            <v>61701138000000000000</v>
          </cell>
          <cell r="B993" t="str">
            <v>Обеспечение деятельности администрации Ленинского района города Ставрополя</v>
          </cell>
          <cell r="C993" t="str">
            <v>617</v>
          </cell>
          <cell r="D993" t="str">
            <v>01</v>
          </cell>
          <cell r="E993" t="str">
            <v>13</v>
          </cell>
          <cell r="F993" t="str">
            <v>80 0 00 00000</v>
          </cell>
          <cell r="G993" t="str">
            <v>000</v>
          </cell>
          <cell r="H993" t="e">
            <v>#REF!</v>
          </cell>
          <cell r="I993">
            <v>178.94</v>
          </cell>
          <cell r="J993" t="e">
            <v>#REF!</v>
          </cell>
          <cell r="K993">
            <v>8000000000</v>
          </cell>
          <cell r="L993" t="str">
            <v>8000000000</v>
          </cell>
          <cell r="M993" t="str">
            <v>61701138000000000000</v>
          </cell>
        </row>
        <row r="994">
          <cell r="A994" t="str">
            <v>61701138010000000000</v>
          </cell>
          <cell r="B994" t="str">
            <v>Непрограммные расходы в рамках обеспечения деятельности администрации Ленинского района города Ставрополя</v>
          </cell>
          <cell r="C994" t="str">
            <v>617</v>
          </cell>
          <cell r="D994" t="str">
            <v>01</v>
          </cell>
          <cell r="E994" t="str">
            <v>13</v>
          </cell>
          <cell r="F994" t="str">
            <v>80 1 00 00000</v>
          </cell>
          <cell r="G994" t="str">
            <v>000</v>
          </cell>
          <cell r="H994" t="e">
            <v>#REF!</v>
          </cell>
          <cell r="I994">
            <v>178.94</v>
          </cell>
          <cell r="J994" t="e">
            <v>#REF!</v>
          </cell>
          <cell r="K994">
            <v>8010000000</v>
          </cell>
          <cell r="L994" t="str">
            <v>8010000000</v>
          </cell>
          <cell r="M994" t="str">
            <v>61701138010000000000</v>
          </cell>
        </row>
        <row r="995">
          <cell r="A995" t="str">
            <v>61701138010020050000</v>
          </cell>
          <cell r="B995" t="str">
            <v>Расходы на выплаты на основании исполнительных листов судебных органов</v>
          </cell>
          <cell r="C995" t="str">
            <v>617</v>
          </cell>
          <cell r="D995" t="str">
            <v>01</v>
          </cell>
          <cell r="E995" t="str">
            <v>13</v>
          </cell>
          <cell r="F995" t="str">
            <v>80 1 00 20050</v>
          </cell>
          <cell r="G995" t="str">
            <v>000</v>
          </cell>
          <cell r="H995" t="e">
            <v>#REF!</v>
          </cell>
          <cell r="I995">
            <v>178.94</v>
          </cell>
          <cell r="J995" t="e">
            <v>#REF!</v>
          </cell>
          <cell r="K995">
            <v>8010020050</v>
          </cell>
          <cell r="L995" t="str">
            <v>8010020050</v>
          </cell>
          <cell r="M995" t="str">
            <v>61701138010020050000</v>
          </cell>
        </row>
        <row r="996">
          <cell r="A996" t="str">
            <v>61701138010020050830</v>
          </cell>
          <cell r="B996" t="str">
            <v>Исполнение судебных актов</v>
          </cell>
          <cell r="C996" t="str">
            <v>617</v>
          </cell>
          <cell r="D996" t="str">
            <v>01</v>
          </cell>
          <cell r="E996" t="str">
            <v>13</v>
          </cell>
          <cell r="F996" t="str">
            <v>80 1 00 20050</v>
          </cell>
          <cell r="G996" t="str">
            <v>830</v>
          </cell>
          <cell r="H996" t="e">
            <v>#REF!</v>
          </cell>
          <cell r="I996">
            <v>178.94</v>
          </cell>
          <cell r="J996" t="e">
            <v>#REF!</v>
          </cell>
          <cell r="K996">
            <v>8010020050</v>
          </cell>
          <cell r="L996" t="str">
            <v>8010020050</v>
          </cell>
          <cell r="M996" t="str">
            <v>61701138010020050830</v>
          </cell>
        </row>
        <row r="997">
          <cell r="A997" t="str">
            <v>61704000000000000000</v>
          </cell>
          <cell r="B997" t="str">
            <v>Национальная экономика</v>
          </cell>
          <cell r="C997" t="str">
            <v>617</v>
          </cell>
          <cell r="D997" t="str">
            <v>04</v>
          </cell>
          <cell r="E997" t="str">
            <v>00</v>
          </cell>
          <cell r="F997" t="str">
            <v>00 0 00 00000</v>
          </cell>
          <cell r="G997" t="str">
            <v>000</v>
          </cell>
          <cell r="H997" t="e">
            <v>#REF!</v>
          </cell>
          <cell r="I997">
            <v>67772.84</v>
          </cell>
          <cell r="J997" t="e">
            <v>#REF!</v>
          </cell>
          <cell r="K997">
            <v>0</v>
          </cell>
          <cell r="L997" t="str">
            <v>0000000000</v>
          </cell>
          <cell r="M997" t="str">
            <v>61704000000000000000</v>
          </cell>
        </row>
        <row r="998">
          <cell r="A998" t="str">
            <v>61704090000000000000</v>
          </cell>
          <cell r="B998" t="str">
            <v>Дорожное хозяйство (дорожные фонды)</v>
          </cell>
          <cell r="C998" t="str">
            <v>617</v>
          </cell>
          <cell r="D998" t="str">
            <v>04</v>
          </cell>
          <cell r="E998" t="str">
            <v>09</v>
          </cell>
          <cell r="F998" t="str">
            <v>00 0 00 00000</v>
          </cell>
          <cell r="G998" t="str">
            <v>000</v>
          </cell>
          <cell r="H998" t="e">
            <v>#REF!</v>
          </cell>
          <cell r="I998">
            <v>67772.84</v>
          </cell>
          <cell r="J998" t="e">
            <v>#REF!</v>
          </cell>
          <cell r="K998">
            <v>0</v>
          </cell>
          <cell r="L998" t="str">
            <v>0000000000</v>
          </cell>
          <cell r="M998" t="str">
            <v>61704090000000000000</v>
          </cell>
        </row>
        <row r="999">
          <cell r="A999" t="str">
            <v>61704090400000000000</v>
          </cell>
          <cell r="B999" t="str">
    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    </cell>
          <cell r="C999" t="str">
            <v>617</v>
          </cell>
          <cell r="D999" t="str">
            <v>04</v>
          </cell>
          <cell r="E999" t="str">
            <v>09</v>
          </cell>
          <cell r="F999" t="str">
            <v>04 0 00 00000</v>
          </cell>
          <cell r="G999" t="str">
            <v>000</v>
          </cell>
          <cell r="H999" t="e">
            <v>#REF!</v>
          </cell>
          <cell r="I999">
            <v>67772.84</v>
          </cell>
          <cell r="J999" t="e">
            <v>#REF!</v>
          </cell>
          <cell r="K999">
            <v>400000000</v>
          </cell>
          <cell r="L999" t="str">
            <v>0400000000</v>
          </cell>
          <cell r="M999" t="str">
            <v>61704090400000000000</v>
          </cell>
        </row>
        <row r="1000">
          <cell r="A1000" t="str">
            <v>61704090420000000000</v>
          </cell>
          <cell r="B1000" t="str">
            <v xml:space="preserve"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 </v>
          </cell>
          <cell r="C1000" t="str">
            <v>617</v>
          </cell>
          <cell r="D1000" t="str">
            <v>04</v>
          </cell>
          <cell r="E1000" t="str">
            <v>09</v>
          </cell>
          <cell r="F1000" t="str">
            <v>04 2 00 00000</v>
          </cell>
          <cell r="G1000" t="str">
            <v>000</v>
          </cell>
          <cell r="H1000" t="e">
            <v>#REF!</v>
          </cell>
          <cell r="I1000">
            <v>67772.84</v>
          </cell>
          <cell r="J1000" t="e">
            <v>#REF!</v>
          </cell>
          <cell r="K1000">
            <v>420000000</v>
          </cell>
          <cell r="L1000" t="str">
            <v>0420000000</v>
          </cell>
          <cell r="M1000" t="str">
            <v>61704090420000000000</v>
          </cell>
        </row>
        <row r="1001">
          <cell r="A1001" t="str">
            <v>61704090420200000000</v>
          </cell>
          <cell r="B1001" t="str">
    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    </cell>
          <cell r="C1001" t="str">
            <v>617</v>
          </cell>
          <cell r="D1001" t="str">
            <v>04</v>
          </cell>
          <cell r="E1001" t="str">
            <v>09</v>
          </cell>
          <cell r="F1001" t="str">
            <v>04 2 02 00000</v>
          </cell>
          <cell r="G1001" t="str">
            <v>000</v>
          </cell>
          <cell r="H1001" t="e">
            <v>#REF!</v>
          </cell>
          <cell r="I1001">
            <v>67772.84</v>
          </cell>
          <cell r="J1001" t="e">
            <v>#REF!</v>
          </cell>
          <cell r="K1001">
            <v>420200000</v>
          </cell>
          <cell r="L1001" t="str">
            <v>0420200000</v>
          </cell>
          <cell r="M1001" t="str">
            <v>61704090420200000000</v>
          </cell>
        </row>
        <row r="1002">
          <cell r="A1002" t="str">
            <v>61704090420220820000</v>
          </cell>
          <cell r="B1002" t="str">
            <v>Расходы на ремонт и содержание внутриквартальных автомобильных дорог общего пользования местного значения</v>
          </cell>
          <cell r="C1002" t="str">
            <v>617</v>
          </cell>
          <cell r="D1002" t="str">
            <v>04</v>
          </cell>
          <cell r="E1002" t="str">
            <v>09</v>
          </cell>
          <cell r="F1002" t="str">
            <v>04 2 02 20820</v>
          </cell>
          <cell r="G1002" t="str">
            <v>000</v>
          </cell>
          <cell r="H1002" t="e">
            <v>#REF!</v>
          </cell>
          <cell r="I1002">
            <v>4454.3100000000004</v>
          </cell>
          <cell r="J1002" t="e">
            <v>#REF!</v>
          </cell>
          <cell r="K1002">
            <v>420220820</v>
          </cell>
          <cell r="L1002" t="str">
            <v>0420220820</v>
          </cell>
          <cell r="M1002" t="str">
            <v>61704090420220820000</v>
          </cell>
        </row>
        <row r="1003">
          <cell r="A1003" t="str">
            <v>61704090420220820240</v>
          </cell>
          <cell r="B1003" t="str">
            <v>Иные закупки товаров, работ и услуг для обеспечения государственных (муниципальных) нужд</v>
          </cell>
          <cell r="C1003" t="str">
            <v>617</v>
          </cell>
          <cell r="D1003" t="str">
            <v>04</v>
          </cell>
          <cell r="E1003" t="str">
            <v>09</v>
          </cell>
          <cell r="F1003" t="str">
            <v>04 2 02 20820</v>
          </cell>
          <cell r="G1003" t="str">
            <v>240</v>
          </cell>
          <cell r="H1003" t="e">
            <v>#REF!</v>
          </cell>
          <cell r="I1003">
            <v>4454.3100000000004</v>
          </cell>
          <cell r="J1003" t="e">
            <v>#REF!</v>
          </cell>
          <cell r="K1003">
            <v>420220820</v>
          </cell>
          <cell r="L1003" t="str">
            <v>0420220820</v>
          </cell>
          <cell r="M1003" t="str">
            <v>61704090420220820240</v>
          </cell>
        </row>
        <row r="1004">
          <cell r="A1004" t="str">
            <v>61704090420221030000</v>
          </cell>
          <cell r="B1004" t="str">
    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    </cell>
          <cell r="C1004" t="str">
            <v>617</v>
          </cell>
          <cell r="D1004" t="str">
            <v>04</v>
          </cell>
          <cell r="E1004" t="str">
            <v>09</v>
          </cell>
          <cell r="F1004" t="str">
            <v>04 2 02 21030</v>
          </cell>
          <cell r="G1004" t="str">
            <v>000</v>
          </cell>
          <cell r="H1004" t="e">
            <v>#REF!</v>
          </cell>
          <cell r="I1004">
            <v>37339.29</v>
          </cell>
          <cell r="J1004" t="e">
            <v>#REF!</v>
          </cell>
          <cell r="K1004">
            <v>420221030</v>
          </cell>
          <cell r="L1004" t="str">
            <v>0420221030</v>
          </cell>
          <cell r="M1004" t="str">
            <v>61704090420221030000</v>
          </cell>
        </row>
        <row r="1005">
          <cell r="A1005" t="str">
            <v>61704090420221030240</v>
          </cell>
          <cell r="B1005" t="str">
            <v>Иные закупки товаров, работ и услуг для обеспечения государственных (муниципальных) нужд</v>
          </cell>
          <cell r="C1005" t="str">
            <v>617</v>
          </cell>
          <cell r="D1005" t="str">
            <v>04</v>
          </cell>
          <cell r="E1005" t="str">
            <v>09</v>
          </cell>
          <cell r="F1005" t="str">
            <v>04 2 02 21030</v>
          </cell>
          <cell r="G1005" t="str">
            <v>240</v>
          </cell>
          <cell r="H1005" t="e">
            <v>#REF!</v>
          </cell>
          <cell r="I1005">
            <v>37339.29</v>
          </cell>
          <cell r="J1005" t="e">
            <v>#REF!</v>
          </cell>
          <cell r="K1005">
            <v>420221030</v>
          </cell>
          <cell r="L1005" t="str">
            <v>0420221030</v>
          </cell>
          <cell r="M1005" t="str">
            <v>61704090420221030240</v>
          </cell>
        </row>
        <row r="1006">
          <cell r="A1006" t="str">
            <v>61704090420221090000</v>
          </cell>
          <cell r="B1006" t="str">
            <v>Расходы на содержание автомобильных дорог общего пользования местного значения</v>
          </cell>
          <cell r="C1006" t="str">
            <v>617</v>
          </cell>
          <cell r="D1006" t="str">
            <v>04</v>
          </cell>
          <cell r="E1006" t="str">
            <v>09</v>
          </cell>
          <cell r="F1006" t="str">
            <v>04 2 02 21090</v>
          </cell>
          <cell r="G1006" t="str">
            <v>000</v>
          </cell>
          <cell r="H1006" t="e">
            <v>#REF!</v>
          </cell>
          <cell r="I1006">
            <v>19489.96</v>
          </cell>
          <cell r="J1006" t="e">
            <v>#REF!</v>
          </cell>
          <cell r="K1006">
            <v>420221090</v>
          </cell>
          <cell r="L1006" t="str">
            <v>0420221090</v>
          </cell>
          <cell r="M1006" t="str">
            <v>61704090420221090000</v>
          </cell>
        </row>
        <row r="1007">
          <cell r="A1007" t="str">
            <v>61704090420221090240</v>
          </cell>
          <cell r="B1007" t="str">
            <v>Иные закупки товаров, работ и услуг для обеспечения государственных (муниципальных) нужд</v>
          </cell>
          <cell r="C1007" t="str">
            <v>617</v>
          </cell>
          <cell r="D1007" t="str">
            <v>04</v>
          </cell>
          <cell r="E1007" t="str">
            <v>09</v>
          </cell>
          <cell r="F1007" t="str">
            <v>04 2 02 21090</v>
          </cell>
          <cell r="G1007" t="str">
            <v>240</v>
          </cell>
          <cell r="H1007" t="e">
            <v>#REF!</v>
          </cell>
          <cell r="I1007">
            <v>19489.96</v>
          </cell>
          <cell r="J1007" t="e">
            <v>#REF!</v>
          </cell>
          <cell r="K1007">
            <v>420221090</v>
          </cell>
          <cell r="L1007" t="str">
            <v>0420221090</v>
          </cell>
          <cell r="M1007" t="str">
            <v>61704090420221090240</v>
          </cell>
        </row>
        <row r="1008">
          <cell r="A1008" t="str">
            <v>61704090420221410000</v>
          </cell>
          <cell r="B1008" t="str">
    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</v>
          </cell>
          <cell r="C1008" t="str">
            <v>617</v>
          </cell>
          <cell r="D1008" t="str">
            <v>04</v>
          </cell>
          <cell r="E1008" t="str">
            <v>09</v>
          </cell>
          <cell r="F1008" t="str">
            <v>04 2 02 21410</v>
          </cell>
          <cell r="G1008" t="str">
            <v>000</v>
          </cell>
          <cell r="H1008" t="e">
            <v>#REF!</v>
          </cell>
          <cell r="I1008">
            <v>6489.28</v>
          </cell>
          <cell r="J1008" t="e">
            <v>#REF!</v>
          </cell>
          <cell r="K1008">
            <v>420221410</v>
          </cell>
          <cell r="L1008" t="str">
            <v>0420221410</v>
          </cell>
          <cell r="M1008" t="str">
            <v>61704090420221410000</v>
          </cell>
        </row>
        <row r="1009">
          <cell r="A1009" t="str">
            <v>61704090420221410240</v>
          </cell>
          <cell r="B1009" t="str">
            <v>Иные закупки товаров, работ и услуг для обеспечения государственных (муниципальных) нужд</v>
          </cell>
          <cell r="C1009" t="str">
            <v>617</v>
          </cell>
          <cell r="D1009" t="str">
            <v>04</v>
          </cell>
          <cell r="E1009" t="str">
            <v>09</v>
          </cell>
          <cell r="F1009" t="str">
            <v>04 2 02 21410</v>
          </cell>
          <cell r="G1009" t="str">
            <v>240</v>
          </cell>
          <cell r="H1009" t="e">
            <v>#REF!</v>
          </cell>
          <cell r="I1009">
            <v>6489.28</v>
          </cell>
          <cell r="J1009" t="e">
            <v>#REF!</v>
          </cell>
          <cell r="K1009">
            <v>420221410</v>
          </cell>
          <cell r="L1009" t="str">
            <v>0420221410</v>
          </cell>
          <cell r="M1009" t="str">
            <v>61704090420221410240</v>
          </cell>
        </row>
        <row r="1010">
          <cell r="A1010" t="str">
            <v>61705000000000000000</v>
          </cell>
          <cell r="B1010" t="str">
            <v>Жилищно-коммунальное хозяйство</v>
          </cell>
          <cell r="C1010" t="str">
            <v>617</v>
          </cell>
          <cell r="D1010" t="str">
            <v>05</v>
          </cell>
          <cell r="E1010" t="str">
            <v>00</v>
          </cell>
          <cell r="F1010" t="str">
            <v>00 0 00 00000</v>
          </cell>
          <cell r="G1010" t="str">
            <v>000</v>
          </cell>
          <cell r="H1010" t="e">
            <v>#REF!</v>
          </cell>
          <cell r="I1010">
            <v>17422.150000000001</v>
          </cell>
          <cell r="J1010" t="e">
            <v>#REF!</v>
          </cell>
          <cell r="K1010">
            <v>0</v>
          </cell>
          <cell r="L1010" t="str">
            <v>0000000000</v>
          </cell>
          <cell r="M1010" t="str">
            <v>61705000000000000000</v>
          </cell>
        </row>
        <row r="1011">
          <cell r="A1011" t="str">
            <v>61705010000000000000</v>
          </cell>
          <cell r="B1011" t="str">
            <v>Жилищное хозяйство</v>
          </cell>
          <cell r="C1011" t="str">
            <v>617</v>
          </cell>
          <cell r="D1011" t="str">
            <v>05</v>
          </cell>
          <cell r="E1011" t="str">
            <v>01</v>
          </cell>
          <cell r="F1011" t="str">
            <v>00 0 00 00000</v>
          </cell>
          <cell r="G1011" t="str">
            <v>000</v>
          </cell>
          <cell r="H1011" t="e">
            <v>#REF!</v>
          </cell>
          <cell r="I1011">
            <v>991.81</v>
          </cell>
          <cell r="J1011" t="e">
            <v>#REF!</v>
          </cell>
          <cell r="K1011">
            <v>0</v>
          </cell>
          <cell r="L1011" t="str">
            <v>0000000000</v>
          </cell>
          <cell r="M1011" t="str">
            <v>61705010000000000000</v>
          </cell>
        </row>
        <row r="1012">
          <cell r="A1012" t="str">
            <v>61705010400000000000</v>
          </cell>
          <cell r="B1012" t="str">
    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    </cell>
          <cell r="C1012" t="str">
            <v>617</v>
          </cell>
          <cell r="D1012" t="str">
            <v>05</v>
          </cell>
          <cell r="E1012" t="str">
            <v>01</v>
          </cell>
          <cell r="F1012" t="str">
            <v>04 0 00 00000</v>
          </cell>
          <cell r="G1012" t="str">
            <v>000</v>
          </cell>
          <cell r="H1012" t="e">
            <v>#REF!</v>
          </cell>
          <cell r="I1012">
            <v>979.51</v>
          </cell>
          <cell r="J1012" t="e">
            <v>#REF!</v>
          </cell>
          <cell r="K1012">
            <v>400000000</v>
          </cell>
          <cell r="L1012" t="str">
            <v>0400000000</v>
          </cell>
          <cell r="M1012" t="str">
            <v>61705010400000000000</v>
          </cell>
        </row>
        <row r="1013">
          <cell r="A1013" t="str">
            <v>61705010410000000000</v>
          </cell>
          <cell r="B1013" t="str">
            <v>Подпрограмма «Развитие жилищно-коммунального хозяйства на территории города Ставрополя»</v>
          </cell>
          <cell r="C1013" t="str">
            <v>617</v>
          </cell>
          <cell r="D1013" t="str">
            <v>05</v>
          </cell>
          <cell r="E1013" t="str">
            <v>01</v>
          </cell>
          <cell r="F1013" t="str">
            <v>04 1 00 00000</v>
          </cell>
          <cell r="G1013" t="str">
            <v>000</v>
          </cell>
          <cell r="H1013" t="e">
            <v>#REF!</v>
          </cell>
          <cell r="I1013">
            <v>979.51</v>
          </cell>
          <cell r="J1013" t="e">
            <v>#REF!</v>
          </cell>
          <cell r="K1013">
            <v>410000000</v>
          </cell>
          <cell r="L1013" t="str">
            <v>0410000000</v>
          </cell>
          <cell r="M1013" t="str">
            <v>61705010410000000000</v>
          </cell>
        </row>
        <row r="1014">
          <cell r="A1014" t="str">
            <v>61705010410100000000</v>
          </cell>
          <cell r="B1014" t="str">
            <v>Основное мероприятие  «Повышение уровня технического состояния многоквартирных домов и продление сроков их эксплуатации»</v>
          </cell>
          <cell r="C1014" t="str">
            <v>617</v>
          </cell>
          <cell r="D1014" t="str">
            <v>05</v>
          </cell>
          <cell r="E1014" t="str">
            <v>01</v>
          </cell>
          <cell r="F1014" t="str">
            <v>04 1 01 00000</v>
          </cell>
          <cell r="G1014" t="str">
            <v>000</v>
          </cell>
          <cell r="H1014" t="e">
            <v>#REF!</v>
          </cell>
          <cell r="I1014">
            <v>979.51</v>
          </cell>
          <cell r="J1014" t="e">
            <v>#REF!</v>
          </cell>
          <cell r="K1014">
            <v>410100000</v>
          </cell>
          <cell r="L1014" t="str">
            <v>0410100000</v>
          </cell>
          <cell r="M1014" t="str">
            <v>61705010410100000000</v>
          </cell>
        </row>
        <row r="1015">
          <cell r="A1015" t="str">
            <v>61705010410120190000</v>
          </cell>
          <cell r="B1015" t="str">
            <v>Расходы на проведение капитального ремонта муниципального жилищного фонда</v>
          </cell>
          <cell r="C1015" t="str">
            <v>617</v>
          </cell>
          <cell r="D1015" t="str">
            <v>05</v>
          </cell>
          <cell r="E1015" t="str">
            <v>01</v>
          </cell>
          <cell r="F1015" t="str">
            <v>04 1 01 20190</v>
          </cell>
          <cell r="G1015" t="str">
            <v>000</v>
          </cell>
          <cell r="H1015" t="e">
            <v>#REF!</v>
          </cell>
          <cell r="I1015">
            <v>979.51</v>
          </cell>
          <cell r="J1015" t="e">
            <v>#REF!</v>
          </cell>
          <cell r="K1015">
            <v>410120190</v>
          </cell>
          <cell r="L1015" t="str">
            <v>0410120190</v>
          </cell>
          <cell r="M1015" t="str">
            <v>61705010410120190000</v>
          </cell>
        </row>
        <row r="1016">
          <cell r="A1016" t="str">
            <v>61705010410120190240</v>
          </cell>
          <cell r="B1016" t="str">
            <v>Иные закупки товаров, работ и услуг для обеспечения государственных (муниципальных) нужд</v>
          </cell>
          <cell r="C1016" t="str">
            <v>617</v>
          </cell>
          <cell r="D1016" t="str">
            <v>05</v>
          </cell>
          <cell r="E1016" t="str">
            <v>01</v>
          </cell>
          <cell r="F1016" t="str">
            <v>04 1 01 20190</v>
          </cell>
          <cell r="G1016" t="str">
            <v>240</v>
          </cell>
          <cell r="H1016" t="e">
            <v>#REF!</v>
          </cell>
          <cell r="I1016">
            <v>979.51</v>
          </cell>
          <cell r="J1016" t="e">
            <v>#REF!</v>
          </cell>
          <cell r="K1016">
            <v>410120190</v>
          </cell>
          <cell r="L1016" t="str">
            <v>0410120190</v>
          </cell>
          <cell r="M1016" t="str">
            <v>61705010410120190240</v>
          </cell>
        </row>
        <row r="1017">
          <cell r="A1017" t="str">
            <v>61705019800000000000</v>
          </cell>
          <cell r="B1017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1017" t="str">
            <v>617</v>
          </cell>
          <cell r="D1017" t="str">
            <v>05</v>
          </cell>
          <cell r="E1017" t="str">
            <v>01</v>
          </cell>
          <cell r="F1017" t="str">
            <v>98 0 00 00000</v>
          </cell>
          <cell r="G1017" t="str">
            <v>000</v>
          </cell>
          <cell r="H1017" t="e">
            <v>#REF!</v>
          </cell>
          <cell r="I1017">
            <v>12.3</v>
          </cell>
          <cell r="J1017" t="e">
            <v>#REF!</v>
          </cell>
          <cell r="K1017">
            <v>9800000000</v>
          </cell>
          <cell r="L1017" t="str">
            <v>9800000000</v>
          </cell>
          <cell r="M1017" t="str">
            <v>61705019800000000000</v>
          </cell>
        </row>
        <row r="1018">
          <cell r="A1018" t="str">
            <v>61705019820000000000</v>
          </cell>
          <cell r="B1018" t="str">
    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    </cell>
          <cell r="C1018" t="str">
            <v>617</v>
          </cell>
          <cell r="D1018" t="str">
            <v>05</v>
          </cell>
          <cell r="E1018" t="str">
            <v>01</v>
          </cell>
          <cell r="F1018" t="str">
            <v>98 2 00 00000</v>
          </cell>
          <cell r="G1018" t="str">
            <v>000</v>
          </cell>
          <cell r="H1018" t="e">
            <v>#REF!</v>
          </cell>
          <cell r="I1018">
            <v>12.3</v>
          </cell>
          <cell r="J1018" t="e">
            <v>#REF!</v>
          </cell>
          <cell r="K1018">
            <v>9820000000</v>
          </cell>
          <cell r="L1018" t="str">
            <v>9820000000</v>
          </cell>
          <cell r="M1018" t="str">
            <v>61705019820000000000</v>
          </cell>
        </row>
        <row r="1019">
          <cell r="A1019" t="str">
            <v>61705019820020190000</v>
          </cell>
          <cell r="B1019" t="str">
            <v>Расходы на проведение капитального ремонта муниципального жилищного фонда</v>
          </cell>
          <cell r="C1019" t="str">
            <v>617</v>
          </cell>
          <cell r="D1019" t="str">
            <v>05</v>
          </cell>
          <cell r="E1019" t="str">
            <v>01</v>
          </cell>
          <cell r="F1019" t="str">
            <v>98 2 00 20190</v>
          </cell>
          <cell r="G1019" t="str">
            <v>000</v>
          </cell>
          <cell r="H1019" t="e">
            <v>#REF!</v>
          </cell>
          <cell r="I1019">
            <v>12.3</v>
          </cell>
          <cell r="J1019" t="e">
            <v>#REF!</v>
          </cell>
          <cell r="K1019">
            <v>9820020190</v>
          </cell>
          <cell r="L1019" t="str">
            <v>9820020190</v>
          </cell>
          <cell r="M1019" t="str">
            <v>61705019820020190000</v>
          </cell>
        </row>
        <row r="1020">
          <cell r="A1020" t="str">
            <v>61705019820020190240</v>
          </cell>
          <cell r="B1020" t="str">
            <v>Иные закупки товаров, работ и услуг для обеспечения государственных (муниципальных) нужд</v>
          </cell>
          <cell r="C1020" t="str">
            <v>617</v>
          </cell>
          <cell r="D1020" t="str">
            <v>05</v>
          </cell>
          <cell r="E1020" t="str">
            <v>01</v>
          </cell>
          <cell r="F1020" t="str">
            <v>98 2 00 20190</v>
          </cell>
          <cell r="G1020" t="str">
            <v>240</v>
          </cell>
          <cell r="H1020" t="e">
            <v>#REF!</v>
          </cell>
          <cell r="I1020">
            <v>12.3</v>
          </cell>
          <cell r="J1020" t="e">
            <v>#REF!</v>
          </cell>
          <cell r="K1020">
            <v>9820020190</v>
          </cell>
          <cell r="L1020" t="str">
            <v>9820020190</v>
          </cell>
          <cell r="M1020" t="str">
            <v>61705019820020190240</v>
          </cell>
        </row>
        <row r="1021">
          <cell r="A1021" t="str">
            <v>61705030000000000000</v>
          </cell>
          <cell r="B1021" t="str">
            <v>Благоустройство</v>
          </cell>
          <cell r="C1021" t="str">
            <v>617</v>
          </cell>
          <cell r="D1021" t="str">
            <v>05</v>
          </cell>
          <cell r="E1021" t="str">
            <v>03</v>
          </cell>
          <cell r="F1021" t="str">
            <v>00 0 00 00000</v>
          </cell>
          <cell r="G1021" t="str">
            <v>000</v>
          </cell>
          <cell r="H1021" t="e">
            <v>#REF!</v>
          </cell>
          <cell r="I1021">
            <v>16430.34</v>
          </cell>
          <cell r="J1021" t="e">
            <v>#REF!</v>
          </cell>
          <cell r="K1021">
            <v>0</v>
          </cell>
          <cell r="L1021" t="str">
            <v>0000000000</v>
          </cell>
          <cell r="M1021" t="str">
            <v>61705030000000000000</v>
          </cell>
        </row>
        <row r="1022">
          <cell r="A1022" t="str">
            <v>61705030400000000000</v>
          </cell>
          <cell r="B1022" t="str">
    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    </cell>
          <cell r="C1022" t="str">
            <v>617</v>
          </cell>
          <cell r="D1022" t="str">
            <v>05</v>
          </cell>
          <cell r="E1022" t="str">
            <v>03</v>
          </cell>
          <cell r="F1022" t="str">
            <v>04 0 00 00000</v>
          </cell>
          <cell r="G1022" t="str">
            <v>000</v>
          </cell>
          <cell r="H1022" t="e">
            <v>#REF!</v>
          </cell>
          <cell r="I1022">
            <v>16430.34</v>
          </cell>
          <cell r="J1022" t="e">
            <v>#REF!</v>
          </cell>
          <cell r="K1022">
            <v>400000000</v>
          </cell>
          <cell r="L1022" t="str">
            <v>0400000000</v>
          </cell>
          <cell r="M1022" t="str">
            <v>61705030400000000000</v>
          </cell>
        </row>
        <row r="1023">
          <cell r="A1023" t="str">
            <v>61705030430000000000</v>
          </cell>
          <cell r="B1023" t="str">
            <v>Подпрограмма «Формирование современной городской среды на территории города Ставрополя»</v>
          </cell>
          <cell r="C1023" t="str">
            <v>617</v>
          </cell>
          <cell r="D1023" t="str">
            <v>05</v>
          </cell>
          <cell r="E1023" t="str">
            <v>03</v>
          </cell>
          <cell r="F1023" t="str">
            <v>04 3 00 00000</v>
          </cell>
          <cell r="G1023" t="str">
            <v>000</v>
          </cell>
          <cell r="H1023" t="e">
            <v>#REF!</v>
          </cell>
          <cell r="I1023">
            <v>16430.34</v>
          </cell>
          <cell r="J1023" t="e">
            <v>#REF!</v>
          </cell>
          <cell r="K1023">
            <v>430000000</v>
          </cell>
          <cell r="L1023" t="str">
            <v>0430000000</v>
          </cell>
          <cell r="M1023" t="str">
            <v>61705030430000000000</v>
          </cell>
        </row>
        <row r="1024">
          <cell r="A1024" t="str">
            <v>61705030430400000000</v>
          </cell>
          <cell r="B1024" t="str">
            <v>Основное мероприятие «Благоустройство территории города Ставрополя»</v>
          </cell>
          <cell r="C1024" t="str">
            <v>617</v>
          </cell>
          <cell r="D1024" t="str">
            <v>05</v>
          </cell>
          <cell r="E1024" t="str">
            <v>03</v>
          </cell>
          <cell r="F1024" t="str">
            <v>04 3 04 00000</v>
          </cell>
          <cell r="G1024" t="str">
            <v>000</v>
          </cell>
          <cell r="H1024" t="e">
            <v>#REF!</v>
          </cell>
          <cell r="I1024">
            <v>16430.34</v>
          </cell>
          <cell r="J1024" t="e">
            <v>#REF!</v>
          </cell>
          <cell r="K1024">
            <v>430400000</v>
          </cell>
          <cell r="L1024" t="str">
            <v>0430400000</v>
          </cell>
          <cell r="M1024" t="str">
            <v>61705030430400000000</v>
          </cell>
        </row>
        <row r="1025">
          <cell r="A1025" t="str">
            <v>61705030430420300000</v>
          </cell>
          <cell r="B1025" t="str">
            <v>Расходы на прочие мероприятия по благоустройству территории города Ставрополя</v>
          </cell>
          <cell r="C1025" t="str">
            <v>617</v>
          </cell>
          <cell r="D1025" t="str">
            <v>05</v>
          </cell>
          <cell r="E1025" t="str">
            <v>03</v>
          </cell>
          <cell r="F1025" t="str">
            <v>04 3 04 20300</v>
          </cell>
          <cell r="G1025" t="str">
            <v>000</v>
          </cell>
          <cell r="H1025" t="e">
            <v>#REF!</v>
          </cell>
          <cell r="I1025">
            <v>6359.49</v>
          </cell>
          <cell r="J1025" t="e">
            <v>#REF!</v>
          </cell>
          <cell r="K1025">
            <v>430420300</v>
          </cell>
          <cell r="L1025" t="str">
            <v>0430420300</v>
          </cell>
          <cell r="M1025" t="str">
            <v>61705030430420300000</v>
          </cell>
        </row>
        <row r="1026">
          <cell r="A1026" t="str">
            <v>61705030430420300240</v>
          </cell>
          <cell r="B1026" t="str">
            <v>Иные закупки товаров, работ и услуг для обеспечения государственных (муниципальных) нужд</v>
          </cell>
          <cell r="C1026" t="str">
            <v>617</v>
          </cell>
          <cell r="D1026" t="str">
            <v>05</v>
          </cell>
          <cell r="E1026" t="str">
            <v>03</v>
          </cell>
          <cell r="F1026" t="str">
            <v>04 3 04 20300</v>
          </cell>
          <cell r="G1026" t="str">
            <v>240</v>
          </cell>
          <cell r="H1026" t="e">
            <v>#REF!</v>
          </cell>
          <cell r="I1026">
            <v>6359.49</v>
          </cell>
          <cell r="J1026" t="e">
            <v>#REF!</v>
          </cell>
          <cell r="K1026">
            <v>430420300</v>
          </cell>
          <cell r="L1026" t="str">
            <v>0430420300</v>
          </cell>
          <cell r="M1026" t="str">
            <v>61705030430420300240</v>
          </cell>
        </row>
        <row r="1027">
          <cell r="A1027" t="str">
            <v>61705030430420790000</v>
          </cell>
          <cell r="B1027" t="str">
    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    </cell>
          <cell r="C1027" t="str">
            <v>617</v>
          </cell>
          <cell r="D1027" t="str">
            <v>05</v>
          </cell>
          <cell r="E1027" t="str">
            <v>03</v>
          </cell>
          <cell r="F1027" t="str">
            <v>04 3 04 20790</v>
          </cell>
          <cell r="G1027" t="str">
            <v>000</v>
          </cell>
          <cell r="H1027" t="e">
            <v>#REF!</v>
          </cell>
          <cell r="I1027">
            <v>300</v>
          </cell>
          <cell r="J1027" t="e">
            <v>#REF!</v>
          </cell>
          <cell r="K1027">
            <v>430420790</v>
          </cell>
          <cell r="L1027" t="str">
            <v>0430420790</v>
          </cell>
          <cell r="M1027" t="str">
            <v>61705030430420790000</v>
          </cell>
        </row>
        <row r="1028">
          <cell r="A1028" t="str">
            <v>61705030430420790240</v>
          </cell>
          <cell r="B1028" t="str">
            <v>Иные закупки товаров, работ и услуг для обеспечения государственных (муниципальных) нужд</v>
          </cell>
          <cell r="C1028" t="str">
            <v>617</v>
          </cell>
          <cell r="D1028" t="str">
            <v>05</v>
          </cell>
          <cell r="E1028" t="str">
            <v>03</v>
          </cell>
          <cell r="F1028" t="str">
            <v>04 3 04 20790</v>
          </cell>
          <cell r="G1028" t="str">
            <v>240</v>
          </cell>
          <cell r="H1028" t="e">
            <v>#REF!</v>
          </cell>
          <cell r="I1028">
            <v>300</v>
          </cell>
          <cell r="J1028" t="e">
            <v>#REF!</v>
          </cell>
          <cell r="K1028">
            <v>430420790</v>
          </cell>
          <cell r="L1028" t="str">
            <v>0430420790</v>
          </cell>
          <cell r="M1028" t="str">
            <v>61705030430420790240</v>
          </cell>
        </row>
        <row r="1029">
          <cell r="A1029" t="str">
            <v>61705030430421070000</v>
          </cell>
          <cell r="B1029" t="str">
            <v>Расходы на проведение работ по уходу за зелеными насаждениями</v>
          </cell>
          <cell r="C1029" t="str">
            <v>617</v>
          </cell>
          <cell r="D1029" t="str">
            <v>05</v>
          </cell>
          <cell r="E1029" t="str">
            <v>03</v>
          </cell>
          <cell r="F1029" t="str">
            <v>04 3 04 21070</v>
          </cell>
          <cell r="G1029" t="str">
            <v>000</v>
          </cell>
          <cell r="H1029" t="e">
            <v>#REF!</v>
          </cell>
          <cell r="I1029">
            <v>294.77</v>
          </cell>
          <cell r="J1029" t="e">
            <v>#REF!</v>
          </cell>
          <cell r="K1029">
            <v>430421070</v>
          </cell>
          <cell r="L1029" t="str">
            <v>0430421070</v>
          </cell>
          <cell r="M1029" t="str">
            <v>61705030430421070000</v>
          </cell>
        </row>
        <row r="1030">
          <cell r="A1030" t="str">
            <v>61705030430421070240</v>
          </cell>
          <cell r="B1030" t="str">
            <v>Иные закупки товаров, работ и услуг для обеспечения государственных (муниципальных) нужд</v>
          </cell>
          <cell r="C1030" t="str">
            <v>617</v>
          </cell>
          <cell r="D1030" t="str">
            <v>05</v>
          </cell>
          <cell r="E1030" t="str">
            <v>03</v>
          </cell>
          <cell r="F1030" t="str">
            <v>04 3 04 21070</v>
          </cell>
          <cell r="G1030" t="str">
            <v>240</v>
          </cell>
          <cell r="H1030" t="e">
            <v>#REF!</v>
          </cell>
          <cell r="I1030">
            <v>294.77</v>
          </cell>
          <cell r="J1030" t="e">
            <v>#REF!</v>
          </cell>
          <cell r="K1030">
            <v>430421070</v>
          </cell>
          <cell r="L1030" t="str">
            <v>0430421070</v>
          </cell>
          <cell r="M1030" t="str">
            <v>61705030430421070240</v>
          </cell>
        </row>
        <row r="1031">
          <cell r="A1031" t="str">
            <v>61705030430421080000</v>
          </cell>
          <cell r="B1031" t="str">
    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v>
          </cell>
          <cell r="C1031" t="str">
            <v>617</v>
          </cell>
          <cell r="D1031" t="str">
            <v>05</v>
          </cell>
          <cell r="E1031" t="str">
            <v>03</v>
          </cell>
          <cell r="F1031" t="str">
            <v>04 3 04 21080</v>
          </cell>
          <cell r="G1031" t="str">
            <v>000</v>
          </cell>
          <cell r="H1031" t="e">
            <v>#REF!</v>
          </cell>
          <cell r="I1031">
            <v>9476.08</v>
          </cell>
          <cell r="J1031" t="e">
            <v>#REF!</v>
          </cell>
          <cell r="K1031">
            <v>430421080</v>
          </cell>
          <cell r="L1031" t="str">
            <v>0430421080</v>
          </cell>
          <cell r="M1031" t="str">
            <v>61705030430421080000</v>
          </cell>
        </row>
        <row r="1032">
          <cell r="A1032" t="str">
            <v>61705030430421080240</v>
          </cell>
          <cell r="B1032" t="str">
            <v>Иные закупки товаров, работ и услуг для обеспечения государственных (муниципальных) нужд</v>
          </cell>
          <cell r="C1032" t="str">
            <v>617</v>
          </cell>
          <cell r="D1032" t="str">
            <v>05</v>
          </cell>
          <cell r="E1032" t="str">
            <v>03</v>
          </cell>
          <cell r="F1032" t="str">
            <v>04 3 04 21080</v>
          </cell>
          <cell r="G1032" t="str">
            <v>240</v>
          </cell>
          <cell r="H1032" t="e">
            <v>#REF!</v>
          </cell>
          <cell r="I1032">
            <v>9476.08</v>
          </cell>
          <cell r="J1032" t="e">
            <v>#REF!</v>
          </cell>
          <cell r="K1032">
            <v>430421080</v>
          </cell>
          <cell r="L1032" t="str">
            <v>0430421080</v>
          </cell>
          <cell r="M1032" t="str">
            <v>61705030430421080240</v>
          </cell>
        </row>
        <row r="1033">
          <cell r="A1033" t="str">
            <v>61708000000000000000</v>
          </cell>
          <cell r="B1033" t="str">
            <v xml:space="preserve">Культура, кинематография </v>
          </cell>
          <cell r="C1033" t="str">
            <v>617</v>
          </cell>
          <cell r="D1033" t="str">
            <v>08</v>
          </cell>
          <cell r="E1033" t="str">
            <v>00</v>
          </cell>
          <cell r="F1033" t="str">
            <v>00 0 00 00000</v>
          </cell>
          <cell r="G1033" t="str">
            <v>000</v>
          </cell>
          <cell r="H1033" t="e">
            <v>#REF!</v>
          </cell>
          <cell r="I1033">
            <v>1694.8</v>
          </cell>
          <cell r="J1033" t="e">
            <v>#REF!</v>
          </cell>
          <cell r="K1033">
            <v>0</v>
          </cell>
          <cell r="L1033" t="str">
            <v>0000000000</v>
          </cell>
          <cell r="M1033" t="str">
            <v>61708000000000000000</v>
          </cell>
        </row>
        <row r="1034">
          <cell r="A1034" t="str">
            <v>61708010000000000000</v>
          </cell>
          <cell r="B1034" t="str">
            <v>Культура</v>
          </cell>
          <cell r="C1034" t="str">
            <v>617</v>
          </cell>
          <cell r="D1034" t="str">
            <v>08</v>
          </cell>
          <cell r="E1034" t="str">
            <v>01</v>
          </cell>
          <cell r="F1034" t="str">
            <v>00 0 00 00000</v>
          </cell>
          <cell r="G1034" t="str">
            <v>000</v>
          </cell>
          <cell r="H1034" t="e">
            <v>#REF!</v>
          </cell>
          <cell r="I1034">
            <v>1694.8</v>
          </cell>
          <cell r="J1034" t="e">
            <v>#REF!</v>
          </cell>
          <cell r="K1034">
            <v>0</v>
          </cell>
          <cell r="L1034" t="str">
            <v>0000000000</v>
          </cell>
          <cell r="M1034" t="str">
            <v>61708010000000000000</v>
          </cell>
        </row>
        <row r="1035">
          <cell r="A1035" t="str">
            <v>61708010700000000000</v>
          </cell>
          <cell r="B1035" t="str">
            <v>Муниципальная программа «Культура города Ставрополя»</v>
          </cell>
          <cell r="C1035" t="str">
            <v>617</v>
          </cell>
          <cell r="D1035" t="str">
            <v>08</v>
          </cell>
          <cell r="E1035" t="str">
            <v>01</v>
          </cell>
          <cell r="F1035" t="str">
            <v>07 0 00 00000</v>
          </cell>
          <cell r="G1035" t="str">
            <v>000</v>
          </cell>
          <cell r="H1035" t="e">
            <v>#REF!</v>
          </cell>
          <cell r="I1035">
            <v>1694.8</v>
          </cell>
          <cell r="J1035" t="e">
            <v>#REF!</v>
          </cell>
          <cell r="K1035">
            <v>700000000</v>
          </cell>
          <cell r="L1035" t="str">
            <v>0700000000</v>
          </cell>
          <cell r="M1035" t="str">
            <v>61708010700000000000</v>
          </cell>
        </row>
        <row r="1036">
          <cell r="A1036" t="str">
            <v>61708010710000000000</v>
          </cell>
          <cell r="B1036" t="str">
    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v>
          </cell>
          <cell r="C1036" t="str">
            <v>617</v>
          </cell>
          <cell r="D1036" t="str">
            <v>08</v>
          </cell>
          <cell r="E1036" t="str">
            <v>01</v>
          </cell>
          <cell r="F1036" t="str">
            <v>07 1 00 00000</v>
          </cell>
          <cell r="G1036" t="str">
            <v>000</v>
          </cell>
          <cell r="H1036" t="e">
            <v>#REF!</v>
          </cell>
          <cell r="I1036">
            <v>1694.8</v>
          </cell>
          <cell r="J1036" t="e">
            <v>#REF!</v>
          </cell>
          <cell r="K1036">
            <v>710000000</v>
          </cell>
          <cell r="L1036" t="str">
            <v>0710000000</v>
          </cell>
          <cell r="M1036" t="str">
            <v>61708010710000000000</v>
          </cell>
        </row>
        <row r="1037">
          <cell r="A1037" t="str">
            <v>61708010710100000000</v>
          </cell>
          <cell r="B1037" t="str">
    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    </cell>
          <cell r="C1037" t="str">
            <v>617</v>
          </cell>
          <cell r="D1037" t="str">
            <v>08</v>
          </cell>
          <cell r="E1037" t="str">
            <v>01</v>
          </cell>
          <cell r="F1037" t="str">
            <v>07 1 01 00000</v>
          </cell>
          <cell r="G1037" t="str">
            <v>000</v>
          </cell>
          <cell r="H1037" t="e">
            <v>#REF!</v>
          </cell>
          <cell r="I1037">
            <v>1694.8</v>
          </cell>
          <cell r="J1037" t="e">
            <v>#REF!</v>
          </cell>
          <cell r="K1037">
            <v>710100000</v>
          </cell>
          <cell r="L1037" t="str">
            <v>0710100000</v>
          </cell>
          <cell r="M1037" t="str">
            <v>61708010710100000000</v>
          </cell>
        </row>
        <row r="1038">
          <cell r="A1038" t="str">
            <v>61708010710120060000</v>
          </cell>
          <cell r="B1038" t="str">
            <v>Расходы на проведение культурно-массовых мероприятий в городе Ставрополе</v>
          </cell>
          <cell r="C1038" t="str">
            <v>617</v>
          </cell>
          <cell r="D1038" t="str">
            <v>08</v>
          </cell>
          <cell r="E1038" t="str">
            <v>01</v>
          </cell>
          <cell r="F1038" t="str">
            <v>07 1 01 20060</v>
          </cell>
          <cell r="G1038" t="str">
            <v>000</v>
          </cell>
          <cell r="H1038" t="e">
            <v>#REF!</v>
          </cell>
          <cell r="I1038">
            <v>1145</v>
          </cell>
          <cell r="J1038" t="e">
            <v>#REF!</v>
          </cell>
          <cell r="K1038">
            <v>710120060</v>
          </cell>
          <cell r="L1038" t="str">
            <v>0710120060</v>
          </cell>
          <cell r="M1038" t="str">
            <v>61708010710120060000</v>
          </cell>
        </row>
        <row r="1039">
          <cell r="A1039" t="str">
            <v>61708010710120060240</v>
          </cell>
          <cell r="B1039" t="str">
            <v>Иные закупки товаров, работ и услуг для обеспечения государственных (муниципальных) нужд</v>
          </cell>
          <cell r="C1039" t="str">
            <v>617</v>
          </cell>
          <cell r="D1039" t="str">
            <v>08</v>
          </cell>
          <cell r="E1039" t="str">
            <v>01</v>
          </cell>
          <cell r="F1039" t="str">
            <v>07 1 01 20060</v>
          </cell>
          <cell r="G1039" t="str">
            <v>240</v>
          </cell>
          <cell r="H1039" t="e">
            <v>#REF!</v>
          </cell>
          <cell r="I1039">
            <v>1145</v>
          </cell>
          <cell r="J1039" t="e">
            <v>#REF!</v>
          </cell>
          <cell r="K1039">
            <v>710120060</v>
          </cell>
          <cell r="L1039" t="str">
            <v>0710120060</v>
          </cell>
          <cell r="M1039" t="str">
            <v>61708010710120060240</v>
          </cell>
        </row>
        <row r="1040">
          <cell r="A1040" t="str">
            <v>61708010710121130000</v>
          </cell>
          <cell r="B1040" t="str">
            <v>Расходы на размещение информационных баннеров на лайтбоксах на остановочных пунктах в городе Ставрополе</v>
          </cell>
          <cell r="C1040" t="str">
            <v>617</v>
          </cell>
          <cell r="D1040" t="str">
            <v>08</v>
          </cell>
          <cell r="E1040" t="str">
            <v>01</v>
          </cell>
          <cell r="F1040" t="str">
            <v>07 1 01 21130</v>
          </cell>
          <cell r="G1040" t="str">
            <v>000</v>
          </cell>
          <cell r="H1040" t="e">
            <v>#REF!</v>
          </cell>
          <cell r="I1040">
            <v>549.79999999999995</v>
          </cell>
          <cell r="J1040" t="e">
            <v>#REF!</v>
          </cell>
          <cell r="K1040">
            <v>710121130</v>
          </cell>
          <cell r="L1040" t="str">
            <v>0710121130</v>
          </cell>
          <cell r="M1040" t="str">
            <v>61708010710121130000</v>
          </cell>
        </row>
        <row r="1041">
          <cell r="A1041" t="str">
            <v>61708010710121130240</v>
          </cell>
          <cell r="B1041" t="str">
            <v>Иные закупки товаров, работ и услуг для обеспечения государственных (муниципальных) нужд</v>
          </cell>
          <cell r="C1041" t="str">
            <v>617</v>
          </cell>
          <cell r="D1041" t="str">
            <v>08</v>
          </cell>
          <cell r="E1041" t="str">
            <v>01</v>
          </cell>
          <cell r="F1041" t="str">
            <v>07 1 01 21130</v>
          </cell>
          <cell r="G1041" t="str">
            <v>240</v>
          </cell>
          <cell r="H1041" t="e">
            <v>#REF!</v>
          </cell>
          <cell r="I1041">
            <v>549.79999999999995</v>
          </cell>
          <cell r="J1041" t="e">
            <v>#REF!</v>
          </cell>
          <cell r="K1041">
            <v>710121130</v>
          </cell>
          <cell r="L1041" t="str">
            <v>0710121130</v>
          </cell>
          <cell r="M1041" t="str">
            <v>61708010710121130240</v>
          </cell>
        </row>
        <row r="1042">
          <cell r="A1042" t="str">
            <v>0000000000</v>
          </cell>
          <cell r="L1042" t="str">
            <v>0000000000</v>
          </cell>
          <cell r="M1042" t="str">
            <v>0000000000</v>
          </cell>
        </row>
        <row r="1043">
          <cell r="A1043" t="str">
            <v>61800000000000000000</v>
          </cell>
          <cell r="B1043" t="str">
            <v>Администрация Октябрьского района города Ставрополя</v>
          </cell>
          <cell r="C1043" t="str">
            <v>618</v>
          </cell>
          <cell r="D1043" t="str">
            <v>00</v>
          </cell>
          <cell r="E1043" t="str">
            <v>00</v>
          </cell>
          <cell r="F1043" t="str">
            <v>00 0 00 00000</v>
          </cell>
          <cell r="G1043" t="str">
            <v>000</v>
          </cell>
          <cell r="H1043" t="e">
            <v>#REF!</v>
          </cell>
          <cell r="I1043">
            <v>111702.84000000001</v>
          </cell>
          <cell r="J1043" t="e">
            <v>#REF!</v>
          </cell>
          <cell r="K1043">
            <v>0</v>
          </cell>
          <cell r="L1043" t="str">
            <v>0000000000</v>
          </cell>
          <cell r="M1043" t="str">
            <v>61800000000000000000</v>
          </cell>
        </row>
        <row r="1044">
          <cell r="A1044" t="str">
            <v>61801000000000000000</v>
          </cell>
          <cell r="B1044" t="str">
            <v>Общегосударственные вопросы</v>
          </cell>
          <cell r="C1044" t="str">
            <v>618</v>
          </cell>
          <cell r="D1044" t="str">
            <v>01</v>
          </cell>
          <cell r="E1044" t="str">
            <v>00</v>
          </cell>
          <cell r="F1044" t="str">
            <v>00 0 00 00000</v>
          </cell>
          <cell r="G1044" t="str">
            <v>000</v>
          </cell>
          <cell r="H1044" t="e">
            <v>#REF!</v>
          </cell>
          <cell r="I1044">
            <v>30992.920000000002</v>
          </cell>
          <cell r="J1044" t="e">
            <v>#REF!</v>
          </cell>
          <cell r="K1044">
            <v>0</v>
          </cell>
          <cell r="L1044" t="str">
            <v>0000000000</v>
          </cell>
          <cell r="M1044" t="str">
            <v>61801000000000000000</v>
          </cell>
        </row>
        <row r="1045">
          <cell r="A1045" t="str">
            <v>61801040000000000000</v>
          </cell>
          <cell r="B1045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  <cell r="C1045" t="str">
            <v>618</v>
          </cell>
          <cell r="D1045" t="str">
            <v>01</v>
          </cell>
          <cell r="E1045" t="str">
            <v>04</v>
          </cell>
          <cell r="F1045" t="str">
            <v>00 0 00 00000</v>
          </cell>
          <cell r="G1045" t="str">
            <v>000</v>
          </cell>
          <cell r="H1045" t="e">
            <v>#REF!</v>
          </cell>
          <cell r="I1045">
            <v>30535.870000000003</v>
          </cell>
          <cell r="J1045" t="e">
            <v>#REF!</v>
          </cell>
          <cell r="K1045">
            <v>0</v>
          </cell>
          <cell r="L1045" t="str">
            <v>0000000000</v>
          </cell>
          <cell r="M1045" t="str">
            <v>61801040000000000000</v>
          </cell>
        </row>
        <row r="1046">
          <cell r="A1046" t="str">
            <v>61801048100000000000</v>
          </cell>
          <cell r="B1046" t="str">
            <v>Обеспечение деятельности администрации Октябрьского района города Ставрополя</v>
          </cell>
          <cell r="C1046" t="str">
            <v>618</v>
          </cell>
          <cell r="D1046" t="str">
            <v>01</v>
          </cell>
          <cell r="E1046" t="str">
            <v>04</v>
          </cell>
          <cell r="F1046" t="str">
            <v>81 0 00 00000</v>
          </cell>
          <cell r="G1046" t="str">
            <v>000</v>
          </cell>
          <cell r="H1046" t="e">
            <v>#REF!</v>
          </cell>
          <cell r="I1046">
            <v>30535.870000000003</v>
          </cell>
          <cell r="J1046" t="e">
            <v>#REF!</v>
          </cell>
          <cell r="K1046">
            <v>8100000000</v>
          </cell>
          <cell r="L1046" t="str">
            <v>8100000000</v>
          </cell>
          <cell r="M1046" t="str">
            <v>61801048100000000000</v>
          </cell>
        </row>
        <row r="1047">
          <cell r="A1047" t="str">
            <v>61801048110000000000</v>
          </cell>
          <cell r="B1047" t="str">
            <v>Непрограммные расходы в рамках обеспечения деятельности администрации Октябрьского района города Ставрополя</v>
          </cell>
          <cell r="C1047" t="str">
            <v>618</v>
          </cell>
          <cell r="D1047" t="str">
            <v>01</v>
          </cell>
          <cell r="E1047" t="str">
            <v>04</v>
          </cell>
          <cell r="F1047" t="str">
            <v>81 1 00 00000</v>
          </cell>
          <cell r="G1047" t="str">
            <v>000</v>
          </cell>
          <cell r="H1047" t="e">
            <v>#REF!</v>
          </cell>
          <cell r="I1047">
            <v>30535.870000000003</v>
          </cell>
          <cell r="J1047" t="e">
            <v>#REF!</v>
          </cell>
          <cell r="K1047">
            <v>8110000000</v>
          </cell>
          <cell r="L1047" t="str">
            <v>8110000000</v>
          </cell>
          <cell r="M1047" t="str">
            <v>61801048110000000000</v>
          </cell>
        </row>
        <row r="1048">
          <cell r="A1048" t="str">
            <v>61801048110010010000</v>
          </cell>
          <cell r="B1048" t="str">
            <v>Расходы на обеспечение функций органов местного самоуправления города Ставрополя</v>
          </cell>
          <cell r="C1048" t="str">
            <v>618</v>
          </cell>
          <cell r="D1048" t="str">
            <v>01</v>
          </cell>
          <cell r="E1048" t="str">
            <v>04</v>
          </cell>
          <cell r="F1048" t="str">
            <v>81 1 00 10010</v>
          </cell>
          <cell r="G1048" t="str">
            <v>000</v>
          </cell>
          <cell r="H1048" t="e">
            <v>#REF!</v>
          </cell>
          <cell r="I1048">
            <v>3843.33</v>
          </cell>
          <cell r="J1048" t="e">
            <v>#REF!</v>
          </cell>
          <cell r="K1048">
            <v>8110010010</v>
          </cell>
          <cell r="L1048" t="str">
            <v>8110010010</v>
          </cell>
          <cell r="M1048" t="str">
            <v>61801048110010010000</v>
          </cell>
        </row>
        <row r="1049">
          <cell r="A1049" t="str">
            <v>61801048110010010120</v>
          </cell>
          <cell r="B1049" t="str">
            <v>Расходы на выплаты персоналу государственных (муниципальных) органов</v>
          </cell>
          <cell r="C1049" t="str">
            <v>618</v>
          </cell>
          <cell r="D1049" t="str">
            <v>01</v>
          </cell>
          <cell r="E1049" t="str">
            <v>04</v>
          </cell>
          <cell r="F1049" t="str">
            <v>81 1 00 10010</v>
          </cell>
          <cell r="G1049" t="str">
            <v>120</v>
          </cell>
          <cell r="H1049" t="e">
            <v>#REF!</v>
          </cell>
          <cell r="I1049">
            <v>638.19000000000005</v>
          </cell>
          <cell r="J1049" t="e">
            <v>#REF!</v>
          </cell>
          <cell r="K1049">
            <v>8110010010</v>
          </cell>
          <cell r="L1049" t="str">
            <v>8110010010</v>
          </cell>
          <cell r="M1049" t="str">
            <v>61801048110010010120</v>
          </cell>
        </row>
        <row r="1050">
          <cell r="A1050" t="str">
            <v>61801048110010010240</v>
          </cell>
          <cell r="B1050" t="str">
            <v>Иные закупки товаров, работ и услуг для обеспечения государственных (муниципальных) нужд</v>
          </cell>
          <cell r="C1050" t="str">
            <v>618</v>
          </cell>
          <cell r="D1050" t="str">
            <v>01</v>
          </cell>
          <cell r="E1050" t="str">
            <v>04</v>
          </cell>
          <cell r="F1050" t="str">
            <v>81 1 00 10010</v>
          </cell>
          <cell r="G1050" t="str">
            <v>240</v>
          </cell>
          <cell r="H1050" t="e">
            <v>#REF!</v>
          </cell>
          <cell r="I1050">
            <v>3141.71</v>
          </cell>
          <cell r="J1050" t="e">
            <v>#REF!</v>
          </cell>
          <cell r="K1050">
            <v>8110010010</v>
          </cell>
          <cell r="L1050" t="str">
            <v>8110010010</v>
          </cell>
          <cell r="M1050" t="str">
            <v>61801048110010010240</v>
          </cell>
        </row>
        <row r="1051">
          <cell r="A1051" t="str">
            <v>61801048110010010850</v>
          </cell>
          <cell r="B1051" t="str">
            <v>Уплата налогов, сборов и иных платежей</v>
          </cell>
          <cell r="C1051" t="str">
            <v>618</v>
          </cell>
          <cell r="D1051" t="str">
            <v>01</v>
          </cell>
          <cell r="E1051" t="str">
            <v>04</v>
          </cell>
          <cell r="F1051" t="str">
            <v>81 1 00 10010</v>
          </cell>
          <cell r="G1051" t="str">
            <v>850</v>
          </cell>
          <cell r="H1051" t="e">
            <v>#REF!</v>
          </cell>
          <cell r="I1051">
            <v>63.43</v>
          </cell>
          <cell r="J1051" t="e">
            <v>#REF!</v>
          </cell>
          <cell r="K1051">
            <v>8110010010</v>
          </cell>
          <cell r="L1051" t="str">
            <v>8110010010</v>
          </cell>
          <cell r="M1051" t="str">
            <v>61801048110010010850</v>
          </cell>
        </row>
        <row r="1052">
          <cell r="A1052" t="str">
            <v>61801048110010020000</v>
          </cell>
          <cell r="B1052" t="str">
            <v>Расходы на выплаты по оплате труда работников  органов местного самоуправления города Ставрополя</v>
          </cell>
          <cell r="C1052" t="str">
            <v>618</v>
          </cell>
          <cell r="D1052" t="str">
            <v>01</v>
          </cell>
          <cell r="E1052" t="str">
            <v>04</v>
          </cell>
          <cell r="F1052" t="str">
            <v>81 1 00 10020</v>
          </cell>
          <cell r="G1052" t="str">
            <v>000</v>
          </cell>
          <cell r="H1052" t="e">
            <v>#REF!</v>
          </cell>
          <cell r="I1052">
            <v>25404.93</v>
          </cell>
          <cell r="J1052" t="e">
            <v>#REF!</v>
          </cell>
          <cell r="K1052">
            <v>8110010020</v>
          </cell>
          <cell r="L1052" t="str">
            <v>8110010020</v>
          </cell>
          <cell r="M1052" t="str">
            <v>61801048110010020000</v>
          </cell>
        </row>
        <row r="1053">
          <cell r="A1053" t="str">
            <v>61801048110010020120</v>
          </cell>
          <cell r="B1053" t="str">
            <v>Расходы на выплаты персоналу государственных (муниципальных) органов</v>
          </cell>
          <cell r="C1053" t="str">
            <v>618</v>
          </cell>
          <cell r="D1053" t="str">
            <v>01</v>
          </cell>
          <cell r="E1053" t="str">
            <v>04</v>
          </cell>
          <cell r="F1053" t="str">
            <v>81 1 00 10020</v>
          </cell>
          <cell r="G1053" t="str">
            <v>120</v>
          </cell>
          <cell r="H1053" t="e">
            <v>#REF!</v>
          </cell>
          <cell r="I1053">
            <v>25404.93</v>
          </cell>
          <cell r="J1053" t="e">
            <v>#REF!</v>
          </cell>
          <cell r="K1053">
            <v>8110010020</v>
          </cell>
          <cell r="L1053" t="str">
            <v>8110010020</v>
          </cell>
          <cell r="M1053" t="str">
            <v>61801048110010020120</v>
          </cell>
        </row>
        <row r="1054">
          <cell r="A1054" t="str">
            <v>61801048110076200000</v>
          </cell>
          <cell r="B1054" t="str">
    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    </cell>
          <cell r="C1054" t="str">
            <v>618</v>
          </cell>
          <cell r="D1054" t="str">
            <v>01</v>
          </cell>
          <cell r="E1054" t="str">
            <v>04</v>
          </cell>
          <cell r="F1054" t="str">
            <v>81 1 00 76200</v>
          </cell>
          <cell r="G1054" t="str">
            <v>000</v>
          </cell>
          <cell r="H1054" t="e">
            <v>#REF!</v>
          </cell>
          <cell r="I1054">
            <v>1218.6300000000001</v>
          </cell>
          <cell r="J1054" t="e">
            <v>#REF!</v>
          </cell>
          <cell r="K1054">
            <v>8110076200</v>
          </cell>
          <cell r="L1054" t="str">
            <v>8110076200</v>
          </cell>
          <cell r="M1054" t="str">
            <v>61801048110076200000</v>
          </cell>
        </row>
        <row r="1055">
          <cell r="A1055" t="str">
            <v>61801048110076200120</v>
          </cell>
          <cell r="B1055" t="str">
            <v>Расходы на выплаты персоналу государственных (муниципальных) органов</v>
          </cell>
          <cell r="C1055" t="str">
            <v>618</v>
          </cell>
          <cell r="D1055" t="str">
            <v>01</v>
          </cell>
          <cell r="E1055" t="str">
            <v>04</v>
          </cell>
          <cell r="F1055" t="str">
            <v>81 1 00 76200</v>
          </cell>
          <cell r="G1055" t="str">
            <v>120</v>
          </cell>
          <cell r="H1055" t="e">
            <v>#REF!</v>
          </cell>
          <cell r="I1055">
            <v>1147.45</v>
          </cell>
          <cell r="J1055" t="e">
            <v>#REF!</v>
          </cell>
          <cell r="K1055">
            <v>8110076200</v>
          </cell>
          <cell r="L1055" t="str">
            <v>8110076200</v>
          </cell>
          <cell r="M1055" t="str">
            <v>61801048110076200120</v>
          </cell>
        </row>
        <row r="1056">
          <cell r="A1056" t="str">
            <v>61801048110076200240</v>
          </cell>
          <cell r="B1056" t="str">
            <v>Иные закупки товаров, работ и услуг для обеспечения государственных (муниципальных) нужд</v>
          </cell>
          <cell r="C1056" t="str">
            <v>618</v>
          </cell>
          <cell r="D1056" t="str">
            <v>01</v>
          </cell>
          <cell r="E1056" t="str">
            <v>04</v>
          </cell>
          <cell r="F1056" t="str">
            <v>81 1 00 76200</v>
          </cell>
          <cell r="G1056" t="str">
            <v>240</v>
          </cell>
          <cell r="H1056" t="e">
            <v>#REF!</v>
          </cell>
          <cell r="I1056">
            <v>71.180000000000007</v>
          </cell>
          <cell r="J1056" t="e">
            <v>#REF!</v>
          </cell>
          <cell r="K1056">
            <v>8110076200</v>
          </cell>
          <cell r="L1056" t="str">
            <v>8110076200</v>
          </cell>
          <cell r="M1056" t="str">
            <v>61801048110076200240</v>
          </cell>
        </row>
        <row r="1057">
          <cell r="A1057" t="str">
            <v>61801048110076360000</v>
          </cell>
          <cell r="B1057" t="str">
    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    </cell>
          <cell r="C1057" t="str">
            <v>618</v>
          </cell>
          <cell r="D1057" t="str">
            <v>01</v>
          </cell>
          <cell r="E1057" t="str">
            <v>04</v>
          </cell>
          <cell r="F1057" t="str">
            <v>81 1 00 76360</v>
          </cell>
          <cell r="G1057" t="str">
            <v>000</v>
          </cell>
          <cell r="H1057" t="e">
            <v>#REF!</v>
          </cell>
          <cell r="I1057">
            <v>68.98</v>
          </cell>
          <cell r="J1057" t="e">
            <v>#REF!</v>
          </cell>
          <cell r="K1057">
            <v>8110076360</v>
          </cell>
          <cell r="L1057" t="str">
            <v>8110076360</v>
          </cell>
          <cell r="M1057" t="str">
            <v>61801048110076360000</v>
          </cell>
        </row>
        <row r="1058">
          <cell r="A1058" t="str">
            <v>61801048110076360120</v>
          </cell>
          <cell r="B1058" t="str">
            <v>Расходы на выплаты персоналу государственных (муниципальных) органов</v>
          </cell>
          <cell r="C1058" t="str">
            <v>618</v>
          </cell>
          <cell r="D1058" t="str">
            <v>01</v>
          </cell>
          <cell r="E1058" t="str">
            <v>04</v>
          </cell>
          <cell r="F1058" t="str">
            <v>81 1 00 76360</v>
          </cell>
          <cell r="G1058" t="str">
            <v>120</v>
          </cell>
          <cell r="H1058" t="e">
            <v>#REF!</v>
          </cell>
          <cell r="I1058">
            <v>2.73</v>
          </cell>
          <cell r="J1058" t="e">
            <v>#REF!</v>
          </cell>
          <cell r="K1058">
            <v>8110076360</v>
          </cell>
          <cell r="L1058" t="str">
            <v>8110076360</v>
          </cell>
          <cell r="M1058" t="str">
            <v>61801048110076360120</v>
          </cell>
        </row>
        <row r="1059">
          <cell r="A1059" t="str">
            <v>61801048110076360240</v>
          </cell>
          <cell r="B1059" t="str">
            <v>Иные закупки товаров, работ и услуг для обеспечения государственных (муниципальных) нужд</v>
          </cell>
          <cell r="C1059" t="str">
            <v>618</v>
          </cell>
          <cell r="D1059" t="str">
            <v>01</v>
          </cell>
          <cell r="E1059" t="str">
            <v>04</v>
          </cell>
          <cell r="F1059" t="str">
            <v>81 1 00 76360</v>
          </cell>
          <cell r="G1059" t="str">
            <v>240</v>
          </cell>
          <cell r="H1059" t="e">
            <v>#REF!</v>
          </cell>
          <cell r="I1059">
            <v>66.25</v>
          </cell>
          <cell r="J1059" t="e">
            <v>#REF!</v>
          </cell>
          <cell r="K1059">
            <v>8110076360</v>
          </cell>
          <cell r="L1059" t="str">
            <v>8110076360</v>
          </cell>
          <cell r="M1059" t="str">
            <v>61801048110076360240</v>
          </cell>
        </row>
        <row r="1060">
          <cell r="A1060" t="str">
            <v>61801130000000000000</v>
          </cell>
          <cell r="B1060" t="str">
            <v>Другие общегосударственные вопросы</v>
          </cell>
          <cell r="C1060" t="str">
            <v>618</v>
          </cell>
          <cell r="D1060" t="str">
            <v>01</v>
          </cell>
          <cell r="E1060" t="str">
            <v>13</v>
          </cell>
          <cell r="F1060" t="str">
            <v>00 0 00 00000</v>
          </cell>
          <cell r="G1060" t="str">
            <v>000</v>
          </cell>
          <cell r="H1060" t="e">
            <v>#REF!</v>
          </cell>
          <cell r="I1060">
            <v>457.04999999999995</v>
          </cell>
          <cell r="J1060" t="e">
            <v>#REF!</v>
          </cell>
          <cell r="K1060">
            <v>0</v>
          </cell>
          <cell r="L1060" t="str">
            <v>0000000000</v>
          </cell>
          <cell r="M1060" t="str">
            <v>61801130000000000000</v>
          </cell>
        </row>
        <row r="1061">
          <cell r="A1061" t="str">
            <v>61801131100000000000</v>
          </cell>
          <cell r="B1061" t="str">
    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    </cell>
          <cell r="C1061" t="str">
            <v>618</v>
          </cell>
          <cell r="D1061" t="str">
            <v>01</v>
          </cell>
          <cell r="E1061" t="str">
            <v>13</v>
          </cell>
          <cell r="F1061" t="str">
            <v>11 0 00 00000</v>
          </cell>
          <cell r="G1061" t="str">
            <v>000</v>
          </cell>
          <cell r="H1061" t="e">
            <v>#REF!</v>
          </cell>
          <cell r="I1061">
            <v>405.34</v>
          </cell>
          <cell r="J1061" t="e">
            <v>#REF!</v>
          </cell>
          <cell r="K1061">
            <v>1100000000</v>
          </cell>
          <cell r="L1061" t="str">
            <v>1100000000</v>
          </cell>
          <cell r="M1061" t="str">
            <v>61801131100000000000</v>
          </cell>
        </row>
        <row r="1062">
          <cell r="A1062" t="str">
            <v>618011311Б0000000000</v>
          </cell>
          <cell r="B1062" t="str">
    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    </cell>
          <cell r="C1062" t="str">
            <v>618</v>
          </cell>
          <cell r="D1062" t="str">
            <v>01</v>
          </cell>
          <cell r="E1062" t="str">
            <v>13</v>
          </cell>
          <cell r="F1062" t="str">
            <v>11 Б 00 00000</v>
          </cell>
          <cell r="G1062" t="str">
            <v>000</v>
          </cell>
          <cell r="H1062" t="e">
            <v>#REF!</v>
          </cell>
          <cell r="I1062">
            <v>405.34</v>
          </cell>
          <cell r="J1062" t="e">
            <v>#REF!</v>
          </cell>
          <cell r="K1062" t="str">
            <v>11Б0000000</v>
          </cell>
          <cell r="L1062" t="str">
            <v>11Б0000000</v>
          </cell>
          <cell r="M1062" t="str">
            <v>618011311Б0000000000</v>
          </cell>
        </row>
        <row r="1063">
          <cell r="A1063" t="str">
            <v>618011311Б0100000000</v>
          </cell>
          <cell r="B1063" t="str">
    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    </cell>
          <cell r="C1063" t="str">
            <v>618</v>
          </cell>
          <cell r="D1063" t="str">
            <v>01</v>
          </cell>
          <cell r="E1063" t="str">
            <v>13</v>
          </cell>
          <cell r="F1063" t="str">
            <v>11 Б 01 00000</v>
          </cell>
          <cell r="G1063" t="str">
            <v>000</v>
          </cell>
          <cell r="H1063" t="e">
            <v>#REF!</v>
          </cell>
          <cell r="I1063">
            <v>405.34</v>
          </cell>
          <cell r="J1063" t="e">
            <v>#REF!</v>
          </cell>
          <cell r="K1063" t="str">
            <v>11Б0100000</v>
          </cell>
          <cell r="L1063" t="str">
            <v>11Б0100000</v>
          </cell>
          <cell r="M1063" t="str">
            <v>618011311Б0100000000</v>
          </cell>
        </row>
        <row r="1064">
          <cell r="A1064" t="str">
            <v>618011311Б0120840000</v>
          </cell>
          <cell r="B1064" t="str">
            <v>Расходы на содержание объектов муниципальной казны города Ставрополя в части жилых помещений</v>
          </cell>
          <cell r="C1064" t="str">
            <v>618</v>
          </cell>
          <cell r="D1064" t="str">
            <v>01</v>
          </cell>
          <cell r="E1064" t="str">
            <v>13</v>
          </cell>
          <cell r="F1064" t="str">
            <v>11 Б 01 20840</v>
          </cell>
          <cell r="G1064" t="str">
            <v>000</v>
          </cell>
          <cell r="H1064" t="e">
            <v>#REF!</v>
          </cell>
          <cell r="I1064">
            <v>405.34</v>
          </cell>
          <cell r="J1064" t="e">
            <v>#REF!</v>
          </cell>
          <cell r="K1064" t="str">
            <v>11Б0120840</v>
          </cell>
          <cell r="L1064" t="str">
            <v>11Б0120840</v>
          </cell>
          <cell r="M1064" t="str">
            <v>618011311Б0120840000</v>
          </cell>
        </row>
        <row r="1065">
          <cell r="A1065" t="str">
            <v>618011311Б0120840240</v>
          </cell>
          <cell r="B1065" t="str">
            <v>Иные закупки товаров, работ и услуг для обеспечения государственных (муниципальных) нужд</v>
          </cell>
          <cell r="C1065" t="str">
            <v>618</v>
          </cell>
          <cell r="D1065" t="str">
            <v>01</v>
          </cell>
          <cell r="E1065" t="str">
            <v>13</v>
          </cell>
          <cell r="F1065" t="str">
            <v>11 Б 01 20840</v>
          </cell>
          <cell r="G1065" t="str">
            <v>240</v>
          </cell>
          <cell r="H1065" t="e">
            <v>#REF!</v>
          </cell>
          <cell r="I1065">
            <v>405.34</v>
          </cell>
          <cell r="J1065" t="e">
            <v>#REF!</v>
          </cell>
          <cell r="K1065" t="str">
            <v>11Б0120840</v>
          </cell>
          <cell r="L1065" t="str">
            <v>11Б0120840</v>
          </cell>
          <cell r="M1065" t="str">
            <v>618011311Б0120840240</v>
          </cell>
        </row>
        <row r="1066">
          <cell r="A1066" t="str">
            <v>61801138100000000000</v>
          </cell>
          <cell r="B1066" t="str">
            <v>Обеспечение деятельности администрации Октябрьского района города Ставрополя</v>
          </cell>
          <cell r="C1066" t="str">
            <v>618</v>
          </cell>
          <cell r="D1066" t="str">
            <v>01</v>
          </cell>
          <cell r="E1066" t="str">
            <v>13</v>
          </cell>
          <cell r="F1066" t="str">
            <v>81 0 00 00000</v>
          </cell>
          <cell r="G1066" t="str">
            <v>000</v>
          </cell>
          <cell r="H1066">
            <v>51.71</v>
          </cell>
          <cell r="I1066">
            <v>51.71</v>
          </cell>
          <cell r="J1066">
            <v>100</v>
          </cell>
          <cell r="K1066">
            <v>8100000000</v>
          </cell>
          <cell r="L1066" t="str">
            <v>8100000000</v>
          </cell>
          <cell r="M1066" t="str">
            <v>61801138100000000000</v>
          </cell>
        </row>
        <row r="1067">
          <cell r="A1067" t="str">
            <v>61801138110000000000</v>
          </cell>
          <cell r="B1067" t="str">
            <v>Непрограммные расходы в рамках обеспечения деятельности администрации Октябрьского района города Ставрополя</v>
          </cell>
          <cell r="C1067" t="str">
            <v>618</v>
          </cell>
          <cell r="D1067" t="str">
            <v>01</v>
          </cell>
          <cell r="E1067" t="str">
            <v>13</v>
          </cell>
          <cell r="F1067" t="str">
            <v>81 1 00 00000</v>
          </cell>
          <cell r="G1067" t="str">
            <v>000</v>
          </cell>
          <cell r="H1067">
            <v>51.71</v>
          </cell>
          <cell r="I1067">
            <v>51.71</v>
          </cell>
          <cell r="J1067">
            <v>100</v>
          </cell>
          <cell r="K1067">
            <v>8110000000</v>
          </cell>
          <cell r="L1067" t="str">
            <v>8110000000</v>
          </cell>
          <cell r="M1067" t="str">
            <v>61801138110000000000</v>
          </cell>
        </row>
        <row r="1068">
          <cell r="A1068" t="str">
            <v>61801138110020050000</v>
          </cell>
          <cell r="B1068" t="str">
            <v>Расходы на выплаты на основании исполнительных листов судебных органов</v>
          </cell>
          <cell r="C1068" t="str">
            <v>618</v>
          </cell>
          <cell r="D1068" t="str">
            <v>01</v>
          </cell>
          <cell r="E1068" t="str">
            <v>13</v>
          </cell>
          <cell r="F1068" t="str">
            <v>81 1 00 20050</v>
          </cell>
          <cell r="G1068" t="str">
            <v>000</v>
          </cell>
          <cell r="H1068">
            <v>51.71</v>
          </cell>
          <cell r="I1068">
            <v>51.71</v>
          </cell>
          <cell r="J1068">
            <v>100</v>
          </cell>
          <cell r="K1068">
            <v>8110020050</v>
          </cell>
          <cell r="L1068" t="str">
            <v>8110020050</v>
          </cell>
          <cell r="M1068" t="str">
            <v>61801138110020050000</v>
          </cell>
        </row>
        <row r="1069">
          <cell r="A1069" t="str">
            <v>61801138110020050830</v>
          </cell>
          <cell r="B1069" t="str">
            <v>Исполнение судебных актов</v>
          </cell>
          <cell r="C1069" t="str">
            <v>618</v>
          </cell>
          <cell r="D1069" t="str">
            <v>01</v>
          </cell>
          <cell r="E1069" t="str">
            <v>13</v>
          </cell>
          <cell r="F1069" t="str">
            <v>81 1 00 20050</v>
          </cell>
          <cell r="G1069" t="str">
            <v>830</v>
          </cell>
          <cell r="H1069">
            <v>51.71</v>
          </cell>
          <cell r="I1069">
            <v>51.71</v>
          </cell>
          <cell r="J1069">
            <v>100</v>
          </cell>
          <cell r="K1069">
            <v>8110020050</v>
          </cell>
          <cell r="L1069" t="str">
            <v>8110020050</v>
          </cell>
          <cell r="M1069" t="str">
            <v>61801138110020050830</v>
          </cell>
        </row>
        <row r="1070">
          <cell r="A1070" t="str">
            <v>61804000000000000000</v>
          </cell>
          <cell r="B1070" t="str">
            <v>Национальная экономика</v>
          </cell>
          <cell r="C1070" t="str">
            <v>618</v>
          </cell>
          <cell r="D1070" t="str">
            <v>04</v>
          </cell>
          <cell r="E1070" t="str">
            <v>00</v>
          </cell>
          <cell r="F1070" t="str">
            <v>00 0 00 00000</v>
          </cell>
          <cell r="G1070" t="str">
            <v>000</v>
          </cell>
          <cell r="H1070" t="e">
            <v>#REF!</v>
          </cell>
          <cell r="I1070">
            <v>58838.66</v>
          </cell>
          <cell r="J1070" t="e">
            <v>#REF!</v>
          </cell>
          <cell r="K1070">
            <v>0</v>
          </cell>
          <cell r="L1070" t="str">
            <v>0000000000</v>
          </cell>
          <cell r="M1070" t="str">
            <v>61804000000000000000</v>
          </cell>
        </row>
        <row r="1071">
          <cell r="A1071" t="str">
            <v>61804090000000000000</v>
          </cell>
          <cell r="B1071" t="str">
            <v>Дорожное хозяйство (дорожные фонды)</v>
          </cell>
          <cell r="C1071" t="str">
            <v>618</v>
          </cell>
          <cell r="D1071" t="str">
            <v>04</v>
          </cell>
          <cell r="E1071" t="str">
            <v>09</v>
          </cell>
          <cell r="F1071" t="str">
            <v>00 0 00 00000</v>
          </cell>
          <cell r="G1071" t="str">
            <v>000</v>
          </cell>
          <cell r="H1071" t="e">
            <v>#REF!</v>
          </cell>
          <cell r="I1071">
            <v>58838.66</v>
          </cell>
          <cell r="J1071" t="e">
            <v>#REF!</v>
          </cell>
          <cell r="K1071">
            <v>0</v>
          </cell>
          <cell r="L1071" t="str">
            <v>0000000000</v>
          </cell>
          <cell r="M1071" t="str">
            <v>61804090000000000000</v>
          </cell>
        </row>
        <row r="1072">
          <cell r="A1072" t="str">
            <v>61804090400000000000</v>
          </cell>
          <cell r="B1072" t="str">
    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    </cell>
          <cell r="C1072" t="str">
            <v>618</v>
          </cell>
          <cell r="D1072" t="str">
            <v>04</v>
          </cell>
          <cell r="E1072" t="str">
            <v>09</v>
          </cell>
          <cell r="F1072" t="str">
            <v>04 0 00 00000</v>
          </cell>
          <cell r="G1072" t="str">
            <v>000</v>
          </cell>
          <cell r="H1072" t="e">
            <v>#REF!</v>
          </cell>
          <cell r="I1072">
            <v>58838.66</v>
          </cell>
          <cell r="J1072" t="e">
            <v>#REF!</v>
          </cell>
          <cell r="K1072">
            <v>400000000</v>
          </cell>
          <cell r="L1072" t="str">
            <v>0400000000</v>
          </cell>
          <cell r="M1072" t="str">
            <v>61804090400000000000</v>
          </cell>
        </row>
        <row r="1073">
          <cell r="A1073" t="str">
            <v>61804090420000000000</v>
          </cell>
          <cell r="B1073" t="str">
            <v xml:space="preserve"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 </v>
          </cell>
          <cell r="C1073" t="str">
            <v>618</v>
          </cell>
          <cell r="D1073" t="str">
            <v>04</v>
          </cell>
          <cell r="E1073" t="str">
            <v>09</v>
          </cell>
          <cell r="F1073" t="str">
            <v>04 2 00 00000</v>
          </cell>
          <cell r="G1073" t="str">
            <v>000</v>
          </cell>
          <cell r="H1073" t="e">
            <v>#REF!</v>
          </cell>
          <cell r="I1073">
            <v>58838.66</v>
          </cell>
          <cell r="J1073" t="e">
            <v>#REF!</v>
          </cell>
          <cell r="K1073">
            <v>420000000</v>
          </cell>
          <cell r="L1073" t="str">
            <v>0420000000</v>
          </cell>
          <cell r="M1073" t="str">
            <v>61804090420000000000</v>
          </cell>
        </row>
        <row r="1074">
          <cell r="A1074" t="str">
            <v>61804090420200000000</v>
          </cell>
          <cell r="B1074" t="str">
    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    </cell>
          <cell r="C1074" t="str">
            <v>618</v>
          </cell>
          <cell r="D1074" t="str">
            <v>04</v>
          </cell>
          <cell r="E1074" t="str">
            <v>09</v>
          </cell>
          <cell r="F1074" t="str">
            <v>04 2 02 00000</v>
          </cell>
          <cell r="G1074" t="str">
            <v>000</v>
          </cell>
          <cell r="H1074" t="e">
            <v>#REF!</v>
          </cell>
          <cell r="I1074">
            <v>58838.66</v>
          </cell>
          <cell r="J1074" t="e">
            <v>#REF!</v>
          </cell>
          <cell r="K1074">
            <v>420200000</v>
          </cell>
          <cell r="L1074" t="str">
            <v>0420200000</v>
          </cell>
          <cell r="M1074" t="str">
            <v>61804090420200000000</v>
          </cell>
        </row>
        <row r="1075">
          <cell r="A1075" t="str">
            <v>61804090420220820000</v>
          </cell>
          <cell r="B1075" t="str">
            <v>Расходы на ремонт и содержание внутриквартальных автомобильных дорог общего пользования местного значения</v>
          </cell>
          <cell r="C1075" t="str">
            <v>618</v>
          </cell>
          <cell r="D1075" t="str">
            <v>04</v>
          </cell>
          <cell r="E1075" t="str">
            <v>09</v>
          </cell>
          <cell r="F1075" t="str">
            <v>04 2 02 20820</v>
          </cell>
          <cell r="G1075" t="str">
            <v>000</v>
          </cell>
          <cell r="H1075" t="e">
            <v>#REF!</v>
          </cell>
          <cell r="I1075">
            <v>2477.6799999999998</v>
          </cell>
          <cell r="J1075" t="e">
            <v>#REF!</v>
          </cell>
          <cell r="K1075">
            <v>420220820</v>
          </cell>
          <cell r="L1075" t="str">
            <v>0420220820</v>
          </cell>
          <cell r="M1075" t="str">
            <v>61804090420220820000</v>
          </cell>
        </row>
        <row r="1076">
          <cell r="A1076" t="str">
            <v>61804090420220820240</v>
          </cell>
          <cell r="B1076" t="str">
            <v>Иные закупки товаров, работ и услуг для обеспечения государственных (муниципальных) нужд</v>
          </cell>
          <cell r="C1076" t="str">
            <v>618</v>
          </cell>
          <cell r="D1076" t="str">
            <v>04</v>
          </cell>
          <cell r="E1076" t="str">
            <v>09</v>
          </cell>
          <cell r="F1076" t="str">
            <v>04 2 02 20820</v>
          </cell>
          <cell r="G1076" t="str">
            <v>240</v>
          </cell>
          <cell r="H1076" t="e">
            <v>#REF!</v>
          </cell>
          <cell r="I1076">
            <v>2477.6799999999998</v>
          </cell>
          <cell r="J1076" t="e">
            <v>#REF!</v>
          </cell>
          <cell r="K1076">
            <v>420220820</v>
          </cell>
          <cell r="L1076" t="str">
            <v>0420220820</v>
          </cell>
          <cell r="M1076" t="str">
            <v>61804090420220820240</v>
          </cell>
        </row>
        <row r="1077">
          <cell r="A1077" t="str">
            <v>61804090420221030000</v>
          </cell>
          <cell r="B1077" t="str">
    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    </cell>
          <cell r="C1077" t="str">
            <v>618</v>
          </cell>
          <cell r="D1077" t="str">
            <v>04</v>
          </cell>
          <cell r="E1077" t="str">
            <v>09</v>
          </cell>
          <cell r="F1077" t="str">
            <v>04 2 02 21030</v>
          </cell>
          <cell r="G1077" t="str">
            <v>000</v>
          </cell>
          <cell r="H1077" t="e">
            <v>#REF!</v>
          </cell>
          <cell r="I1077">
            <v>30172</v>
          </cell>
          <cell r="J1077" t="e">
            <v>#REF!</v>
          </cell>
          <cell r="K1077">
            <v>420221030</v>
          </cell>
          <cell r="L1077" t="str">
            <v>0420221030</v>
          </cell>
          <cell r="M1077" t="str">
            <v>61804090420221030000</v>
          </cell>
        </row>
        <row r="1078">
          <cell r="A1078" t="str">
            <v>61804090420221030240</v>
          </cell>
          <cell r="B1078" t="str">
            <v>Иные закупки товаров, работ и услуг для обеспечения государственных (муниципальных) нужд</v>
          </cell>
          <cell r="C1078" t="str">
            <v>618</v>
          </cell>
          <cell r="D1078" t="str">
            <v>04</v>
          </cell>
          <cell r="E1078" t="str">
            <v>09</v>
          </cell>
          <cell r="F1078" t="str">
            <v>04 2 02 21030</v>
          </cell>
          <cell r="G1078" t="str">
            <v>240</v>
          </cell>
          <cell r="H1078" t="e">
            <v>#REF!</v>
          </cell>
          <cell r="I1078">
            <v>30172</v>
          </cell>
          <cell r="J1078" t="e">
            <v>#REF!</v>
          </cell>
          <cell r="K1078">
            <v>420221030</v>
          </cell>
          <cell r="L1078" t="str">
            <v>0420221030</v>
          </cell>
          <cell r="M1078" t="str">
            <v>61804090420221030240</v>
          </cell>
        </row>
        <row r="1079">
          <cell r="A1079" t="str">
            <v>61804090420221090000</v>
          </cell>
          <cell r="B1079" t="str">
            <v>Расходы на содержание автомобильных дорог общего пользования местного значения</v>
          </cell>
          <cell r="C1079" t="str">
            <v>618</v>
          </cell>
          <cell r="D1079" t="str">
            <v>04</v>
          </cell>
          <cell r="E1079" t="str">
            <v>09</v>
          </cell>
          <cell r="F1079" t="str">
            <v>04 2 02 21090</v>
          </cell>
          <cell r="G1079" t="str">
            <v>000</v>
          </cell>
          <cell r="H1079" t="e">
            <v>#REF!</v>
          </cell>
          <cell r="I1079">
            <v>15208.75</v>
          </cell>
          <cell r="J1079" t="e">
            <v>#REF!</v>
          </cell>
          <cell r="K1079">
            <v>420221090</v>
          </cell>
          <cell r="L1079" t="str">
            <v>0420221090</v>
          </cell>
          <cell r="M1079" t="str">
            <v>61804090420221090000</v>
          </cell>
        </row>
        <row r="1080">
          <cell r="A1080" t="str">
            <v>61804090420221090240</v>
          </cell>
          <cell r="B1080" t="str">
            <v>Иные закупки товаров, работ и услуг для обеспечения государственных (муниципальных) нужд</v>
          </cell>
          <cell r="C1080" t="str">
            <v>618</v>
          </cell>
          <cell r="D1080" t="str">
            <v>04</v>
          </cell>
          <cell r="E1080" t="str">
            <v>09</v>
          </cell>
          <cell r="F1080" t="str">
            <v>04 2 02 21090</v>
          </cell>
          <cell r="G1080" t="str">
            <v>240</v>
          </cell>
          <cell r="H1080" t="e">
            <v>#REF!</v>
          </cell>
          <cell r="I1080">
            <v>15208.75</v>
          </cell>
          <cell r="J1080" t="e">
            <v>#REF!</v>
          </cell>
          <cell r="K1080">
            <v>420221090</v>
          </cell>
          <cell r="L1080" t="str">
            <v>0420221090</v>
          </cell>
          <cell r="M1080" t="str">
            <v>61804090420221090240</v>
          </cell>
        </row>
        <row r="1081">
          <cell r="A1081" t="str">
            <v>61804090420221410000</v>
          </cell>
          <cell r="B1081" t="str">
    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</v>
          </cell>
          <cell r="C1081" t="str">
            <v>618</v>
          </cell>
          <cell r="D1081" t="str">
            <v>04</v>
          </cell>
          <cell r="E1081" t="str">
            <v>09</v>
          </cell>
          <cell r="F1081" t="str">
            <v>04 2 02 21410</v>
          </cell>
          <cell r="G1081" t="str">
            <v>000</v>
          </cell>
          <cell r="H1081" t="e">
            <v>#REF!</v>
          </cell>
          <cell r="I1081">
            <v>10980.23</v>
          </cell>
          <cell r="J1081" t="e">
            <v>#REF!</v>
          </cell>
          <cell r="K1081">
            <v>420221410</v>
          </cell>
          <cell r="L1081" t="str">
            <v>0420221410</v>
          </cell>
          <cell r="M1081" t="str">
            <v>61804090420221410000</v>
          </cell>
        </row>
        <row r="1082">
          <cell r="A1082" t="str">
            <v>61804090420221410240</v>
          </cell>
          <cell r="B1082" t="str">
            <v>Иные закупки товаров, работ и услуг для обеспечения государственных (муниципальных) нужд</v>
          </cell>
          <cell r="C1082" t="str">
            <v>618</v>
          </cell>
          <cell r="D1082" t="str">
            <v>04</v>
          </cell>
          <cell r="E1082" t="str">
            <v>09</v>
          </cell>
          <cell r="F1082" t="str">
            <v>04 2 02 21410</v>
          </cell>
          <cell r="G1082" t="str">
            <v>240</v>
          </cell>
          <cell r="H1082" t="e">
            <v>#REF!</v>
          </cell>
          <cell r="I1082">
            <v>10980.23</v>
          </cell>
          <cell r="J1082" t="e">
            <v>#REF!</v>
          </cell>
          <cell r="K1082">
            <v>420221410</v>
          </cell>
          <cell r="L1082" t="str">
            <v>0420221410</v>
          </cell>
          <cell r="M1082" t="str">
            <v>61804090420221410240</v>
          </cell>
        </row>
        <row r="1083">
          <cell r="A1083" t="str">
            <v>61805000000000000000</v>
          </cell>
          <cell r="B1083" t="str">
            <v>Жилищно-коммунальное хозяйство</v>
          </cell>
          <cell r="C1083" t="str">
            <v>618</v>
          </cell>
          <cell r="D1083" t="str">
            <v>05</v>
          </cell>
          <cell r="E1083" t="str">
            <v>00</v>
          </cell>
          <cell r="F1083" t="str">
            <v>00 0 00 00000</v>
          </cell>
          <cell r="G1083" t="str">
            <v>000</v>
          </cell>
          <cell r="H1083" t="e">
            <v>#REF!</v>
          </cell>
          <cell r="I1083">
            <v>19807.190000000002</v>
          </cell>
          <cell r="J1083" t="e">
            <v>#REF!</v>
          </cell>
          <cell r="K1083">
            <v>0</v>
          </cell>
          <cell r="L1083" t="str">
            <v>0000000000</v>
          </cell>
          <cell r="M1083" t="str">
            <v>61805000000000000000</v>
          </cell>
        </row>
        <row r="1084">
          <cell r="A1084" t="str">
            <v>61805010000000000000</v>
          </cell>
          <cell r="B1084" t="str">
            <v>Жилищное хозяйство</v>
          </cell>
          <cell r="C1084" t="str">
            <v>618</v>
          </cell>
          <cell r="D1084" t="str">
            <v>05</v>
          </cell>
          <cell r="E1084" t="str">
            <v>01</v>
          </cell>
          <cell r="F1084" t="str">
            <v>00 0 00 00000</v>
          </cell>
          <cell r="G1084" t="str">
            <v>000</v>
          </cell>
          <cell r="H1084" t="e">
            <v>#REF!</v>
          </cell>
          <cell r="I1084">
            <v>1316.99</v>
          </cell>
          <cell r="J1084" t="e">
            <v>#REF!</v>
          </cell>
          <cell r="K1084">
            <v>0</v>
          </cell>
          <cell r="L1084" t="str">
            <v>0000000000</v>
          </cell>
          <cell r="M1084" t="str">
            <v>61805010000000000000</v>
          </cell>
        </row>
        <row r="1085">
          <cell r="A1085" t="str">
            <v>61805010400000000000</v>
          </cell>
          <cell r="B1085" t="str">
    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    </cell>
          <cell r="C1085" t="str">
            <v>618</v>
          </cell>
          <cell r="D1085" t="str">
            <v>05</v>
          </cell>
          <cell r="E1085" t="str">
            <v>01</v>
          </cell>
          <cell r="F1085" t="str">
            <v>04 0 00 00000</v>
          </cell>
          <cell r="G1085" t="str">
            <v>000</v>
          </cell>
          <cell r="H1085" t="e">
            <v>#REF!</v>
          </cell>
          <cell r="I1085">
            <v>1130.52</v>
          </cell>
          <cell r="J1085" t="e">
            <v>#REF!</v>
          </cell>
          <cell r="K1085">
            <v>400000000</v>
          </cell>
          <cell r="L1085" t="str">
            <v>0400000000</v>
          </cell>
          <cell r="M1085" t="str">
            <v>61805010400000000000</v>
          </cell>
        </row>
        <row r="1086">
          <cell r="A1086" t="str">
            <v>61805010410000000000</v>
          </cell>
          <cell r="B1086" t="str">
            <v>Подпрограмма «Развитие жилищно-коммунального хозяйства на территории города Ставрополя»</v>
          </cell>
          <cell r="C1086" t="str">
            <v>618</v>
          </cell>
          <cell r="D1086" t="str">
            <v>05</v>
          </cell>
          <cell r="E1086" t="str">
            <v>01</v>
          </cell>
          <cell r="F1086" t="str">
            <v>04 1 00 00000</v>
          </cell>
          <cell r="G1086" t="str">
            <v>000</v>
          </cell>
          <cell r="H1086" t="e">
            <v>#REF!</v>
          </cell>
          <cell r="I1086">
            <v>1130.52</v>
          </cell>
          <cell r="J1086" t="e">
            <v>#REF!</v>
          </cell>
          <cell r="K1086">
            <v>410000000</v>
          </cell>
          <cell r="L1086" t="str">
            <v>0410000000</v>
          </cell>
          <cell r="M1086" t="str">
            <v>61805010410000000000</v>
          </cell>
        </row>
        <row r="1087">
          <cell r="A1087" t="str">
            <v>61805010410100000000</v>
          </cell>
          <cell r="B1087" t="str">
            <v>Основное мероприятие «Повышение уровня технического состояния многоквартирных домов и продление сроков их эксплуатации»</v>
          </cell>
          <cell r="C1087" t="str">
            <v>618</v>
          </cell>
          <cell r="D1087" t="str">
            <v>05</v>
          </cell>
          <cell r="E1087" t="str">
            <v>01</v>
          </cell>
          <cell r="F1087" t="str">
            <v>04 1 01 00000</v>
          </cell>
          <cell r="G1087" t="str">
            <v>000</v>
          </cell>
          <cell r="H1087" t="e">
            <v>#REF!</v>
          </cell>
          <cell r="I1087">
            <v>1130.52</v>
          </cell>
          <cell r="J1087" t="e">
            <v>#REF!</v>
          </cell>
          <cell r="K1087">
            <v>410100000</v>
          </cell>
          <cell r="L1087" t="str">
            <v>0410100000</v>
          </cell>
          <cell r="M1087" t="str">
            <v>61805010410100000000</v>
          </cell>
        </row>
        <row r="1088">
          <cell r="A1088" t="str">
            <v>61805010410120190000</v>
          </cell>
          <cell r="B1088" t="str">
            <v>Расходы на проведение капитального ремонта муниципального жилищного фонда</v>
          </cell>
          <cell r="C1088" t="str">
            <v>618</v>
          </cell>
          <cell r="D1088" t="str">
            <v>05</v>
          </cell>
          <cell r="E1088" t="str">
            <v>01</v>
          </cell>
          <cell r="F1088" t="str">
            <v>04 1 01 20190</v>
          </cell>
          <cell r="G1088" t="str">
            <v>000</v>
          </cell>
          <cell r="H1088" t="e">
            <v>#REF!</v>
          </cell>
          <cell r="I1088">
            <v>1130.52</v>
          </cell>
          <cell r="J1088" t="e">
            <v>#REF!</v>
          </cell>
          <cell r="K1088">
            <v>410120190</v>
          </cell>
          <cell r="L1088" t="str">
            <v>0410120190</v>
          </cell>
          <cell r="M1088" t="str">
            <v>61805010410120190000</v>
          </cell>
        </row>
        <row r="1089">
          <cell r="A1089" t="str">
            <v>61805010410120190240</v>
          </cell>
          <cell r="B1089" t="str">
            <v>Иные закупки товаров, работ и услуг для обеспечения государственных (муниципальных) нужд</v>
          </cell>
          <cell r="C1089" t="str">
            <v>618</v>
          </cell>
          <cell r="D1089" t="str">
            <v>05</v>
          </cell>
          <cell r="E1089" t="str">
            <v>01</v>
          </cell>
          <cell r="F1089" t="str">
            <v>04 1 01 20190</v>
          </cell>
          <cell r="G1089" t="str">
            <v>240</v>
          </cell>
          <cell r="H1089" t="e">
            <v>#REF!</v>
          </cell>
          <cell r="I1089">
            <v>1130.52</v>
          </cell>
          <cell r="J1089" t="e">
            <v>#REF!</v>
          </cell>
          <cell r="K1089">
            <v>410120190</v>
          </cell>
          <cell r="L1089" t="str">
            <v>0410120190</v>
          </cell>
          <cell r="M1089" t="str">
            <v>61805010410120190240</v>
          </cell>
        </row>
        <row r="1090">
          <cell r="A1090" t="str">
            <v>61805019800000000000</v>
          </cell>
          <cell r="B1090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1090" t="str">
            <v>618</v>
          </cell>
          <cell r="D1090" t="str">
            <v>05</v>
          </cell>
          <cell r="E1090" t="str">
            <v>01</v>
          </cell>
          <cell r="F1090" t="str">
            <v>98 0 00 00000</v>
          </cell>
          <cell r="G1090" t="str">
            <v>000</v>
          </cell>
          <cell r="H1090" t="e">
            <v>#REF!</v>
          </cell>
          <cell r="I1090">
            <v>186.47</v>
          </cell>
          <cell r="J1090" t="e">
            <v>#REF!</v>
          </cell>
          <cell r="K1090">
            <v>9800000000</v>
          </cell>
          <cell r="L1090" t="str">
            <v>9800000000</v>
          </cell>
          <cell r="M1090" t="str">
            <v>61805019800000000000</v>
          </cell>
        </row>
        <row r="1091">
          <cell r="A1091" t="str">
            <v>61805019820000000000</v>
          </cell>
          <cell r="B1091" t="str">
    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    </cell>
          <cell r="C1091" t="str">
            <v>618</v>
          </cell>
          <cell r="D1091" t="str">
            <v>05</v>
          </cell>
          <cell r="E1091" t="str">
            <v>01</v>
          </cell>
          <cell r="F1091" t="str">
            <v>98 2 00 00000</v>
          </cell>
          <cell r="G1091" t="str">
            <v>000</v>
          </cell>
          <cell r="H1091" t="e">
            <v>#REF!</v>
          </cell>
          <cell r="I1091">
            <v>186.47</v>
          </cell>
          <cell r="J1091" t="e">
            <v>#REF!</v>
          </cell>
          <cell r="K1091">
            <v>9820000000</v>
          </cell>
          <cell r="L1091" t="str">
            <v>9820000000</v>
          </cell>
          <cell r="M1091" t="str">
            <v>61805019820000000000</v>
          </cell>
        </row>
        <row r="1092">
          <cell r="A1092" t="str">
            <v>61805019820020190000</v>
          </cell>
          <cell r="B1092" t="str">
            <v>Расходы на проведение капитального ремонта муниципального жилищного фонда</v>
          </cell>
          <cell r="C1092" t="str">
            <v>618</v>
          </cell>
          <cell r="D1092" t="str">
            <v>05</v>
          </cell>
          <cell r="E1092" t="str">
            <v>01</v>
          </cell>
          <cell r="F1092" t="str">
            <v>98 2 00 20190</v>
          </cell>
          <cell r="G1092" t="str">
            <v>000</v>
          </cell>
          <cell r="H1092" t="e">
            <v>#REF!</v>
          </cell>
          <cell r="I1092">
            <v>186.47</v>
          </cell>
          <cell r="J1092" t="e">
            <v>#REF!</v>
          </cell>
          <cell r="K1092">
            <v>9820020190</v>
          </cell>
          <cell r="L1092" t="str">
            <v>9820020190</v>
          </cell>
          <cell r="M1092" t="str">
            <v>61805019820020190000</v>
          </cell>
        </row>
        <row r="1093">
          <cell r="A1093" t="str">
            <v>61805019820020190240</v>
          </cell>
          <cell r="B1093" t="str">
            <v>Иные закупки товаров, работ и услуг для обеспечения государственных (муниципальных) нужд</v>
          </cell>
          <cell r="C1093" t="str">
            <v>618</v>
          </cell>
          <cell r="D1093" t="str">
            <v>05</v>
          </cell>
          <cell r="E1093" t="str">
            <v>01</v>
          </cell>
          <cell r="F1093" t="str">
            <v>98 2 00 20190</v>
          </cell>
          <cell r="G1093" t="str">
            <v>240</v>
          </cell>
          <cell r="H1093" t="e">
            <v>#REF!</v>
          </cell>
          <cell r="I1093">
            <v>186.47</v>
          </cell>
          <cell r="J1093" t="e">
            <v>#REF!</v>
          </cell>
          <cell r="K1093">
            <v>9820020190</v>
          </cell>
          <cell r="L1093" t="str">
            <v>9820020190</v>
          </cell>
          <cell r="M1093" t="str">
            <v>61805019820020190240</v>
          </cell>
        </row>
        <row r="1094">
          <cell r="A1094" t="str">
            <v>61805030000000000000</v>
          </cell>
          <cell r="B1094" t="str">
            <v>Благоустройство</v>
          </cell>
          <cell r="C1094" t="str">
            <v>618</v>
          </cell>
          <cell r="D1094" t="str">
            <v>05</v>
          </cell>
          <cell r="E1094" t="str">
            <v>03</v>
          </cell>
          <cell r="F1094" t="str">
            <v>00 0 00 00000</v>
          </cell>
          <cell r="G1094" t="str">
            <v>000</v>
          </cell>
          <cell r="H1094" t="e">
            <v>#REF!</v>
          </cell>
          <cell r="I1094">
            <v>18490.2</v>
          </cell>
          <cell r="J1094" t="e">
            <v>#REF!</v>
          </cell>
          <cell r="K1094">
            <v>0</v>
          </cell>
          <cell r="L1094" t="str">
            <v>0000000000</v>
          </cell>
          <cell r="M1094" t="str">
            <v>61805030000000000000</v>
          </cell>
        </row>
        <row r="1095">
          <cell r="A1095" t="str">
            <v>61805030400000000000</v>
          </cell>
          <cell r="B1095" t="str">
    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    </cell>
          <cell r="C1095" t="str">
            <v>618</v>
          </cell>
          <cell r="D1095" t="str">
            <v>05</v>
          </cell>
          <cell r="E1095" t="str">
            <v>03</v>
          </cell>
          <cell r="F1095" t="str">
            <v>04 0 00 00000</v>
          </cell>
          <cell r="G1095" t="str">
            <v>000</v>
          </cell>
          <cell r="H1095" t="e">
            <v>#REF!</v>
          </cell>
          <cell r="I1095">
            <v>18490.2</v>
          </cell>
          <cell r="J1095" t="e">
            <v>#REF!</v>
          </cell>
          <cell r="K1095">
            <v>400000000</v>
          </cell>
          <cell r="L1095" t="str">
            <v>0400000000</v>
          </cell>
          <cell r="M1095" t="str">
            <v>61805030400000000000</v>
          </cell>
        </row>
        <row r="1096">
          <cell r="A1096" t="str">
            <v>61805030430000000000</v>
          </cell>
          <cell r="B1096" t="str">
            <v>Подпрограмма «Формирование современной городской среды на территории города Ставрополя»</v>
          </cell>
          <cell r="C1096" t="str">
            <v>618</v>
          </cell>
          <cell r="D1096" t="str">
            <v>05</v>
          </cell>
          <cell r="E1096" t="str">
            <v>03</v>
          </cell>
          <cell r="F1096" t="str">
            <v>04 3 00 00000</v>
          </cell>
          <cell r="G1096" t="str">
            <v>000</v>
          </cell>
          <cell r="H1096" t="e">
            <v>#REF!</v>
          </cell>
          <cell r="I1096">
            <v>18490.2</v>
          </cell>
          <cell r="J1096" t="e">
            <v>#REF!</v>
          </cell>
          <cell r="K1096">
            <v>430000000</v>
          </cell>
          <cell r="L1096" t="str">
            <v>0430000000</v>
          </cell>
          <cell r="M1096" t="str">
            <v>61805030430000000000</v>
          </cell>
        </row>
        <row r="1097">
          <cell r="A1097" t="str">
            <v>61805030430400000000</v>
          </cell>
          <cell r="B1097" t="str">
            <v>Основное мероприятие «Благоустройство территории города Ставрополя»</v>
          </cell>
          <cell r="C1097" t="str">
            <v>618</v>
          </cell>
          <cell r="D1097" t="str">
            <v>05</v>
          </cell>
          <cell r="E1097" t="str">
            <v>03</v>
          </cell>
          <cell r="F1097" t="str">
            <v>04 3 04 00000</v>
          </cell>
          <cell r="G1097" t="str">
            <v>000</v>
          </cell>
          <cell r="H1097" t="e">
            <v>#REF!</v>
          </cell>
          <cell r="I1097">
            <v>18490.2</v>
          </cell>
          <cell r="J1097" t="e">
            <v>#REF!</v>
          </cell>
          <cell r="K1097">
            <v>430400000</v>
          </cell>
          <cell r="L1097" t="str">
            <v>0430400000</v>
          </cell>
          <cell r="M1097" t="str">
            <v>61805030430400000000</v>
          </cell>
        </row>
        <row r="1098">
          <cell r="A1098" t="str">
            <v>61805030430420300000</v>
          </cell>
          <cell r="B1098" t="str">
            <v>Расходы на прочие мероприятия по благоустройству территории города Ставрополя</v>
          </cell>
          <cell r="C1098" t="str">
            <v>618</v>
          </cell>
          <cell r="D1098" t="str">
            <v>05</v>
          </cell>
          <cell r="E1098" t="str">
            <v>03</v>
          </cell>
          <cell r="F1098" t="str">
            <v>04 3 04 20300</v>
          </cell>
          <cell r="G1098" t="str">
            <v>000</v>
          </cell>
          <cell r="H1098" t="e">
            <v>#REF!</v>
          </cell>
          <cell r="I1098">
            <v>7478.07</v>
          </cell>
          <cell r="J1098" t="e">
            <v>#REF!</v>
          </cell>
          <cell r="K1098">
            <v>430420300</v>
          </cell>
          <cell r="L1098" t="str">
            <v>0430420300</v>
          </cell>
          <cell r="M1098" t="str">
            <v>61805030430420300000</v>
          </cell>
        </row>
        <row r="1099">
          <cell r="A1099" t="str">
            <v>61805030430420300240</v>
          </cell>
          <cell r="B1099" t="str">
            <v>Иные закупки товаров, работ и услуг для обеспечения государственных (муниципальных) нужд</v>
          </cell>
          <cell r="C1099" t="str">
            <v>618</v>
          </cell>
          <cell r="D1099" t="str">
            <v>05</v>
          </cell>
          <cell r="E1099" t="str">
            <v>03</v>
          </cell>
          <cell r="F1099" t="str">
            <v>04 3 04 20300</v>
          </cell>
          <cell r="G1099" t="str">
            <v>240</v>
          </cell>
          <cell r="H1099" t="e">
            <v>#REF!</v>
          </cell>
          <cell r="I1099">
            <v>7478.07</v>
          </cell>
          <cell r="J1099" t="e">
            <v>#REF!</v>
          </cell>
          <cell r="K1099">
            <v>430420300</v>
          </cell>
          <cell r="L1099" t="str">
            <v>0430420300</v>
          </cell>
          <cell r="M1099" t="str">
            <v>61805030430420300240</v>
          </cell>
        </row>
        <row r="1100">
          <cell r="A1100" t="str">
            <v>61805030430420790000</v>
          </cell>
          <cell r="B1100" t="str">
    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    </cell>
          <cell r="C1100" t="str">
            <v>618</v>
          </cell>
          <cell r="D1100" t="str">
            <v>05</v>
          </cell>
          <cell r="E1100" t="str">
            <v>03</v>
          </cell>
          <cell r="F1100" t="str">
            <v>04 3 04 20790</v>
          </cell>
          <cell r="G1100" t="str">
            <v>000</v>
          </cell>
          <cell r="H1100" t="e">
            <v>#REF!</v>
          </cell>
          <cell r="I1100">
            <v>500</v>
          </cell>
          <cell r="J1100" t="e">
            <v>#REF!</v>
          </cell>
          <cell r="K1100">
            <v>430420790</v>
          </cell>
          <cell r="L1100" t="str">
            <v>0430420790</v>
          </cell>
          <cell r="M1100" t="str">
            <v>61805030430420790000</v>
          </cell>
        </row>
        <row r="1101">
          <cell r="A1101" t="str">
            <v>61805030430420790240</v>
          </cell>
          <cell r="B1101" t="str">
            <v>Иные закупки товаров, работ и услуг для обеспечения государственных (муниципальных) нужд</v>
          </cell>
          <cell r="C1101" t="str">
            <v>618</v>
          </cell>
          <cell r="D1101" t="str">
            <v>05</v>
          </cell>
          <cell r="E1101" t="str">
            <v>03</v>
          </cell>
          <cell r="F1101" t="str">
            <v>04 3 04 20790</v>
          </cell>
          <cell r="G1101" t="str">
            <v>240</v>
          </cell>
          <cell r="H1101" t="e">
            <v>#REF!</v>
          </cell>
          <cell r="I1101">
            <v>500</v>
          </cell>
          <cell r="J1101" t="e">
            <v>#REF!</v>
          </cell>
          <cell r="K1101">
            <v>430420790</v>
          </cell>
          <cell r="L1101" t="str">
            <v>0430420790</v>
          </cell>
          <cell r="M1101" t="str">
            <v>61805030430420790240</v>
          </cell>
        </row>
        <row r="1102">
          <cell r="A1102" t="str">
            <v>61805030430421070000</v>
          </cell>
          <cell r="B1102" t="str">
            <v>Расходы на проведение работ по уходу за зелеными насаждениями</v>
          </cell>
          <cell r="C1102" t="str">
            <v>618</v>
          </cell>
          <cell r="D1102" t="str">
            <v>05</v>
          </cell>
          <cell r="E1102" t="str">
            <v>03</v>
          </cell>
          <cell r="F1102" t="str">
            <v>04 3 04 21070</v>
          </cell>
          <cell r="G1102" t="str">
            <v>000</v>
          </cell>
          <cell r="H1102" t="e">
            <v>#REF!</v>
          </cell>
          <cell r="I1102">
            <v>515.26</v>
          </cell>
          <cell r="J1102" t="e">
            <v>#REF!</v>
          </cell>
          <cell r="K1102">
            <v>430421070</v>
          </cell>
          <cell r="L1102" t="str">
            <v>0430421070</v>
          </cell>
          <cell r="M1102" t="str">
            <v>61805030430421070000</v>
          </cell>
        </row>
        <row r="1103">
          <cell r="A1103" t="str">
            <v>61805030430421070240</v>
          </cell>
          <cell r="B1103" t="str">
            <v>Иные закупки товаров, работ и услуг для обеспечения государственных (муниципальных) нужд</v>
          </cell>
          <cell r="C1103" t="str">
            <v>618</v>
          </cell>
          <cell r="D1103" t="str">
            <v>05</v>
          </cell>
          <cell r="E1103" t="str">
            <v>03</v>
          </cell>
          <cell r="F1103" t="str">
            <v>04 3 04 21070</v>
          </cell>
          <cell r="G1103" t="str">
            <v>240</v>
          </cell>
          <cell r="H1103" t="e">
            <v>#REF!</v>
          </cell>
          <cell r="I1103">
            <v>515.26</v>
          </cell>
          <cell r="J1103" t="e">
            <v>#REF!</v>
          </cell>
          <cell r="K1103">
            <v>430421070</v>
          </cell>
          <cell r="L1103" t="str">
            <v>0430421070</v>
          </cell>
          <cell r="M1103" t="str">
            <v>61805030430421070240</v>
          </cell>
        </row>
        <row r="1104">
          <cell r="A1104" t="str">
            <v>61805030430421080000</v>
          </cell>
          <cell r="B1104" t="str">
    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v>
          </cell>
          <cell r="C1104" t="str">
            <v>618</v>
          </cell>
          <cell r="D1104" t="str">
            <v>05</v>
          </cell>
          <cell r="E1104" t="str">
            <v>03</v>
          </cell>
          <cell r="F1104" t="str">
            <v>04 3 04 21080</v>
          </cell>
          <cell r="G1104" t="str">
            <v>000</v>
          </cell>
          <cell r="H1104" t="e">
            <v>#REF!</v>
          </cell>
          <cell r="I1104">
            <v>9996.8700000000008</v>
          </cell>
          <cell r="J1104" t="e">
            <v>#REF!</v>
          </cell>
          <cell r="K1104">
            <v>430421080</v>
          </cell>
          <cell r="L1104" t="str">
            <v>0430421080</v>
          </cell>
          <cell r="M1104" t="str">
            <v>61805030430421080000</v>
          </cell>
        </row>
        <row r="1105">
          <cell r="A1105" t="str">
            <v>61805030430421080240</v>
          </cell>
          <cell r="B1105" t="str">
            <v>Иные закупки товаров, работ и услуг для обеспечения государственных (муниципальных) нужд</v>
          </cell>
          <cell r="C1105" t="str">
            <v>618</v>
          </cell>
          <cell r="D1105" t="str">
            <v>05</v>
          </cell>
          <cell r="E1105" t="str">
            <v>03</v>
          </cell>
          <cell r="F1105" t="str">
            <v>04 3 04 21080</v>
          </cell>
          <cell r="G1105" t="str">
            <v>240</v>
          </cell>
          <cell r="H1105" t="e">
            <v>#REF!</v>
          </cell>
          <cell r="I1105">
            <v>9996.8700000000008</v>
          </cell>
          <cell r="J1105" t="e">
            <v>#REF!</v>
          </cell>
          <cell r="K1105">
            <v>430421080</v>
          </cell>
          <cell r="L1105" t="str">
            <v>0430421080</v>
          </cell>
          <cell r="M1105" t="str">
            <v>61805030430421080240</v>
          </cell>
        </row>
        <row r="1106">
          <cell r="A1106" t="str">
            <v>61808000000000000000</v>
          </cell>
          <cell r="B1106" t="str">
            <v xml:space="preserve">Культура, кинематография </v>
          </cell>
          <cell r="C1106" t="str">
            <v>618</v>
          </cell>
          <cell r="D1106" t="str">
            <v>08</v>
          </cell>
          <cell r="E1106" t="str">
            <v>00</v>
          </cell>
          <cell r="F1106" t="str">
            <v>00 0 00 00000</v>
          </cell>
          <cell r="G1106" t="str">
            <v>000</v>
          </cell>
          <cell r="H1106" t="e">
            <v>#REF!</v>
          </cell>
          <cell r="I1106">
            <v>1540.8000000000002</v>
          </cell>
          <cell r="J1106" t="e">
            <v>#REF!</v>
          </cell>
          <cell r="K1106">
            <v>0</v>
          </cell>
          <cell r="L1106" t="str">
            <v>0000000000</v>
          </cell>
          <cell r="M1106" t="str">
            <v>61808000000000000000</v>
          </cell>
        </row>
        <row r="1107">
          <cell r="A1107" t="str">
            <v>61808010000000000000</v>
          </cell>
          <cell r="B1107" t="str">
            <v>Культура</v>
          </cell>
          <cell r="C1107" t="str">
            <v>618</v>
          </cell>
          <cell r="D1107" t="str">
            <v>08</v>
          </cell>
          <cell r="E1107" t="str">
            <v>01</v>
          </cell>
          <cell r="F1107" t="str">
            <v>00 0 00 00000</v>
          </cell>
          <cell r="G1107" t="str">
            <v>000</v>
          </cell>
          <cell r="H1107" t="e">
            <v>#REF!</v>
          </cell>
          <cell r="I1107">
            <v>1540.8000000000002</v>
          </cell>
          <cell r="J1107" t="e">
            <v>#REF!</v>
          </cell>
          <cell r="K1107">
            <v>0</v>
          </cell>
          <cell r="L1107" t="str">
            <v>0000000000</v>
          </cell>
          <cell r="M1107" t="str">
            <v>61808010000000000000</v>
          </cell>
        </row>
        <row r="1108">
          <cell r="A1108" t="str">
            <v>61808010700000000000</v>
          </cell>
          <cell r="B1108" t="str">
            <v>Муниципальная программа «Культура города Ставрополя»</v>
          </cell>
          <cell r="C1108" t="str">
            <v>618</v>
          </cell>
          <cell r="D1108" t="str">
            <v>08</v>
          </cell>
          <cell r="E1108" t="str">
            <v>01</v>
          </cell>
          <cell r="F1108" t="str">
            <v>07 0 00 00000</v>
          </cell>
          <cell r="G1108" t="str">
            <v>000</v>
          </cell>
          <cell r="H1108" t="e">
            <v>#REF!</v>
          </cell>
          <cell r="I1108">
            <v>1540.8000000000002</v>
          </cell>
          <cell r="J1108" t="e">
            <v>#REF!</v>
          </cell>
          <cell r="K1108">
            <v>700000000</v>
          </cell>
          <cell r="L1108" t="str">
            <v>0700000000</v>
          </cell>
          <cell r="M1108" t="str">
            <v>61808010700000000000</v>
          </cell>
        </row>
        <row r="1109">
          <cell r="A1109" t="str">
            <v>61808010710000000000</v>
          </cell>
          <cell r="B1109" t="str">
            <v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</v>
          </cell>
          <cell r="C1109" t="str">
            <v>618</v>
          </cell>
          <cell r="D1109" t="str">
            <v>08</v>
          </cell>
          <cell r="E1109" t="str">
            <v>01</v>
          </cell>
          <cell r="F1109" t="str">
            <v>07 1 00 00000</v>
          </cell>
          <cell r="G1109" t="str">
            <v>000</v>
          </cell>
          <cell r="H1109" t="e">
            <v>#REF!</v>
          </cell>
          <cell r="I1109">
            <v>1540.8000000000002</v>
          </cell>
          <cell r="J1109" t="e">
            <v>#REF!</v>
          </cell>
          <cell r="K1109">
            <v>710000000</v>
          </cell>
          <cell r="L1109" t="str">
            <v>0710000000</v>
          </cell>
          <cell r="M1109" t="str">
            <v>61808010710000000000</v>
          </cell>
        </row>
        <row r="1110">
          <cell r="A1110" t="str">
            <v>61808010710100000000</v>
          </cell>
          <cell r="B1110" t="str">
    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    </cell>
          <cell r="C1110" t="str">
            <v>618</v>
          </cell>
          <cell r="D1110" t="str">
            <v>08</v>
          </cell>
          <cell r="E1110" t="str">
            <v>01</v>
          </cell>
          <cell r="F1110" t="str">
            <v>07 1 01 00000</v>
          </cell>
          <cell r="G1110" t="str">
            <v>000</v>
          </cell>
          <cell r="H1110" t="e">
            <v>#REF!</v>
          </cell>
          <cell r="I1110">
            <v>1540.8000000000002</v>
          </cell>
          <cell r="J1110" t="e">
            <v>#REF!</v>
          </cell>
          <cell r="K1110">
            <v>710100000</v>
          </cell>
          <cell r="L1110" t="str">
            <v>0710100000</v>
          </cell>
          <cell r="M1110" t="str">
            <v>61808010710100000000</v>
          </cell>
        </row>
        <row r="1111">
          <cell r="A1111" t="str">
            <v>61808010710120060000</v>
          </cell>
          <cell r="B1111" t="str">
            <v>Расходы на проведение культурно-массовых мероприятий в городе Ставрополе</v>
          </cell>
          <cell r="C1111" t="str">
            <v>618</v>
          </cell>
          <cell r="D1111" t="str">
            <v>08</v>
          </cell>
          <cell r="E1111" t="str">
            <v>01</v>
          </cell>
          <cell r="F1111" t="str">
            <v>07 1 01 20060</v>
          </cell>
          <cell r="G1111" t="str">
            <v>000</v>
          </cell>
          <cell r="H1111" t="e">
            <v>#REF!</v>
          </cell>
          <cell r="I1111">
            <v>957.2</v>
          </cell>
          <cell r="J1111" t="e">
            <v>#REF!</v>
          </cell>
          <cell r="K1111">
            <v>710120060</v>
          </cell>
          <cell r="L1111" t="str">
            <v>0710120060</v>
          </cell>
          <cell r="M1111" t="str">
            <v>61808010710120060000</v>
          </cell>
        </row>
        <row r="1112">
          <cell r="A1112" t="str">
            <v>61808010710120060240</v>
          </cell>
          <cell r="B1112" t="str">
            <v>Иные закупки товаров, работ и услуг для обеспечения государственных (муниципальных) нужд</v>
          </cell>
          <cell r="C1112" t="str">
            <v>618</v>
          </cell>
          <cell r="D1112" t="str">
            <v>08</v>
          </cell>
          <cell r="E1112" t="str">
            <v>01</v>
          </cell>
          <cell r="F1112" t="str">
            <v>07 1 01 20060</v>
          </cell>
          <cell r="G1112" t="str">
            <v>240</v>
          </cell>
          <cell r="H1112" t="e">
            <v>#REF!</v>
          </cell>
          <cell r="I1112">
            <v>957.2</v>
          </cell>
          <cell r="J1112" t="e">
            <v>#REF!</v>
          </cell>
          <cell r="K1112">
            <v>710120060</v>
          </cell>
          <cell r="L1112" t="str">
            <v>0710120060</v>
          </cell>
          <cell r="M1112" t="str">
            <v>61808010710120060240</v>
          </cell>
        </row>
        <row r="1113">
          <cell r="A1113" t="str">
            <v>61808010710121130000</v>
          </cell>
          <cell r="B1113" t="str">
            <v>Расходы на размещение информационных баннеров на лайтбоксах на остановочных пунктах в городе Ставрополе</v>
          </cell>
          <cell r="C1113" t="str">
            <v>618</v>
          </cell>
          <cell r="D1113" t="str">
            <v>08</v>
          </cell>
          <cell r="E1113" t="str">
            <v>01</v>
          </cell>
          <cell r="F1113" t="str">
            <v>07 1 01 21130</v>
          </cell>
          <cell r="G1113" t="str">
            <v>000</v>
          </cell>
          <cell r="H1113" t="e">
            <v>#REF!</v>
          </cell>
          <cell r="I1113">
            <v>583.6</v>
          </cell>
          <cell r="J1113" t="e">
            <v>#REF!</v>
          </cell>
          <cell r="K1113">
            <v>710121130</v>
          </cell>
          <cell r="L1113" t="str">
            <v>0710121130</v>
          </cell>
          <cell r="M1113" t="str">
            <v>61808010710121130000</v>
          </cell>
        </row>
        <row r="1114">
          <cell r="A1114" t="str">
            <v>61808010710121130240</v>
          </cell>
          <cell r="B1114" t="str">
            <v>Иные закупки товаров, работ и услуг для обеспечения государственных (муниципальных) нужд</v>
          </cell>
          <cell r="C1114" t="str">
            <v>618</v>
          </cell>
          <cell r="D1114" t="str">
            <v>08</v>
          </cell>
          <cell r="E1114" t="str">
            <v>01</v>
          </cell>
          <cell r="F1114" t="str">
            <v>07 1 01 21130</v>
          </cell>
          <cell r="G1114" t="str">
            <v>240</v>
          </cell>
          <cell r="H1114" t="e">
            <v>#REF!</v>
          </cell>
          <cell r="I1114">
            <v>583.6</v>
          </cell>
          <cell r="J1114" t="e">
            <v>#REF!</v>
          </cell>
          <cell r="K1114">
            <v>710121130</v>
          </cell>
          <cell r="L1114" t="str">
            <v>0710121130</v>
          </cell>
          <cell r="M1114" t="str">
            <v>61808010710121130240</v>
          </cell>
        </row>
        <row r="1115">
          <cell r="A1115" t="str">
            <v>61810000000000000000</v>
          </cell>
          <cell r="B1115" t="str">
            <v>Социальная политика</v>
          </cell>
          <cell r="C1115" t="str">
            <v>618</v>
          </cell>
          <cell r="D1115" t="str">
            <v>10</v>
          </cell>
          <cell r="E1115" t="str">
            <v>00</v>
          </cell>
          <cell r="F1115" t="str">
            <v>00 0 00 00000</v>
          </cell>
          <cell r="G1115" t="str">
            <v>000</v>
          </cell>
          <cell r="H1115" t="e">
            <v>#REF!</v>
          </cell>
          <cell r="I1115">
            <v>523.27</v>
          </cell>
          <cell r="J1115" t="e">
            <v>#REF!</v>
          </cell>
          <cell r="K1115">
            <v>0</v>
          </cell>
          <cell r="L1115" t="str">
            <v>0000000000</v>
          </cell>
          <cell r="M1115" t="str">
            <v>61810000000000000000</v>
          </cell>
        </row>
        <row r="1116">
          <cell r="A1116" t="str">
            <v>61810030000000000000</v>
          </cell>
          <cell r="B1116" t="str">
            <v>Социальное обеспечение населения</v>
          </cell>
          <cell r="C1116" t="str">
            <v>618</v>
          </cell>
          <cell r="D1116" t="str">
            <v>10</v>
          </cell>
          <cell r="E1116" t="str">
            <v>03</v>
          </cell>
          <cell r="F1116" t="str">
            <v>00 0 00 00000</v>
          </cell>
          <cell r="G1116" t="str">
            <v>000</v>
          </cell>
          <cell r="H1116" t="e">
            <v>#REF!</v>
          </cell>
          <cell r="I1116">
            <v>523.27</v>
          </cell>
          <cell r="J1116" t="e">
            <v>#REF!</v>
          </cell>
          <cell r="K1116">
            <v>0</v>
          </cell>
          <cell r="L1116" t="str">
            <v>0000000000</v>
          </cell>
          <cell r="M1116" t="str">
            <v>61810030000000000000</v>
          </cell>
        </row>
        <row r="1117">
          <cell r="A1117" t="str">
            <v>61810 039800000000000</v>
          </cell>
          <cell r="B1117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1117" t="str">
            <v>618</v>
          </cell>
          <cell r="D1117" t="str">
            <v xml:space="preserve">10 </v>
          </cell>
          <cell r="E1117" t="str">
            <v>03</v>
          </cell>
          <cell r="F1117" t="str">
            <v>98 0 00 00000</v>
          </cell>
          <cell r="G1117" t="str">
            <v>000</v>
          </cell>
          <cell r="H1117" t="e">
            <v>#REF!</v>
          </cell>
          <cell r="I1117">
            <v>523.27</v>
          </cell>
          <cell r="J1117" t="e">
            <v>#REF!</v>
          </cell>
          <cell r="K1117">
            <v>9800000000</v>
          </cell>
          <cell r="L1117" t="str">
            <v>9800000000</v>
          </cell>
          <cell r="M1117" t="str">
            <v>61810 039800000000000</v>
          </cell>
        </row>
        <row r="1118">
          <cell r="A1118" t="str">
            <v>61810 039810000000000</v>
          </cell>
          <cell r="B1118" t="str">
            <v>Иные непрограммные мероприятия</v>
          </cell>
          <cell r="C1118" t="str">
            <v>618</v>
          </cell>
          <cell r="D1118" t="str">
            <v xml:space="preserve">10 </v>
          </cell>
          <cell r="E1118" t="str">
            <v>03</v>
          </cell>
          <cell r="F1118" t="str">
            <v>98 1 00 00000</v>
          </cell>
          <cell r="G1118" t="str">
            <v>000</v>
          </cell>
          <cell r="H1118" t="e">
            <v>#REF!</v>
          </cell>
          <cell r="I1118">
            <v>523.27</v>
          </cell>
          <cell r="J1118" t="e">
            <v>#REF!</v>
          </cell>
          <cell r="K1118">
            <v>9810000000</v>
          </cell>
          <cell r="L1118" t="str">
            <v>9810000000</v>
          </cell>
          <cell r="M1118" t="str">
            <v>61810 039810000000000</v>
          </cell>
        </row>
        <row r="1119">
          <cell r="A1119" t="str">
            <v>61810 039810021150000</v>
          </cell>
          <cell r="B1119" t="str">
            <v xml:space="preserve">Предоставление субсидии на частичное возмещение затрат, связанных с временным размещением граждан, пострадавших в результате пожара в жилом доме по адресу: ул. Ясеновская, 56 в городе Ставрополе, в гостинице «Эльбрус»  </v>
          </cell>
          <cell r="C1119" t="str">
            <v>618</v>
          </cell>
          <cell r="D1119" t="str">
            <v xml:space="preserve">10 </v>
          </cell>
          <cell r="E1119" t="str">
            <v>03</v>
          </cell>
          <cell r="F1119" t="str">
            <v>98 1 00 21150</v>
          </cell>
          <cell r="G1119" t="str">
            <v>000</v>
          </cell>
          <cell r="H1119" t="e">
            <v>#REF!</v>
          </cell>
          <cell r="I1119">
            <v>161.63</v>
          </cell>
          <cell r="J1119" t="e">
            <v>#REF!</v>
          </cell>
          <cell r="K1119">
            <v>9810021150</v>
          </cell>
          <cell r="L1119" t="str">
            <v>9810021150</v>
          </cell>
          <cell r="M1119" t="str">
            <v>61810 039810021150000</v>
          </cell>
        </row>
        <row r="1120">
          <cell r="A1120" t="str">
            <v>61810039810021150810</v>
          </cell>
          <cell r="B1120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C1120" t="str">
            <v>618</v>
          </cell>
          <cell r="D1120" t="str">
            <v>10</v>
          </cell>
          <cell r="E1120" t="str">
            <v>03</v>
          </cell>
          <cell r="F1120" t="str">
            <v>98 1 00 21150</v>
          </cell>
          <cell r="G1120" t="str">
            <v>810</v>
          </cell>
          <cell r="H1120" t="e">
            <v>#REF!</v>
          </cell>
          <cell r="I1120">
            <v>161.63</v>
          </cell>
          <cell r="J1120" t="e">
            <v>#REF!</v>
          </cell>
          <cell r="K1120">
            <v>9810021150</v>
          </cell>
          <cell r="L1120" t="str">
            <v>9810021150</v>
          </cell>
          <cell r="M1120" t="str">
            <v>61810039810021150810</v>
          </cell>
        </row>
        <row r="1121">
          <cell r="A1121" t="str">
            <v>61810039810021560000</v>
          </cell>
          <cell r="B1121" t="str">
            <v>Предоставление субсидии на частичное возмещение затрат, связанных с временным размещением граждан, пострадавших в результате оползня на территории дачного некоммерческого товарищества «Ягодка» города Ставрополя, произошедшего по причине продолжительных дождей, в гостинице «Эльбрус»</v>
          </cell>
          <cell r="C1121" t="str">
            <v>618</v>
          </cell>
          <cell r="D1121" t="str">
            <v>10</v>
          </cell>
          <cell r="E1121" t="str">
            <v>03</v>
          </cell>
          <cell r="F1121" t="str">
            <v>98 1 00 21560</v>
          </cell>
          <cell r="G1121" t="str">
            <v>000</v>
          </cell>
          <cell r="H1121" t="e">
            <v>#REF!</v>
          </cell>
          <cell r="I1121">
            <v>361.64</v>
          </cell>
          <cell r="J1121" t="e">
            <v>#REF!</v>
          </cell>
          <cell r="K1121">
            <v>9810021560</v>
          </cell>
          <cell r="L1121" t="str">
            <v>9810021560</v>
          </cell>
          <cell r="M1121" t="str">
            <v>61810039810021560000</v>
          </cell>
        </row>
        <row r="1122">
          <cell r="A1122" t="str">
            <v>61810039810021560810</v>
          </cell>
          <cell r="B1122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C1122" t="str">
            <v>618</v>
          </cell>
          <cell r="D1122" t="str">
            <v>10</v>
          </cell>
          <cell r="E1122" t="str">
            <v>03</v>
          </cell>
          <cell r="F1122" t="str">
            <v>98 1 00 21560</v>
          </cell>
          <cell r="G1122" t="str">
            <v>810</v>
          </cell>
          <cell r="H1122" t="e">
            <v>#REF!</v>
          </cell>
          <cell r="I1122">
            <v>361.64</v>
          </cell>
          <cell r="J1122" t="e">
            <v>#REF!</v>
          </cell>
          <cell r="K1122">
            <v>9810021560</v>
          </cell>
          <cell r="L1122" t="str">
            <v>9810021560</v>
          </cell>
          <cell r="M1122" t="str">
            <v>61810039810021560810</v>
          </cell>
        </row>
        <row r="1123">
          <cell r="A1123" t="str">
            <v>0000000000</v>
          </cell>
          <cell r="L1123" t="str">
            <v>0000000000</v>
          </cell>
          <cell r="M1123" t="str">
            <v>0000000000</v>
          </cell>
        </row>
        <row r="1124">
          <cell r="A1124" t="str">
            <v>61900000000000000000</v>
          </cell>
          <cell r="B1124" t="str">
            <v>Администрация Промышленного района города Ставрополя</v>
          </cell>
          <cell r="C1124" t="str">
            <v>619</v>
          </cell>
          <cell r="D1124" t="str">
            <v>00</v>
          </cell>
          <cell r="E1124" t="str">
            <v>00</v>
          </cell>
          <cell r="F1124" t="str">
            <v>00 0 00 00000</v>
          </cell>
          <cell r="G1124" t="str">
            <v>000</v>
          </cell>
          <cell r="H1124" t="e">
            <v>#REF!</v>
          </cell>
          <cell r="I1124">
            <v>172995.52000000002</v>
          </cell>
          <cell r="J1124" t="e">
            <v>#REF!</v>
          </cell>
          <cell r="K1124">
            <v>0</v>
          </cell>
          <cell r="L1124" t="str">
            <v>0000000000</v>
          </cell>
          <cell r="M1124" t="str">
            <v>61900000000000000000</v>
          </cell>
        </row>
        <row r="1125">
          <cell r="A1125" t="str">
            <v>61901000000000000000</v>
          </cell>
          <cell r="B1125" t="str">
            <v>Общегосударственные вопросы</v>
          </cell>
          <cell r="C1125" t="str">
            <v>619</v>
          </cell>
          <cell r="D1125" t="str">
            <v>01</v>
          </cell>
          <cell r="E1125" t="str">
            <v>00</v>
          </cell>
          <cell r="F1125" t="str">
            <v>00 0 00 00000</v>
          </cell>
          <cell r="G1125" t="str">
            <v>000</v>
          </cell>
          <cell r="H1125" t="e">
            <v>#REF!</v>
          </cell>
          <cell r="I1125">
            <v>42782.920000000006</v>
          </cell>
          <cell r="J1125" t="e">
            <v>#REF!</v>
          </cell>
          <cell r="K1125">
            <v>0</v>
          </cell>
          <cell r="L1125" t="str">
            <v>0000000000</v>
          </cell>
          <cell r="M1125" t="str">
            <v>61901000000000000000</v>
          </cell>
        </row>
        <row r="1126">
          <cell r="A1126" t="str">
            <v>61901040000000000000</v>
          </cell>
          <cell r="B1126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  <cell r="C1126" t="str">
            <v>619</v>
          </cell>
          <cell r="D1126" t="str">
            <v>01</v>
          </cell>
          <cell r="E1126" t="str">
            <v>04</v>
          </cell>
          <cell r="F1126" t="str">
            <v>00 0 00 00000</v>
          </cell>
          <cell r="G1126" t="str">
            <v>000</v>
          </cell>
          <cell r="H1126" t="e">
            <v>#REF!</v>
          </cell>
          <cell r="I1126">
            <v>42274.05</v>
          </cell>
          <cell r="J1126" t="e">
            <v>#REF!</v>
          </cell>
          <cell r="K1126">
            <v>0</v>
          </cell>
          <cell r="L1126" t="str">
            <v>0000000000</v>
          </cell>
          <cell r="M1126" t="str">
            <v>61901040000000000000</v>
          </cell>
        </row>
        <row r="1127">
          <cell r="A1127" t="str">
            <v>61901048200000000000</v>
          </cell>
          <cell r="B1127" t="str">
            <v>Обеспечение деятельности администрации Промышленного района города Ставрополя</v>
          </cell>
          <cell r="C1127" t="str">
            <v>619</v>
          </cell>
          <cell r="D1127" t="str">
            <v>01</v>
          </cell>
          <cell r="E1127" t="str">
            <v>04</v>
          </cell>
          <cell r="F1127" t="str">
            <v>82 0 00 00000</v>
          </cell>
          <cell r="G1127" t="str">
            <v>000</v>
          </cell>
          <cell r="H1127" t="e">
            <v>#REF!</v>
          </cell>
          <cell r="I1127">
            <v>42274.05</v>
          </cell>
          <cell r="J1127" t="e">
            <v>#REF!</v>
          </cell>
          <cell r="K1127">
            <v>8200000000</v>
          </cell>
          <cell r="L1127" t="str">
            <v>8200000000</v>
          </cell>
          <cell r="M1127" t="str">
            <v>61901048200000000000</v>
          </cell>
        </row>
        <row r="1128">
          <cell r="A1128" t="str">
            <v>61901048210000000000</v>
          </cell>
          <cell r="B1128" t="str">
            <v>Непрограммные расходы в рамках обеспечения деятельности администрации Промышленного района города Ставрополя</v>
          </cell>
          <cell r="C1128" t="str">
            <v>619</v>
          </cell>
          <cell r="D1128" t="str">
            <v>01</v>
          </cell>
          <cell r="E1128" t="str">
            <v>04</v>
          </cell>
          <cell r="F1128" t="str">
            <v>82 1 00 00000</v>
          </cell>
          <cell r="G1128" t="str">
            <v>000</v>
          </cell>
          <cell r="H1128" t="e">
            <v>#REF!</v>
          </cell>
          <cell r="I1128">
            <v>42274.05</v>
          </cell>
          <cell r="J1128" t="e">
            <v>#REF!</v>
          </cell>
          <cell r="K1128">
            <v>8210000000</v>
          </cell>
          <cell r="L1128" t="str">
            <v>8210000000</v>
          </cell>
          <cell r="M1128" t="str">
            <v>61901048210000000000</v>
          </cell>
        </row>
        <row r="1129">
          <cell r="A1129" t="str">
            <v>61901048210010010000</v>
          </cell>
          <cell r="B1129" t="str">
            <v>Расходы на обеспечение функций органов местного самоуправления города Ставрополя</v>
          </cell>
          <cell r="C1129" t="str">
            <v>619</v>
          </cell>
          <cell r="D1129" t="str">
            <v>01</v>
          </cell>
          <cell r="E1129" t="str">
            <v>04</v>
          </cell>
          <cell r="F1129" t="str">
            <v>82 1 00 10010</v>
          </cell>
          <cell r="G1129" t="str">
            <v>000</v>
          </cell>
          <cell r="H1129" t="e">
            <v>#REF!</v>
          </cell>
          <cell r="I1129">
            <v>5102.53</v>
          </cell>
          <cell r="J1129" t="e">
            <v>#REF!</v>
          </cell>
          <cell r="K1129">
            <v>8210010010</v>
          </cell>
          <cell r="L1129" t="str">
            <v>8210010010</v>
          </cell>
          <cell r="M1129" t="str">
            <v>61901048210010010000</v>
          </cell>
        </row>
        <row r="1130">
          <cell r="A1130" t="str">
            <v>61901048210010010120</v>
          </cell>
          <cell r="B1130" t="str">
            <v>Расходы на выплаты персоналу государственных (муниципальных) органов</v>
          </cell>
          <cell r="C1130" t="str">
            <v>619</v>
          </cell>
          <cell r="D1130" t="str">
            <v>01</v>
          </cell>
          <cell r="E1130" t="str">
            <v>04</v>
          </cell>
          <cell r="F1130" t="str">
            <v>82 1 00 10010</v>
          </cell>
          <cell r="G1130" t="str">
            <v>120</v>
          </cell>
          <cell r="H1130" t="e">
            <v>#REF!</v>
          </cell>
          <cell r="I1130">
            <v>832.83</v>
          </cell>
          <cell r="J1130" t="e">
            <v>#REF!</v>
          </cell>
          <cell r="K1130">
            <v>8210010010</v>
          </cell>
          <cell r="L1130" t="str">
            <v>8210010010</v>
          </cell>
          <cell r="M1130" t="str">
            <v>61901048210010010120</v>
          </cell>
        </row>
        <row r="1131">
          <cell r="A1131" t="str">
            <v>61901048210010010240</v>
          </cell>
          <cell r="B1131" t="str">
            <v>Иные закупки товаров, работ и услуг для обеспечения государственных (муниципальных) нужд</v>
          </cell>
          <cell r="C1131" t="str">
            <v>619</v>
          </cell>
          <cell r="D1131" t="str">
            <v>01</v>
          </cell>
          <cell r="E1131" t="str">
            <v>04</v>
          </cell>
          <cell r="F1131" t="str">
            <v>82 1 00 10010</v>
          </cell>
          <cell r="G1131" t="str">
            <v>240</v>
          </cell>
          <cell r="H1131" t="e">
            <v>#REF!</v>
          </cell>
          <cell r="I1131">
            <v>3920.17</v>
          </cell>
          <cell r="J1131" t="e">
            <v>#REF!</v>
          </cell>
          <cell r="K1131">
            <v>8210010010</v>
          </cell>
          <cell r="L1131" t="str">
            <v>8210010010</v>
          </cell>
          <cell r="M1131" t="str">
            <v>61901048210010010240</v>
          </cell>
        </row>
        <row r="1132">
          <cell r="A1132" t="str">
            <v>0000000000</v>
          </cell>
          <cell r="B1132" t="str">
            <v>из них:</v>
          </cell>
          <cell r="L1132" t="str">
            <v>0000000000</v>
          </cell>
          <cell r="M1132" t="str">
            <v>0000000000</v>
          </cell>
        </row>
        <row r="1133">
          <cell r="A1133" t="str">
            <v>61901048210010010240</v>
          </cell>
          <cell r="B1133" t="str">
            <v>остатки на 01.01.2017</v>
          </cell>
          <cell r="C1133" t="str">
            <v>619</v>
          </cell>
          <cell r="D1133" t="str">
            <v>01</v>
          </cell>
          <cell r="E1133" t="str">
            <v>04</v>
          </cell>
          <cell r="F1133" t="str">
            <v>82 1 00 10010</v>
          </cell>
          <cell r="G1133" t="str">
            <v>240</v>
          </cell>
          <cell r="H1133">
            <v>11.2</v>
          </cell>
          <cell r="I1133">
            <v>11.2</v>
          </cell>
          <cell r="J1133">
            <v>100</v>
          </cell>
          <cell r="K1133">
            <v>8210010010</v>
          </cell>
          <cell r="L1133" t="str">
            <v>8210010010</v>
          </cell>
          <cell r="M1133" t="str">
            <v>61901048210010010240</v>
          </cell>
        </row>
        <row r="1134">
          <cell r="A1134" t="str">
            <v>61901048210010010850</v>
          </cell>
          <cell r="B1134" t="str">
            <v>Уплата налогов, сборов и иных платежей</v>
          </cell>
          <cell r="C1134" t="str">
            <v>619</v>
          </cell>
          <cell r="D1134" t="str">
            <v>01</v>
          </cell>
          <cell r="E1134" t="str">
            <v>04</v>
          </cell>
          <cell r="F1134" t="str">
            <v>82 1 00 10010</v>
          </cell>
          <cell r="G1134" t="str">
            <v>850</v>
          </cell>
          <cell r="H1134" t="e">
            <v>#REF!</v>
          </cell>
          <cell r="I1134">
            <v>349.53</v>
          </cell>
          <cell r="J1134" t="e">
            <v>#REF!</v>
          </cell>
          <cell r="K1134">
            <v>8210010010</v>
          </cell>
          <cell r="L1134" t="str">
            <v>8210010010</v>
          </cell>
          <cell r="M1134" t="str">
            <v>61901048210010010850</v>
          </cell>
        </row>
        <row r="1135">
          <cell r="A1135" t="str">
            <v>61901048210010020000</v>
          </cell>
          <cell r="B1135" t="str">
            <v>Расходы на выплаты по оплате труда работников  органов местного самоуправления города Ставрополя</v>
          </cell>
          <cell r="C1135" t="str">
            <v>619</v>
          </cell>
          <cell r="D1135" t="str">
            <v>01</v>
          </cell>
          <cell r="E1135" t="str">
            <v>04</v>
          </cell>
          <cell r="F1135" t="str">
            <v>82 1 00 10020</v>
          </cell>
          <cell r="G1135" t="str">
            <v>000</v>
          </cell>
          <cell r="H1135" t="e">
            <v>#REF!</v>
          </cell>
          <cell r="I1135">
            <v>35567.550000000003</v>
          </cell>
          <cell r="J1135" t="e">
            <v>#REF!</v>
          </cell>
          <cell r="K1135">
            <v>8210010020</v>
          </cell>
          <cell r="L1135" t="str">
            <v>8210010020</v>
          </cell>
          <cell r="M1135" t="str">
            <v>61901048210010020000</v>
          </cell>
        </row>
        <row r="1136">
          <cell r="A1136" t="str">
            <v>61901048210010020120</v>
          </cell>
          <cell r="B1136" t="str">
            <v>Расходы на выплаты персоналу государственных (муниципальных) органов</v>
          </cell>
          <cell r="C1136" t="str">
            <v>619</v>
          </cell>
          <cell r="D1136" t="str">
            <v>01</v>
          </cell>
          <cell r="E1136" t="str">
            <v>04</v>
          </cell>
          <cell r="F1136" t="str">
            <v>82 1 00 10020</v>
          </cell>
          <cell r="G1136" t="str">
            <v>120</v>
          </cell>
          <cell r="H1136" t="e">
            <v>#REF!</v>
          </cell>
          <cell r="I1136">
            <v>35567.550000000003</v>
          </cell>
          <cell r="J1136" t="e">
            <v>#REF!</v>
          </cell>
          <cell r="K1136">
            <v>8210010020</v>
          </cell>
          <cell r="L1136" t="str">
            <v>8210010020</v>
          </cell>
          <cell r="M1136" t="str">
            <v>61901048210010020120</v>
          </cell>
        </row>
        <row r="1137">
          <cell r="A1137" t="str">
            <v>61901048210076200000</v>
          </cell>
          <cell r="B1137" t="str">
    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    </cell>
          <cell r="C1137" t="str">
            <v>619</v>
          </cell>
          <cell r="D1137" t="str">
            <v>01</v>
          </cell>
          <cell r="E1137" t="str">
            <v>04</v>
          </cell>
          <cell r="F1137" t="str">
            <v>82 1 00 76200</v>
          </cell>
          <cell r="G1137" t="str">
            <v>000</v>
          </cell>
          <cell r="H1137" t="e">
            <v>#REF!</v>
          </cell>
          <cell r="I1137">
            <v>1534.98</v>
          </cell>
          <cell r="J1137" t="e">
            <v>#REF!</v>
          </cell>
          <cell r="K1137">
            <v>8210076200</v>
          </cell>
          <cell r="L1137" t="str">
            <v>8210076200</v>
          </cell>
          <cell r="M1137" t="str">
            <v>61901048210076200000</v>
          </cell>
        </row>
        <row r="1138">
          <cell r="A1138" t="str">
            <v>61901048210076200120</v>
          </cell>
          <cell r="B1138" t="str">
            <v>Расходы на выплаты персоналу государственных (муниципальных) органов</v>
          </cell>
          <cell r="C1138" t="str">
            <v>619</v>
          </cell>
          <cell r="D1138" t="str">
            <v>01</v>
          </cell>
          <cell r="E1138" t="str">
            <v>04</v>
          </cell>
          <cell r="F1138" t="str">
            <v>82 1 00 76200</v>
          </cell>
          <cell r="G1138" t="str">
            <v>120</v>
          </cell>
          <cell r="H1138" t="e">
            <v>#REF!</v>
          </cell>
          <cell r="I1138">
            <v>1414.86</v>
          </cell>
          <cell r="J1138" t="e">
            <v>#REF!</v>
          </cell>
          <cell r="K1138">
            <v>8210076200</v>
          </cell>
          <cell r="L1138" t="str">
            <v>8210076200</v>
          </cell>
          <cell r="M1138" t="str">
            <v>61901048210076200120</v>
          </cell>
        </row>
        <row r="1139">
          <cell r="A1139" t="str">
            <v>61901048210076200240</v>
          </cell>
          <cell r="B1139" t="str">
            <v>Иные закупки товаров, работ и услуг для обеспечения государственных (муниципальных) нужд</v>
          </cell>
          <cell r="C1139" t="str">
            <v>619</v>
          </cell>
          <cell r="D1139" t="str">
            <v>01</v>
          </cell>
          <cell r="E1139" t="str">
            <v>04</v>
          </cell>
          <cell r="F1139" t="str">
            <v>82 1 00 76200</v>
          </cell>
          <cell r="G1139" t="str">
            <v>240</v>
          </cell>
          <cell r="H1139" t="e">
            <v>#REF!</v>
          </cell>
          <cell r="I1139">
            <v>120.12</v>
          </cell>
          <cell r="J1139" t="e">
            <v>#REF!</v>
          </cell>
          <cell r="K1139">
            <v>8210076200</v>
          </cell>
          <cell r="L1139" t="str">
            <v>8210076200</v>
          </cell>
          <cell r="M1139" t="str">
            <v>61901048210076200240</v>
          </cell>
        </row>
        <row r="1140">
          <cell r="A1140" t="str">
            <v>61901048210076360000</v>
          </cell>
          <cell r="B1140" t="str">
    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    </cell>
          <cell r="C1140" t="str">
            <v>619</v>
          </cell>
          <cell r="D1140" t="str">
            <v>01</v>
          </cell>
          <cell r="E1140" t="str">
            <v>04</v>
          </cell>
          <cell r="F1140" t="str">
            <v>82 1 00 76360</v>
          </cell>
          <cell r="G1140" t="str">
            <v>000</v>
          </cell>
          <cell r="H1140" t="e">
            <v>#REF!</v>
          </cell>
          <cell r="I1140">
            <v>68.989999999999995</v>
          </cell>
          <cell r="J1140" t="e">
            <v>#REF!</v>
          </cell>
          <cell r="K1140">
            <v>8210076360</v>
          </cell>
          <cell r="L1140" t="str">
            <v>8210076360</v>
          </cell>
          <cell r="M1140" t="str">
            <v>61901048210076360000</v>
          </cell>
        </row>
        <row r="1141">
          <cell r="A1141" t="str">
            <v>61901048210076360240</v>
          </cell>
          <cell r="B1141" t="str">
            <v>Иные закупки товаров, работ и услуг для обеспечения государственных (муниципальных) нужд</v>
          </cell>
          <cell r="C1141" t="str">
            <v>619</v>
          </cell>
          <cell r="D1141" t="str">
            <v>01</v>
          </cell>
          <cell r="E1141" t="str">
            <v>04</v>
          </cell>
          <cell r="F1141" t="str">
            <v>82 1 00 76360</v>
          </cell>
          <cell r="G1141" t="str">
            <v>240</v>
          </cell>
          <cell r="H1141" t="e">
            <v>#REF!</v>
          </cell>
          <cell r="I1141">
            <v>68.989999999999995</v>
          </cell>
          <cell r="J1141" t="e">
            <v>#REF!</v>
          </cell>
          <cell r="K1141">
            <v>8210076360</v>
          </cell>
          <cell r="L1141" t="str">
            <v>8210076360</v>
          </cell>
          <cell r="M1141" t="str">
            <v>61901048210076360240</v>
          </cell>
        </row>
        <row r="1142">
          <cell r="A1142" t="str">
            <v>61901130000000000000</v>
          </cell>
          <cell r="B1142" t="str">
            <v>Другие общегосударственные вопросы</v>
          </cell>
          <cell r="C1142" t="str">
            <v>619</v>
          </cell>
          <cell r="D1142" t="str">
            <v>01</v>
          </cell>
          <cell r="E1142" t="str">
            <v>13</v>
          </cell>
          <cell r="F1142" t="str">
            <v>00 0 00 00000</v>
          </cell>
          <cell r="G1142" t="str">
            <v>000</v>
          </cell>
          <cell r="H1142" t="e">
            <v>#REF!</v>
          </cell>
          <cell r="I1142">
            <v>508.87</v>
          </cell>
          <cell r="J1142" t="e">
            <v>#REF!</v>
          </cell>
          <cell r="K1142">
            <v>0</v>
          </cell>
          <cell r="L1142" t="str">
            <v>0000000000</v>
          </cell>
          <cell r="M1142" t="str">
            <v>61901130000000000000</v>
          </cell>
        </row>
        <row r="1143">
          <cell r="A1143" t="str">
            <v>61901131100000000000</v>
          </cell>
          <cell r="B1143" t="str">
    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    </cell>
          <cell r="C1143" t="str">
            <v>619</v>
          </cell>
          <cell r="D1143" t="str">
            <v>01</v>
          </cell>
          <cell r="E1143" t="str">
            <v>13</v>
          </cell>
          <cell r="F1143" t="str">
            <v>11 0 00 00000</v>
          </cell>
          <cell r="G1143" t="str">
            <v>000</v>
          </cell>
          <cell r="H1143" t="e">
            <v>#REF!</v>
          </cell>
          <cell r="I1143">
            <v>437.4</v>
          </cell>
          <cell r="J1143" t="e">
            <v>#REF!</v>
          </cell>
          <cell r="K1143">
            <v>1100000000</v>
          </cell>
          <cell r="L1143" t="str">
            <v>1100000000</v>
          </cell>
          <cell r="M1143" t="str">
            <v>61901131100000000000</v>
          </cell>
        </row>
        <row r="1144">
          <cell r="A1144" t="str">
            <v>619011311Б0000000000</v>
          </cell>
          <cell r="B1144" t="str">
    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    </cell>
          <cell r="C1144" t="str">
            <v>619</v>
          </cell>
          <cell r="D1144" t="str">
            <v>01</v>
          </cell>
          <cell r="E1144" t="str">
            <v>13</v>
          </cell>
          <cell r="F1144" t="str">
            <v>11 Б 00 00000</v>
          </cell>
          <cell r="G1144" t="str">
            <v>000</v>
          </cell>
          <cell r="H1144" t="e">
            <v>#REF!</v>
          </cell>
          <cell r="I1144">
            <v>437.4</v>
          </cell>
          <cell r="J1144" t="e">
            <v>#REF!</v>
          </cell>
          <cell r="K1144" t="str">
            <v>11Б0000000</v>
          </cell>
          <cell r="L1144" t="str">
            <v>11Б0000000</v>
          </cell>
          <cell r="M1144" t="str">
            <v>619011311Б0000000000</v>
          </cell>
        </row>
        <row r="1145">
          <cell r="A1145" t="str">
            <v>619011311Б0100000000</v>
          </cell>
          <cell r="B1145" t="str">
    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    </cell>
          <cell r="C1145" t="str">
            <v>619</v>
          </cell>
          <cell r="D1145" t="str">
            <v>01</v>
          </cell>
          <cell r="E1145" t="str">
            <v>13</v>
          </cell>
          <cell r="F1145" t="str">
            <v>11 Б 01 00000</v>
          </cell>
          <cell r="G1145" t="str">
            <v>000</v>
          </cell>
          <cell r="H1145" t="e">
            <v>#REF!</v>
          </cell>
          <cell r="I1145">
            <v>437.4</v>
          </cell>
          <cell r="J1145" t="e">
            <v>#REF!</v>
          </cell>
          <cell r="K1145" t="str">
            <v>11Б0100000</v>
          </cell>
          <cell r="L1145" t="str">
            <v>11Б0100000</v>
          </cell>
          <cell r="M1145" t="str">
            <v>619011311Б0100000000</v>
          </cell>
        </row>
        <row r="1146">
          <cell r="A1146" t="str">
            <v>619011311Б0120840000</v>
          </cell>
          <cell r="B1146" t="str">
            <v>Расходы на содержание объектов муниципальной казны города Ставрополя в части жилых помещений</v>
          </cell>
          <cell r="C1146" t="str">
            <v>619</v>
          </cell>
          <cell r="D1146" t="str">
            <v>01</v>
          </cell>
          <cell r="E1146" t="str">
            <v>13</v>
          </cell>
          <cell r="F1146" t="str">
            <v>11 Б 01 20840</v>
          </cell>
          <cell r="G1146" t="str">
            <v>000</v>
          </cell>
          <cell r="H1146" t="e">
            <v>#REF!</v>
          </cell>
          <cell r="I1146">
            <v>373.38</v>
          </cell>
          <cell r="J1146" t="e">
            <v>#REF!</v>
          </cell>
          <cell r="K1146" t="str">
            <v>11Б0120840</v>
          </cell>
          <cell r="L1146" t="str">
            <v>11Б0120840</v>
          </cell>
          <cell r="M1146" t="str">
            <v>619011311Б0120840000</v>
          </cell>
        </row>
        <row r="1147">
          <cell r="A1147" t="str">
            <v>619011311Б0120840240</v>
          </cell>
          <cell r="B1147" t="str">
            <v>Иные закупки товаров, работ и услуг для обеспечения государственных (муниципальных) нужд</v>
          </cell>
          <cell r="C1147" t="str">
            <v>619</v>
          </cell>
          <cell r="D1147" t="str">
            <v>01</v>
          </cell>
          <cell r="E1147" t="str">
            <v>13</v>
          </cell>
          <cell r="F1147" t="str">
            <v>11 Б 01 20840</v>
          </cell>
          <cell r="G1147" t="str">
            <v>240</v>
          </cell>
          <cell r="H1147" t="e">
            <v>#REF!</v>
          </cell>
          <cell r="I1147">
            <v>373.38</v>
          </cell>
          <cell r="J1147" t="e">
            <v>#REF!</v>
          </cell>
          <cell r="K1147" t="str">
            <v>11Б0120840</v>
          </cell>
          <cell r="L1147" t="str">
            <v>11Б0120840</v>
          </cell>
          <cell r="M1147" t="str">
            <v>619011311Б0120840240</v>
          </cell>
        </row>
        <row r="1148">
          <cell r="A1148" t="str">
            <v>619011311Б0121120000</v>
          </cell>
          <cell r="B1148" t="str">
            <v>Расходы на уплату взносов на капитальный ремонт общего имущества в многоквартирных домах</v>
          </cell>
          <cell r="C1148" t="str">
            <v>619</v>
          </cell>
          <cell r="D1148" t="str">
            <v>01</v>
          </cell>
          <cell r="E1148" t="str">
            <v>13</v>
          </cell>
          <cell r="F1148" t="str">
            <v>11 Б 01 21120</v>
          </cell>
          <cell r="G1148" t="str">
            <v>000</v>
          </cell>
          <cell r="H1148" t="e">
            <v>#REF!</v>
          </cell>
          <cell r="I1148">
            <v>64.02</v>
          </cell>
          <cell r="J1148" t="e">
            <v>#REF!</v>
          </cell>
          <cell r="K1148" t="str">
            <v>11Б0121120</v>
          </cell>
          <cell r="L1148" t="str">
            <v>11Б0121120</v>
          </cell>
          <cell r="M1148" t="str">
            <v>619011311Б0121120000</v>
          </cell>
        </row>
        <row r="1149">
          <cell r="A1149" t="str">
            <v>619011311Б0121120240</v>
          </cell>
          <cell r="B1149" t="str">
            <v>Иные закупки товаров, работ и услуг для обеспечения государственных (муниципальных) нужд</v>
          </cell>
          <cell r="C1149" t="str">
            <v>619</v>
          </cell>
          <cell r="D1149" t="str">
            <v>01</v>
          </cell>
          <cell r="E1149" t="str">
            <v>13</v>
          </cell>
          <cell r="F1149" t="str">
            <v>11 Б 01 21120</v>
          </cell>
          <cell r="G1149" t="str">
            <v>240</v>
          </cell>
          <cell r="H1149" t="e">
            <v>#REF!</v>
          </cell>
          <cell r="I1149">
            <v>64.02</v>
          </cell>
          <cell r="J1149" t="e">
            <v>#REF!</v>
          </cell>
          <cell r="K1149" t="str">
            <v>11Б0121120</v>
          </cell>
          <cell r="L1149" t="str">
            <v>11Б0121120</v>
          </cell>
          <cell r="M1149" t="str">
            <v>619011311Б0121120240</v>
          </cell>
        </row>
        <row r="1150">
          <cell r="A1150" t="str">
            <v>61901138200000000000</v>
          </cell>
          <cell r="B1150" t="str">
            <v>Обеспечение деятельности администрации Промышленного района города Ставрополя</v>
          </cell>
          <cell r="C1150" t="str">
            <v>619</v>
          </cell>
          <cell r="D1150" t="str">
            <v>01</v>
          </cell>
          <cell r="E1150" t="str">
            <v>13</v>
          </cell>
          <cell r="F1150" t="str">
            <v>82 0 00 00000</v>
          </cell>
          <cell r="G1150" t="str">
            <v>000</v>
          </cell>
          <cell r="H1150" t="e">
            <v>#REF!</v>
          </cell>
          <cell r="I1150">
            <v>71.47</v>
          </cell>
          <cell r="J1150" t="e">
            <v>#REF!</v>
          </cell>
          <cell r="K1150">
            <v>8200000000</v>
          </cell>
          <cell r="L1150" t="str">
            <v>8200000000</v>
          </cell>
          <cell r="M1150" t="str">
            <v>61901138200000000000</v>
          </cell>
        </row>
        <row r="1151">
          <cell r="A1151" t="str">
            <v>61901138210000000000</v>
          </cell>
          <cell r="B1151" t="str">
            <v>Непрограммные расходы в рамках обеспечения деятельности администрации Промышленного района города Ставрополя</v>
          </cell>
          <cell r="C1151" t="str">
            <v>619</v>
          </cell>
          <cell r="D1151" t="str">
            <v>01</v>
          </cell>
          <cell r="E1151" t="str">
            <v>13</v>
          </cell>
          <cell r="F1151" t="str">
            <v>82 1 00 00000</v>
          </cell>
          <cell r="G1151" t="str">
            <v>000</v>
          </cell>
          <cell r="H1151" t="e">
            <v>#REF!</v>
          </cell>
          <cell r="I1151">
            <v>71.47</v>
          </cell>
          <cell r="J1151" t="e">
            <v>#REF!</v>
          </cell>
          <cell r="K1151">
            <v>8210000000</v>
          </cell>
          <cell r="L1151" t="str">
            <v>8210000000</v>
          </cell>
          <cell r="M1151" t="str">
            <v>61901138210000000000</v>
          </cell>
        </row>
        <row r="1152">
          <cell r="A1152" t="str">
            <v>61901138210020050000</v>
          </cell>
          <cell r="B1152" t="str">
            <v>Расходы на выплаты на основании исполнительных листов судебных органов</v>
          </cell>
          <cell r="C1152" t="str">
            <v>619</v>
          </cell>
          <cell r="D1152" t="str">
            <v>01</v>
          </cell>
          <cell r="E1152" t="str">
            <v>13</v>
          </cell>
          <cell r="F1152" t="str">
            <v>82 1 00 20050</v>
          </cell>
          <cell r="G1152" t="str">
            <v>000</v>
          </cell>
          <cell r="H1152" t="e">
            <v>#REF!</v>
          </cell>
          <cell r="I1152">
            <v>71.47</v>
          </cell>
          <cell r="J1152" t="e">
            <v>#REF!</v>
          </cell>
          <cell r="K1152">
            <v>8210020050</v>
          </cell>
          <cell r="L1152" t="str">
            <v>8210020050</v>
          </cell>
          <cell r="M1152" t="str">
            <v>61901138210020050000</v>
          </cell>
        </row>
        <row r="1153">
          <cell r="A1153" t="str">
            <v>61901138210020050830</v>
          </cell>
          <cell r="B1153" t="str">
            <v>Исполнение судебных актов</v>
          </cell>
          <cell r="C1153" t="str">
            <v>619</v>
          </cell>
          <cell r="D1153" t="str">
            <v>01</v>
          </cell>
          <cell r="E1153" t="str">
            <v>13</v>
          </cell>
          <cell r="F1153" t="str">
            <v>82 1 00 20050</v>
          </cell>
          <cell r="G1153" t="str">
            <v>830</v>
          </cell>
          <cell r="H1153" t="e">
            <v>#REF!</v>
          </cell>
          <cell r="I1153">
            <v>71.47</v>
          </cell>
          <cell r="J1153" t="e">
            <v>#REF!</v>
          </cell>
          <cell r="K1153">
            <v>8210020050</v>
          </cell>
          <cell r="L1153" t="str">
            <v>8210020050</v>
          </cell>
          <cell r="M1153" t="str">
            <v>61901138210020050830</v>
          </cell>
        </row>
        <row r="1154">
          <cell r="A1154" t="str">
            <v>61904000000000000000</v>
          </cell>
          <cell r="B1154" t="str">
            <v>Национальная экономика</v>
          </cell>
          <cell r="C1154" t="str">
            <v>619</v>
          </cell>
          <cell r="D1154" t="str">
            <v>04</v>
          </cell>
          <cell r="E1154" t="str">
            <v>00</v>
          </cell>
          <cell r="F1154" t="str">
            <v>00 0 00 00000</v>
          </cell>
          <cell r="G1154" t="str">
            <v>000</v>
          </cell>
          <cell r="H1154" t="e">
            <v>#REF!</v>
          </cell>
          <cell r="I1154">
            <v>108844.34000000001</v>
          </cell>
          <cell r="J1154" t="e">
            <v>#REF!</v>
          </cell>
          <cell r="K1154">
            <v>0</v>
          </cell>
          <cell r="L1154" t="str">
            <v>0000000000</v>
          </cell>
          <cell r="M1154" t="str">
            <v>61904000000000000000</v>
          </cell>
        </row>
        <row r="1155">
          <cell r="A1155" t="str">
            <v>61904090000000000000</v>
          </cell>
          <cell r="B1155" t="str">
            <v>Дорожное хозяйство (дорожные фонды)</v>
          </cell>
          <cell r="C1155" t="str">
            <v>619</v>
          </cell>
          <cell r="D1155" t="str">
            <v>04</v>
          </cell>
          <cell r="E1155" t="str">
            <v>09</v>
          </cell>
          <cell r="F1155" t="str">
            <v>00 0 00 00000</v>
          </cell>
          <cell r="G1155" t="str">
            <v>000</v>
          </cell>
          <cell r="H1155" t="e">
            <v>#REF!</v>
          </cell>
          <cell r="I1155">
            <v>108844.34000000001</v>
          </cell>
          <cell r="J1155" t="e">
            <v>#REF!</v>
          </cell>
          <cell r="K1155">
            <v>0</v>
          </cell>
          <cell r="L1155" t="str">
            <v>0000000000</v>
          </cell>
          <cell r="M1155" t="str">
            <v>61904090000000000000</v>
          </cell>
        </row>
        <row r="1156">
          <cell r="A1156" t="str">
            <v>61904090400000000000</v>
          </cell>
          <cell r="B1156" t="str">
    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    </cell>
          <cell r="C1156" t="str">
            <v>619</v>
          </cell>
          <cell r="D1156" t="str">
            <v>04</v>
          </cell>
          <cell r="E1156" t="str">
            <v>09</v>
          </cell>
          <cell r="F1156" t="str">
            <v>04 0 00 00000</v>
          </cell>
          <cell r="G1156" t="str">
            <v>000</v>
          </cell>
          <cell r="H1156" t="e">
            <v>#REF!</v>
          </cell>
          <cell r="I1156">
            <v>108844.34000000001</v>
          </cell>
          <cell r="J1156" t="e">
            <v>#REF!</v>
          </cell>
          <cell r="K1156">
            <v>400000000</v>
          </cell>
          <cell r="L1156" t="str">
            <v>0400000000</v>
          </cell>
          <cell r="M1156" t="str">
            <v>61904090400000000000</v>
          </cell>
        </row>
        <row r="1157">
          <cell r="A1157" t="str">
            <v>61904090420000000000</v>
          </cell>
          <cell r="B1157" t="str">
            <v xml:space="preserve"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 </v>
          </cell>
          <cell r="C1157" t="str">
            <v>619</v>
          </cell>
          <cell r="D1157" t="str">
            <v>04</v>
          </cell>
          <cell r="E1157" t="str">
            <v>09</v>
          </cell>
          <cell r="F1157" t="str">
            <v>04 2 00 00000</v>
          </cell>
          <cell r="G1157" t="str">
            <v>000</v>
          </cell>
          <cell r="H1157" t="e">
            <v>#REF!</v>
          </cell>
          <cell r="I1157">
            <v>108844.34000000001</v>
          </cell>
          <cell r="J1157" t="e">
            <v>#REF!</v>
          </cell>
          <cell r="K1157">
            <v>420000000</v>
          </cell>
          <cell r="L1157" t="str">
            <v>0420000000</v>
          </cell>
          <cell r="M1157" t="str">
            <v>61904090420000000000</v>
          </cell>
        </row>
        <row r="1158">
          <cell r="A1158" t="str">
            <v>61904090420200000000</v>
          </cell>
          <cell r="B1158" t="str">
    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    </cell>
          <cell r="C1158" t="str">
            <v>619</v>
          </cell>
          <cell r="D1158" t="str">
            <v>04</v>
          </cell>
          <cell r="E1158" t="str">
            <v>09</v>
          </cell>
          <cell r="F1158" t="str">
            <v>04 2 02 00000</v>
          </cell>
          <cell r="G1158" t="str">
            <v>000</v>
          </cell>
          <cell r="H1158" t="e">
            <v>#REF!</v>
          </cell>
          <cell r="I1158">
            <v>108844.34000000001</v>
          </cell>
          <cell r="J1158" t="e">
            <v>#REF!</v>
          </cell>
          <cell r="K1158">
            <v>420200000</v>
          </cell>
          <cell r="L1158" t="str">
            <v>0420200000</v>
          </cell>
          <cell r="M1158" t="str">
            <v>61904090420200000000</v>
          </cell>
        </row>
        <row r="1159">
          <cell r="A1159" t="str">
            <v>61904090420220820000</v>
          </cell>
          <cell r="B1159" t="str">
            <v>Расходы на ремонт и содержание внутриквартальных автомобильных дорог общего пользования местного значения</v>
          </cell>
          <cell r="C1159" t="str">
            <v>619</v>
          </cell>
          <cell r="D1159" t="str">
            <v>04</v>
          </cell>
          <cell r="E1159" t="str">
            <v>09</v>
          </cell>
          <cell r="F1159" t="str">
            <v>04 2 02 20820</v>
          </cell>
          <cell r="G1159" t="str">
            <v>000</v>
          </cell>
          <cell r="H1159" t="e">
            <v>#REF!</v>
          </cell>
          <cell r="I1159">
            <v>6000</v>
          </cell>
          <cell r="J1159" t="e">
            <v>#REF!</v>
          </cell>
          <cell r="K1159">
            <v>420220820</v>
          </cell>
          <cell r="L1159" t="str">
            <v>0420220820</v>
          </cell>
          <cell r="M1159" t="str">
            <v>61904090420220820000</v>
          </cell>
        </row>
        <row r="1160">
          <cell r="A1160" t="str">
            <v>61904090420220820240</v>
          </cell>
          <cell r="B1160" t="str">
            <v>Иные закупки товаров, работ и услуг для обеспечения государственных (муниципальных) нужд</v>
          </cell>
          <cell r="C1160" t="str">
            <v>619</v>
          </cell>
          <cell r="D1160" t="str">
            <v>04</v>
          </cell>
          <cell r="E1160" t="str">
            <v>09</v>
          </cell>
          <cell r="F1160" t="str">
            <v>04 2 02 20820</v>
          </cell>
          <cell r="G1160" t="str">
            <v>240</v>
          </cell>
          <cell r="H1160" t="e">
            <v>#REF!</v>
          </cell>
          <cell r="I1160">
            <v>6000</v>
          </cell>
          <cell r="J1160" t="e">
            <v>#REF!</v>
          </cell>
          <cell r="K1160">
            <v>420220820</v>
          </cell>
          <cell r="L1160" t="str">
            <v>0420220820</v>
          </cell>
          <cell r="M1160" t="str">
            <v>61904090420220820240</v>
          </cell>
        </row>
        <row r="1161">
          <cell r="A1161" t="str">
            <v>61904090420221030000</v>
          </cell>
          <cell r="B1161" t="str">
    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    </cell>
          <cell r="C1161" t="str">
            <v>619</v>
          </cell>
          <cell r="D1161" t="str">
            <v>04</v>
          </cell>
          <cell r="E1161" t="str">
            <v>09</v>
          </cell>
          <cell r="F1161" t="str">
            <v>04 2 02 21030</v>
          </cell>
          <cell r="G1161" t="str">
            <v>000</v>
          </cell>
          <cell r="H1161" t="e">
            <v>#REF!</v>
          </cell>
          <cell r="I1161">
            <v>62825.77</v>
          </cell>
          <cell r="J1161" t="e">
            <v>#REF!</v>
          </cell>
          <cell r="K1161">
            <v>420221030</v>
          </cell>
          <cell r="L1161" t="str">
            <v>0420221030</v>
          </cell>
          <cell r="M1161" t="str">
            <v>61904090420221030000</v>
          </cell>
        </row>
        <row r="1162">
          <cell r="A1162" t="str">
            <v>61904090420221030240</v>
          </cell>
          <cell r="B1162" t="str">
            <v>Иные закупки товаров, работ и услуг для обеспечения государственных (муниципальных) нужд</v>
          </cell>
          <cell r="C1162" t="str">
            <v>619</v>
          </cell>
          <cell r="D1162" t="str">
            <v>04</v>
          </cell>
          <cell r="E1162" t="str">
            <v>09</v>
          </cell>
          <cell r="F1162" t="str">
            <v>04 2 02 21030</v>
          </cell>
          <cell r="G1162" t="str">
            <v>240</v>
          </cell>
          <cell r="H1162" t="e">
            <v>#REF!</v>
          </cell>
          <cell r="I1162">
            <v>62825.77</v>
          </cell>
          <cell r="J1162" t="e">
            <v>#REF!</v>
          </cell>
          <cell r="K1162">
            <v>420221030</v>
          </cell>
          <cell r="L1162" t="str">
            <v>0420221030</v>
          </cell>
          <cell r="M1162" t="str">
            <v>61904090420221030240</v>
          </cell>
        </row>
        <row r="1163">
          <cell r="A1163" t="str">
            <v>61904090420221090000</v>
          </cell>
          <cell r="B1163" t="str">
            <v>Расходы на содержание автомобильных дорог общего пользования местного значения</v>
          </cell>
          <cell r="C1163" t="str">
            <v>619</v>
          </cell>
          <cell r="D1163" t="str">
            <v>04</v>
          </cell>
          <cell r="E1163" t="str">
            <v>09</v>
          </cell>
          <cell r="F1163" t="str">
            <v>04 2 02 21090</v>
          </cell>
          <cell r="G1163" t="str">
            <v>000</v>
          </cell>
          <cell r="H1163" t="e">
            <v>#REF!</v>
          </cell>
          <cell r="I1163">
            <v>35118.36</v>
          </cell>
          <cell r="J1163" t="e">
            <v>#REF!</v>
          </cell>
          <cell r="K1163">
            <v>420221090</v>
          </cell>
          <cell r="L1163" t="str">
            <v>0420221090</v>
          </cell>
          <cell r="M1163" t="str">
            <v>61904090420221090000</v>
          </cell>
        </row>
        <row r="1164">
          <cell r="A1164" t="str">
            <v>61904090420221090240</v>
          </cell>
          <cell r="B1164" t="str">
            <v>Иные закупки товаров, работ и услуг для обеспечения государственных (муниципальных) нужд</v>
          </cell>
          <cell r="C1164" t="str">
            <v>619</v>
          </cell>
          <cell r="D1164" t="str">
            <v>04</v>
          </cell>
          <cell r="E1164" t="str">
            <v>09</v>
          </cell>
          <cell r="F1164" t="str">
            <v>04 2 02 21090</v>
          </cell>
          <cell r="G1164" t="str">
            <v>240</v>
          </cell>
          <cell r="H1164" t="e">
            <v>#REF!</v>
          </cell>
          <cell r="I1164">
            <v>35118.36</v>
          </cell>
          <cell r="J1164" t="e">
            <v>#REF!</v>
          </cell>
          <cell r="K1164">
            <v>420221090</v>
          </cell>
          <cell r="L1164" t="str">
            <v>0420221090</v>
          </cell>
          <cell r="M1164" t="str">
            <v>61904090420221090240</v>
          </cell>
        </row>
        <row r="1165">
          <cell r="A1165" t="str">
            <v>61904090420221410000</v>
          </cell>
          <cell r="B1165" t="str">
    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</v>
          </cell>
          <cell r="C1165" t="str">
            <v>619</v>
          </cell>
          <cell r="D1165" t="str">
            <v>04</v>
          </cell>
          <cell r="E1165" t="str">
            <v>09</v>
          </cell>
          <cell r="F1165" t="str">
            <v>04 2 02 21410</v>
          </cell>
          <cell r="G1165" t="str">
            <v>000</v>
          </cell>
          <cell r="H1165" t="e">
            <v>#REF!</v>
          </cell>
          <cell r="I1165">
            <v>4900.21</v>
          </cell>
          <cell r="J1165" t="e">
            <v>#REF!</v>
          </cell>
          <cell r="K1165">
            <v>420221410</v>
          </cell>
          <cell r="L1165" t="str">
            <v>0420221410</v>
          </cell>
          <cell r="M1165" t="str">
            <v>61904090420221410000</v>
          </cell>
        </row>
        <row r="1166">
          <cell r="A1166" t="str">
            <v>61904090420221410240</v>
          </cell>
          <cell r="B1166" t="str">
            <v>Иные закупки товаров, работ и услуг для обеспечения государственных (муниципальных) нужд</v>
          </cell>
          <cell r="C1166" t="str">
            <v>619</v>
          </cell>
          <cell r="D1166" t="str">
            <v>04</v>
          </cell>
          <cell r="E1166" t="str">
            <v>09</v>
          </cell>
          <cell r="F1166" t="str">
            <v>04 2 02 21410</v>
          </cell>
          <cell r="G1166" t="str">
            <v>240</v>
          </cell>
          <cell r="H1166" t="e">
            <v>#REF!</v>
          </cell>
          <cell r="I1166">
            <v>4900.21</v>
          </cell>
          <cell r="J1166" t="e">
            <v>#REF!</v>
          </cell>
          <cell r="K1166">
            <v>420221410</v>
          </cell>
          <cell r="L1166" t="str">
            <v>0420221410</v>
          </cell>
          <cell r="M1166" t="str">
            <v>61904090420221410240</v>
          </cell>
        </row>
        <row r="1167">
          <cell r="A1167" t="str">
            <v>61905000000000000000</v>
          </cell>
          <cell r="B1167" t="str">
            <v>Жилищно-коммунальное хозяйство</v>
          </cell>
          <cell r="C1167" t="str">
            <v>619</v>
          </cell>
          <cell r="D1167" t="str">
            <v>05</v>
          </cell>
          <cell r="E1167" t="str">
            <v>00</v>
          </cell>
          <cell r="F1167" t="str">
            <v>00 0 00 00000</v>
          </cell>
          <cell r="G1167" t="str">
            <v>000</v>
          </cell>
          <cell r="H1167" t="e">
            <v>#REF!</v>
          </cell>
          <cell r="I1167">
            <v>19452.12</v>
          </cell>
          <cell r="J1167" t="e">
            <v>#REF!</v>
          </cell>
          <cell r="K1167">
            <v>0</v>
          </cell>
          <cell r="L1167" t="str">
            <v>0000000000</v>
          </cell>
          <cell r="M1167" t="str">
            <v>61905000000000000000</v>
          </cell>
        </row>
        <row r="1168">
          <cell r="A1168" t="str">
            <v>61905010000000000000</v>
          </cell>
          <cell r="B1168" t="str">
            <v>Жилищное хозяйство</v>
          </cell>
          <cell r="C1168" t="str">
            <v>619</v>
          </cell>
          <cell r="D1168" t="str">
            <v>05</v>
          </cell>
          <cell r="E1168" t="str">
            <v>01</v>
          </cell>
          <cell r="F1168" t="str">
            <v>00 0 00 00000</v>
          </cell>
          <cell r="G1168" t="str">
            <v>000</v>
          </cell>
          <cell r="H1168" t="e">
            <v>#REF!</v>
          </cell>
          <cell r="I1168">
            <v>3163.06</v>
          </cell>
          <cell r="J1168" t="e">
            <v>#REF!</v>
          </cell>
          <cell r="K1168">
            <v>0</v>
          </cell>
          <cell r="L1168" t="str">
            <v>0000000000</v>
          </cell>
          <cell r="M1168" t="str">
            <v>61905010000000000000</v>
          </cell>
        </row>
        <row r="1169">
          <cell r="A1169" t="str">
            <v>61905010400000000000</v>
          </cell>
          <cell r="B1169" t="str">
    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    </cell>
          <cell r="C1169" t="str">
            <v>619</v>
          </cell>
          <cell r="D1169" t="str">
            <v>05</v>
          </cell>
          <cell r="E1169" t="str">
            <v>01</v>
          </cell>
          <cell r="F1169" t="str">
            <v>04 0 00 00000</v>
          </cell>
          <cell r="G1169" t="str">
            <v>000</v>
          </cell>
          <cell r="H1169" t="e">
            <v>#REF!</v>
          </cell>
          <cell r="I1169">
            <v>2973.06</v>
          </cell>
          <cell r="J1169" t="e">
            <v>#REF!</v>
          </cell>
          <cell r="K1169">
            <v>400000000</v>
          </cell>
          <cell r="L1169" t="str">
            <v>0400000000</v>
          </cell>
          <cell r="M1169" t="str">
            <v>61905010400000000000</v>
          </cell>
        </row>
        <row r="1170">
          <cell r="A1170" t="str">
            <v>61905010410000000000</v>
          </cell>
          <cell r="B1170" t="str">
            <v>Подпрограмма «Развитие жилищно-коммунального хозяйства на территории города Ставрополя»</v>
          </cell>
          <cell r="C1170" t="str">
            <v>619</v>
          </cell>
          <cell r="D1170" t="str">
            <v>05</v>
          </cell>
          <cell r="E1170" t="str">
            <v>01</v>
          </cell>
          <cell r="F1170" t="str">
            <v>04 1 00 00000</v>
          </cell>
          <cell r="G1170" t="str">
            <v>000</v>
          </cell>
          <cell r="H1170" t="e">
            <v>#REF!</v>
          </cell>
          <cell r="I1170">
            <v>2973.06</v>
          </cell>
          <cell r="J1170" t="e">
            <v>#REF!</v>
          </cell>
          <cell r="K1170">
            <v>410000000</v>
          </cell>
          <cell r="L1170" t="str">
            <v>0410000000</v>
          </cell>
          <cell r="M1170" t="str">
            <v>61905010410000000000</v>
          </cell>
        </row>
        <row r="1171">
          <cell r="A1171" t="str">
            <v>61905010410100000000</v>
          </cell>
          <cell r="B1171" t="str">
            <v>Основное мероприятие «Повышение уровня технического состояния многоквартирных домов и продление сроков их эксплуатации»</v>
          </cell>
          <cell r="C1171" t="str">
            <v>619</v>
          </cell>
          <cell r="D1171" t="str">
            <v>05</v>
          </cell>
          <cell r="E1171" t="str">
            <v>01</v>
          </cell>
          <cell r="F1171" t="str">
            <v>04 1 01 00000</v>
          </cell>
          <cell r="G1171" t="str">
            <v>000</v>
          </cell>
          <cell r="H1171" t="e">
            <v>#REF!</v>
          </cell>
          <cell r="I1171">
            <v>2973.06</v>
          </cell>
          <cell r="J1171" t="e">
            <v>#REF!</v>
          </cell>
          <cell r="K1171">
            <v>410100000</v>
          </cell>
          <cell r="L1171" t="str">
            <v>0410100000</v>
          </cell>
          <cell r="M1171" t="str">
            <v>61905010410100000000</v>
          </cell>
        </row>
        <row r="1172">
          <cell r="A1172" t="str">
            <v>61905010410120190000</v>
          </cell>
          <cell r="B1172" t="str">
            <v>Расходы на проведение капитального ремонта муниципального жилищного фонда</v>
          </cell>
          <cell r="C1172" t="str">
            <v>619</v>
          </cell>
          <cell r="D1172" t="str">
            <v>05</v>
          </cell>
          <cell r="E1172" t="str">
            <v>01</v>
          </cell>
          <cell r="F1172" t="str">
            <v>04 1 01 20190</v>
          </cell>
          <cell r="G1172" t="str">
            <v>000</v>
          </cell>
          <cell r="H1172" t="e">
            <v>#REF!</v>
          </cell>
          <cell r="I1172">
            <v>2973.06</v>
          </cell>
          <cell r="J1172" t="e">
            <v>#REF!</v>
          </cell>
          <cell r="K1172">
            <v>410120190</v>
          </cell>
          <cell r="L1172" t="str">
            <v>0410120190</v>
          </cell>
          <cell r="M1172" t="str">
            <v>61905010410120190000</v>
          </cell>
        </row>
        <row r="1173">
          <cell r="A1173" t="str">
            <v>61905010410120190240</v>
          </cell>
          <cell r="B1173" t="str">
            <v>Иные закупки товаров, работ и услуг для обеспечения государственных (муниципальных) нужд</v>
          </cell>
          <cell r="C1173" t="str">
            <v>619</v>
          </cell>
          <cell r="D1173" t="str">
            <v>05</v>
          </cell>
          <cell r="E1173" t="str">
            <v>01</v>
          </cell>
          <cell r="F1173" t="str">
            <v>04 1 01 20190</v>
          </cell>
          <cell r="G1173" t="str">
            <v>240</v>
          </cell>
          <cell r="H1173" t="e">
            <v>#REF!</v>
          </cell>
          <cell r="I1173">
            <v>2973.06</v>
          </cell>
          <cell r="J1173" t="e">
            <v>#REF!</v>
          </cell>
          <cell r="K1173">
            <v>410120190</v>
          </cell>
          <cell r="L1173" t="str">
            <v>0410120190</v>
          </cell>
          <cell r="M1173" t="str">
            <v>61905010410120190240</v>
          </cell>
        </row>
        <row r="1174">
          <cell r="A1174" t="str">
            <v>61905018200000000000</v>
          </cell>
          <cell r="B1174" t="str">
            <v>Обеспечение деятельности администрации Промышленного района города Ставрополя</v>
          </cell>
          <cell r="C1174" t="str">
            <v>619</v>
          </cell>
          <cell r="D1174" t="str">
            <v>05</v>
          </cell>
          <cell r="E1174" t="str">
            <v>01</v>
          </cell>
          <cell r="F1174" t="str">
            <v>82 0 00 00000</v>
          </cell>
          <cell r="G1174" t="str">
            <v>000</v>
          </cell>
          <cell r="H1174" t="e">
            <v>#REF!</v>
          </cell>
          <cell r="I1174">
            <v>90</v>
          </cell>
          <cell r="J1174" t="e">
            <v>#REF!</v>
          </cell>
          <cell r="K1174">
            <v>8200000000</v>
          </cell>
          <cell r="L1174" t="str">
            <v>8200000000</v>
          </cell>
          <cell r="M1174" t="str">
            <v>61905018200000000000</v>
          </cell>
        </row>
        <row r="1175">
          <cell r="A1175" t="str">
            <v>61905018220000000000</v>
          </cell>
          <cell r="B1175" t="str">
            <v>Расходы, предусмотренные на иные цели</v>
          </cell>
          <cell r="C1175" t="str">
            <v>619</v>
          </cell>
          <cell r="D1175" t="str">
            <v>05</v>
          </cell>
          <cell r="E1175" t="str">
            <v>01</v>
          </cell>
          <cell r="F1175" t="str">
            <v>82 2 00 00000</v>
          </cell>
          <cell r="G1175" t="str">
            <v>000</v>
          </cell>
          <cell r="H1175" t="e">
            <v>#REF!</v>
          </cell>
          <cell r="I1175">
            <v>90</v>
          </cell>
          <cell r="J1175" t="e">
            <v>#REF!</v>
          </cell>
          <cell r="K1175">
            <v>8220000000</v>
          </cell>
          <cell r="L1175" t="str">
            <v>8220000000</v>
          </cell>
          <cell r="M1175" t="str">
            <v>61905018220000000000</v>
          </cell>
        </row>
        <row r="1176">
          <cell r="A1176" t="str">
            <v>61905018220020200000</v>
          </cell>
          <cell r="B1176" t="str">
            <v>Расходы на мероприятия в области жилищного хозяйства</v>
          </cell>
          <cell r="C1176" t="str">
            <v>619</v>
          </cell>
          <cell r="D1176" t="str">
            <v>05</v>
          </cell>
          <cell r="E1176" t="str">
            <v>01</v>
          </cell>
          <cell r="F1176" t="str">
            <v>82 2 00 20200</v>
          </cell>
          <cell r="G1176" t="str">
            <v>000</v>
          </cell>
          <cell r="H1176" t="e">
            <v>#REF!</v>
          </cell>
          <cell r="I1176">
            <v>90</v>
          </cell>
          <cell r="J1176" t="e">
            <v>#REF!</v>
          </cell>
          <cell r="K1176">
            <v>8220020200</v>
          </cell>
          <cell r="L1176" t="str">
            <v>8220020200</v>
          </cell>
          <cell r="M1176" t="str">
            <v>61905018220020200000</v>
          </cell>
        </row>
        <row r="1177">
          <cell r="A1177" t="str">
            <v>61905018220020200240</v>
          </cell>
          <cell r="B1177" t="str">
            <v>Иные закупки товаров, работ и услуг для обеспечения государственных (муниципальных) нужд</v>
          </cell>
          <cell r="C1177" t="str">
            <v>619</v>
          </cell>
          <cell r="D1177" t="str">
            <v>05</v>
          </cell>
          <cell r="E1177" t="str">
            <v>01</v>
          </cell>
          <cell r="F1177" t="str">
            <v>82 2 00 20200</v>
          </cell>
          <cell r="G1177" t="str">
            <v>240</v>
          </cell>
          <cell r="H1177" t="e">
            <v>#REF!</v>
          </cell>
          <cell r="I1177">
            <v>90</v>
          </cell>
          <cell r="J1177" t="e">
            <v>#REF!</v>
          </cell>
          <cell r="K1177">
            <v>8220020200</v>
          </cell>
          <cell r="L1177" t="str">
            <v>8220020200</v>
          </cell>
          <cell r="M1177" t="str">
            <v>61905018220020200240</v>
          </cell>
        </row>
        <row r="1178">
          <cell r="A1178" t="str">
            <v>61905019800000000000</v>
          </cell>
          <cell r="B1178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1178" t="str">
            <v>619</v>
          </cell>
          <cell r="D1178" t="str">
            <v>05</v>
          </cell>
          <cell r="E1178" t="str">
            <v>01</v>
          </cell>
          <cell r="F1178" t="str">
            <v>98 0 00 00000</v>
          </cell>
          <cell r="G1178" t="str">
            <v>000</v>
          </cell>
          <cell r="H1178" t="e">
            <v>#REF!</v>
          </cell>
          <cell r="I1178">
            <v>100</v>
          </cell>
          <cell r="J1178" t="e">
            <v>#REF!</v>
          </cell>
          <cell r="K1178">
            <v>9800000000</v>
          </cell>
          <cell r="L1178" t="str">
            <v>9800000000</v>
          </cell>
          <cell r="M1178" t="str">
            <v>61905019800000000000</v>
          </cell>
        </row>
        <row r="1179">
          <cell r="A1179" t="str">
            <v>61905019820000000000</v>
          </cell>
          <cell r="B1179" t="str">
    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    </cell>
          <cell r="C1179" t="str">
            <v>619</v>
          </cell>
          <cell r="D1179" t="str">
            <v>05</v>
          </cell>
          <cell r="E1179" t="str">
            <v>01</v>
          </cell>
          <cell r="F1179" t="str">
            <v>98 2 00 00000</v>
          </cell>
          <cell r="G1179" t="str">
            <v>000</v>
          </cell>
          <cell r="H1179" t="e">
            <v>#REF!</v>
          </cell>
          <cell r="I1179">
            <v>100</v>
          </cell>
          <cell r="J1179" t="e">
            <v>#REF!</v>
          </cell>
          <cell r="K1179">
            <v>9820000000</v>
          </cell>
          <cell r="L1179" t="str">
            <v>9820000000</v>
          </cell>
          <cell r="M1179" t="str">
            <v>61905019820000000000</v>
          </cell>
        </row>
        <row r="1180">
          <cell r="A1180" t="str">
            <v>61905019820020190000</v>
          </cell>
          <cell r="B1180" t="str">
            <v>Расходы на проведение капитального ремонта муниципального жилищного фонда</v>
          </cell>
          <cell r="C1180" t="str">
            <v>619</v>
          </cell>
          <cell r="D1180" t="str">
            <v>05</v>
          </cell>
          <cell r="E1180" t="str">
            <v>01</v>
          </cell>
          <cell r="F1180" t="str">
            <v>98 2 00 20190</v>
          </cell>
          <cell r="G1180" t="str">
            <v>000</v>
          </cell>
          <cell r="H1180" t="e">
            <v>#REF!</v>
          </cell>
          <cell r="I1180">
            <v>100</v>
          </cell>
          <cell r="J1180" t="e">
            <v>#REF!</v>
          </cell>
          <cell r="K1180">
            <v>9820020190</v>
          </cell>
          <cell r="L1180" t="str">
            <v>9820020190</v>
          </cell>
          <cell r="M1180" t="str">
            <v>61905019820020190000</v>
          </cell>
        </row>
        <row r="1181">
          <cell r="A1181" t="str">
            <v>61905019820020190240</v>
          </cell>
          <cell r="B1181" t="str">
            <v>Иные закупки товаров, работ и услуг для обеспечения государственных (муниципальных) нужд</v>
          </cell>
          <cell r="C1181" t="str">
            <v>619</v>
          </cell>
          <cell r="D1181" t="str">
            <v>05</v>
          </cell>
          <cell r="E1181" t="str">
            <v>01</v>
          </cell>
          <cell r="F1181" t="str">
            <v>98 2 00 20190</v>
          </cell>
          <cell r="G1181" t="str">
            <v>240</v>
          </cell>
          <cell r="H1181" t="e">
            <v>#REF!</v>
          </cell>
          <cell r="I1181">
            <v>100</v>
          </cell>
          <cell r="J1181" t="e">
            <v>#REF!</v>
          </cell>
          <cell r="K1181">
            <v>9820020190</v>
          </cell>
          <cell r="L1181" t="str">
            <v>9820020190</v>
          </cell>
          <cell r="M1181" t="str">
            <v>61905019820020190240</v>
          </cell>
        </row>
        <row r="1182">
          <cell r="A1182" t="str">
            <v>61905030000000000000</v>
          </cell>
          <cell r="B1182" t="str">
            <v>Благоустройство</v>
          </cell>
          <cell r="C1182" t="str">
            <v>619</v>
          </cell>
          <cell r="D1182" t="str">
            <v>05</v>
          </cell>
          <cell r="E1182" t="str">
            <v>03</v>
          </cell>
          <cell r="F1182" t="str">
            <v>00 0 00 00000</v>
          </cell>
          <cell r="G1182" t="str">
            <v>000</v>
          </cell>
          <cell r="H1182" t="e">
            <v>#REF!</v>
          </cell>
          <cell r="I1182">
            <v>16289.06</v>
          </cell>
          <cell r="J1182" t="e">
            <v>#REF!</v>
          </cell>
          <cell r="K1182">
            <v>0</v>
          </cell>
          <cell r="L1182" t="str">
            <v>0000000000</v>
          </cell>
          <cell r="M1182" t="str">
            <v>61905030000000000000</v>
          </cell>
        </row>
        <row r="1183">
          <cell r="A1183" t="str">
            <v>61905030400000000000</v>
          </cell>
          <cell r="B1183" t="str">
    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    </cell>
          <cell r="C1183" t="str">
            <v>619</v>
          </cell>
          <cell r="D1183" t="str">
            <v>05</v>
          </cell>
          <cell r="E1183" t="str">
            <v>03</v>
          </cell>
          <cell r="F1183" t="str">
            <v>04 0 00 00000</v>
          </cell>
          <cell r="G1183" t="str">
            <v>000</v>
          </cell>
          <cell r="H1183" t="e">
            <v>#REF!</v>
          </cell>
          <cell r="I1183">
            <v>16289.06</v>
          </cell>
          <cell r="J1183" t="e">
            <v>#REF!</v>
          </cell>
          <cell r="K1183">
            <v>400000000</v>
          </cell>
          <cell r="L1183" t="str">
            <v>0400000000</v>
          </cell>
          <cell r="M1183" t="str">
            <v>61905030400000000000</v>
          </cell>
        </row>
        <row r="1184">
          <cell r="A1184" t="str">
            <v>61905030430000000000</v>
          </cell>
          <cell r="B1184" t="str">
            <v>Подпрограмма «Формирование современной городской среды на территории города Ставрополя»</v>
          </cell>
          <cell r="C1184" t="str">
            <v>619</v>
          </cell>
          <cell r="D1184" t="str">
            <v>05</v>
          </cell>
          <cell r="E1184" t="str">
            <v>03</v>
          </cell>
          <cell r="F1184" t="str">
            <v>04 3 00 00000</v>
          </cell>
          <cell r="G1184" t="str">
            <v>000</v>
          </cell>
          <cell r="H1184" t="e">
            <v>#REF!</v>
          </cell>
          <cell r="I1184">
            <v>16289.06</v>
          </cell>
          <cell r="J1184" t="e">
            <v>#REF!</v>
          </cell>
          <cell r="K1184">
            <v>430000000</v>
          </cell>
          <cell r="L1184" t="str">
            <v>0430000000</v>
          </cell>
          <cell r="M1184" t="str">
            <v>61905030430000000000</v>
          </cell>
        </row>
        <row r="1185">
          <cell r="A1185" t="str">
            <v>61905030430400000000</v>
          </cell>
          <cell r="B1185" t="str">
            <v>Основное мероприятие «Благоустройство территории города Ставрополя»</v>
          </cell>
          <cell r="C1185" t="str">
            <v>619</v>
          </cell>
          <cell r="D1185" t="str">
            <v>05</v>
          </cell>
          <cell r="E1185" t="str">
            <v>03</v>
          </cell>
          <cell r="F1185" t="str">
            <v>04 3 04 00000</v>
          </cell>
          <cell r="G1185" t="str">
            <v>000</v>
          </cell>
          <cell r="H1185" t="e">
            <v>#REF!</v>
          </cell>
          <cell r="I1185">
            <v>16289.06</v>
          </cell>
          <cell r="J1185" t="e">
            <v>#REF!</v>
          </cell>
          <cell r="K1185">
            <v>430400000</v>
          </cell>
          <cell r="L1185" t="str">
            <v>0430400000</v>
          </cell>
          <cell r="M1185" t="str">
            <v>61905030430400000000</v>
          </cell>
        </row>
        <row r="1186">
          <cell r="A1186" t="str">
            <v>61905030430420300000</v>
          </cell>
          <cell r="B1186" t="str">
            <v>Расходы на прочие мероприятия по благоустройству территории города Ставрополя</v>
          </cell>
          <cell r="C1186" t="str">
            <v>619</v>
          </cell>
          <cell r="D1186" t="str">
            <v>05</v>
          </cell>
          <cell r="E1186" t="str">
            <v>03</v>
          </cell>
          <cell r="F1186" t="str">
            <v>04 3 04 20300</v>
          </cell>
          <cell r="G1186" t="str">
            <v>000</v>
          </cell>
          <cell r="H1186" t="e">
            <v>#REF!</v>
          </cell>
          <cell r="I1186">
            <v>15396.43</v>
          </cell>
          <cell r="J1186" t="e">
            <v>#REF!</v>
          </cell>
          <cell r="K1186">
            <v>430420300</v>
          </cell>
          <cell r="L1186" t="str">
            <v>0430420300</v>
          </cell>
          <cell r="M1186" t="str">
            <v>61905030430420300000</v>
          </cell>
        </row>
        <row r="1187">
          <cell r="A1187" t="str">
            <v>61905030430420300240</v>
          </cell>
          <cell r="B1187" t="str">
            <v>Иные закупки товаров, работ и услуг для обеспечения государственных (муниципальных) нужд</v>
          </cell>
          <cell r="C1187" t="str">
            <v>619</v>
          </cell>
          <cell r="D1187" t="str">
            <v>05</v>
          </cell>
          <cell r="E1187" t="str">
            <v>03</v>
          </cell>
          <cell r="F1187" t="str">
            <v>04 3 04 20300</v>
          </cell>
          <cell r="G1187" t="str">
            <v>240</v>
          </cell>
          <cell r="H1187" t="e">
            <v>#REF!</v>
          </cell>
          <cell r="I1187">
            <v>15396.43</v>
          </cell>
          <cell r="J1187" t="e">
            <v>#REF!</v>
          </cell>
          <cell r="K1187">
            <v>430420300</v>
          </cell>
          <cell r="L1187" t="str">
            <v>0430420300</v>
          </cell>
          <cell r="M1187" t="str">
            <v>61905030430420300240</v>
          </cell>
        </row>
        <row r="1188">
          <cell r="A1188" t="str">
            <v>61905030430420790000</v>
          </cell>
          <cell r="B1188" t="str">
    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    </cell>
          <cell r="C1188" t="str">
            <v>619</v>
          </cell>
          <cell r="D1188" t="str">
            <v>05</v>
          </cell>
          <cell r="E1188" t="str">
            <v>03</v>
          </cell>
          <cell r="F1188" t="str">
            <v>04 3 04 20790</v>
          </cell>
          <cell r="G1188" t="str">
            <v>000</v>
          </cell>
          <cell r="H1188" t="e">
            <v>#REF!</v>
          </cell>
          <cell r="I1188">
            <v>500</v>
          </cell>
          <cell r="J1188" t="e">
            <v>#REF!</v>
          </cell>
          <cell r="K1188">
            <v>430420790</v>
          </cell>
          <cell r="L1188" t="str">
            <v>0430420790</v>
          </cell>
          <cell r="M1188" t="str">
            <v>61905030430420790000</v>
          </cell>
        </row>
        <row r="1189">
          <cell r="A1189" t="str">
            <v>61905030430420790240</v>
          </cell>
          <cell r="B1189" t="str">
            <v>Иные закупки товаров, работ и услуг для обеспечения государственных (муниципальных) нужд</v>
          </cell>
          <cell r="C1189" t="str">
            <v>619</v>
          </cell>
          <cell r="D1189" t="str">
            <v>05</v>
          </cell>
          <cell r="E1189" t="str">
            <v>03</v>
          </cell>
          <cell r="F1189" t="str">
            <v>04 3 04 20790</v>
          </cell>
          <cell r="G1189" t="str">
            <v>240</v>
          </cell>
          <cell r="H1189" t="e">
            <v>#REF!</v>
          </cell>
          <cell r="I1189">
            <v>500</v>
          </cell>
          <cell r="J1189" t="e">
            <v>#REF!</v>
          </cell>
          <cell r="K1189">
            <v>430420790</v>
          </cell>
          <cell r="L1189" t="str">
            <v>0430420790</v>
          </cell>
          <cell r="M1189" t="str">
            <v>61905030430420790240</v>
          </cell>
        </row>
        <row r="1190">
          <cell r="A1190" t="str">
            <v>61905030430421070000</v>
          </cell>
          <cell r="B1190" t="str">
            <v>Расходы на проведение работ по уходу за зелеными насаждениями</v>
          </cell>
          <cell r="C1190" t="str">
            <v>619</v>
          </cell>
          <cell r="D1190" t="str">
            <v>05</v>
          </cell>
          <cell r="E1190" t="str">
            <v>03</v>
          </cell>
          <cell r="F1190" t="str">
            <v>04 3 04 21070</v>
          </cell>
          <cell r="G1190" t="str">
            <v>000</v>
          </cell>
          <cell r="H1190" t="e">
            <v>#REF!</v>
          </cell>
          <cell r="I1190">
            <v>392.63</v>
          </cell>
          <cell r="J1190" t="e">
            <v>#REF!</v>
          </cell>
          <cell r="K1190">
            <v>430421070</v>
          </cell>
          <cell r="L1190" t="str">
            <v>0430421070</v>
          </cell>
          <cell r="M1190" t="str">
            <v>61905030430421070000</v>
          </cell>
        </row>
        <row r="1191">
          <cell r="A1191" t="str">
            <v>61905030430421070240</v>
          </cell>
          <cell r="B1191" t="str">
            <v>Иные закупки товаров, работ и услуг для обеспечения государственных (муниципальных) нужд</v>
          </cell>
          <cell r="C1191" t="str">
            <v>619</v>
          </cell>
          <cell r="D1191" t="str">
            <v>05</v>
          </cell>
          <cell r="E1191" t="str">
            <v>03</v>
          </cell>
          <cell r="F1191" t="str">
            <v>04 3 04 21070</v>
          </cell>
          <cell r="G1191" t="str">
            <v>240</v>
          </cell>
          <cell r="H1191" t="e">
            <v>#REF!</v>
          </cell>
          <cell r="I1191">
            <v>392.63</v>
          </cell>
          <cell r="J1191" t="e">
            <v>#REF!</v>
          </cell>
          <cell r="K1191">
            <v>430421070</v>
          </cell>
          <cell r="L1191" t="str">
            <v>0430421070</v>
          </cell>
          <cell r="M1191" t="str">
            <v>61905030430421070240</v>
          </cell>
        </row>
        <row r="1192">
          <cell r="A1192" t="str">
            <v>61908000000000000000</v>
          </cell>
          <cell r="B1192" t="str">
            <v>Культура, кинематография</v>
          </cell>
          <cell r="C1192" t="str">
            <v>619</v>
          </cell>
          <cell r="D1192" t="str">
            <v>08</v>
          </cell>
          <cell r="E1192" t="str">
            <v>00</v>
          </cell>
          <cell r="F1192" t="str">
            <v>00 0 00 00000</v>
          </cell>
          <cell r="G1192" t="str">
            <v>000</v>
          </cell>
          <cell r="H1192" t="e">
            <v>#REF!</v>
          </cell>
          <cell r="I1192">
            <v>1916.1399999999999</v>
          </cell>
          <cell r="J1192" t="e">
            <v>#REF!</v>
          </cell>
          <cell r="K1192">
            <v>0</v>
          </cell>
          <cell r="L1192" t="str">
            <v>0000000000</v>
          </cell>
          <cell r="M1192" t="str">
            <v>61908000000000000000</v>
          </cell>
        </row>
        <row r="1193">
          <cell r="A1193" t="str">
            <v>61908010000000000000</v>
          </cell>
          <cell r="B1193" t="str">
            <v>Культура</v>
          </cell>
          <cell r="C1193" t="str">
            <v>619</v>
          </cell>
          <cell r="D1193" t="str">
            <v>08</v>
          </cell>
          <cell r="E1193" t="str">
            <v>01</v>
          </cell>
          <cell r="F1193" t="str">
            <v>00 0 00 00000</v>
          </cell>
          <cell r="G1193" t="str">
            <v>000</v>
          </cell>
          <cell r="H1193" t="e">
            <v>#REF!</v>
          </cell>
          <cell r="I1193">
            <v>1916.1399999999999</v>
          </cell>
          <cell r="J1193" t="e">
            <v>#REF!</v>
          </cell>
          <cell r="K1193">
            <v>0</v>
          </cell>
          <cell r="L1193" t="str">
            <v>0000000000</v>
          </cell>
          <cell r="M1193" t="str">
            <v>61908010000000000000</v>
          </cell>
        </row>
        <row r="1194">
          <cell r="A1194" t="str">
            <v>61908010700000000000</v>
          </cell>
          <cell r="B1194" t="str">
            <v>Муниципальная программа «Культура города Ставрополя»</v>
          </cell>
          <cell r="C1194" t="str">
            <v>619</v>
          </cell>
          <cell r="D1194" t="str">
            <v>08</v>
          </cell>
          <cell r="E1194" t="str">
            <v>01</v>
          </cell>
          <cell r="F1194" t="str">
            <v>07 0 00 00000</v>
          </cell>
          <cell r="G1194" t="str">
            <v>000</v>
          </cell>
          <cell r="H1194" t="e">
            <v>#REF!</v>
          </cell>
          <cell r="I1194">
            <v>1916.1399999999999</v>
          </cell>
          <cell r="J1194" t="e">
            <v>#REF!</v>
          </cell>
          <cell r="K1194">
            <v>700000000</v>
          </cell>
          <cell r="L1194" t="str">
            <v>0700000000</v>
          </cell>
          <cell r="M1194" t="str">
            <v>61908010700000000000</v>
          </cell>
        </row>
        <row r="1195">
          <cell r="A1195" t="str">
            <v>61908010710000000000</v>
          </cell>
          <cell r="B1195" t="str">
    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v>
          </cell>
          <cell r="C1195" t="str">
            <v>619</v>
          </cell>
          <cell r="D1195" t="str">
            <v>08</v>
          </cell>
          <cell r="E1195" t="str">
            <v>01</v>
          </cell>
          <cell r="F1195" t="str">
            <v>07 1 00 00000</v>
          </cell>
          <cell r="G1195" t="str">
            <v>000</v>
          </cell>
          <cell r="H1195" t="e">
            <v>#REF!</v>
          </cell>
          <cell r="I1195">
            <v>1916.1399999999999</v>
          </cell>
          <cell r="J1195" t="e">
            <v>#REF!</v>
          </cell>
          <cell r="K1195">
            <v>710000000</v>
          </cell>
          <cell r="L1195" t="str">
            <v>0710000000</v>
          </cell>
          <cell r="M1195" t="str">
            <v>61908010710000000000</v>
          </cell>
        </row>
        <row r="1196">
          <cell r="A1196" t="str">
            <v>61908010710100000000</v>
          </cell>
          <cell r="B1196" t="str">
    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    </cell>
          <cell r="C1196" t="str">
            <v>619</v>
          </cell>
          <cell r="D1196" t="str">
            <v>08</v>
          </cell>
          <cell r="E1196" t="str">
            <v>01</v>
          </cell>
          <cell r="F1196" t="str">
            <v>07 1 01 00000</v>
          </cell>
          <cell r="G1196" t="str">
            <v>000</v>
          </cell>
          <cell r="H1196" t="e">
            <v>#REF!</v>
          </cell>
          <cell r="I1196">
            <v>1916.1399999999999</v>
          </cell>
          <cell r="J1196" t="e">
            <v>#REF!</v>
          </cell>
          <cell r="K1196">
            <v>710100000</v>
          </cell>
          <cell r="L1196" t="str">
            <v>0710100000</v>
          </cell>
          <cell r="M1196" t="str">
            <v>61908010710100000000</v>
          </cell>
        </row>
        <row r="1197">
          <cell r="A1197" t="str">
            <v>61908010710120060000</v>
          </cell>
          <cell r="B1197" t="str">
            <v>Расходы на проведение культурно-массовых мероприятий в городе Ставрополе</v>
          </cell>
          <cell r="C1197" t="str">
            <v>619</v>
          </cell>
          <cell r="D1197" t="str">
            <v>08</v>
          </cell>
          <cell r="E1197" t="str">
            <v>01</v>
          </cell>
          <cell r="F1197" t="str">
            <v>07 1 01 20060</v>
          </cell>
          <cell r="G1197" t="str">
            <v>000</v>
          </cell>
          <cell r="H1197" t="e">
            <v>#REF!</v>
          </cell>
          <cell r="I1197">
            <v>975</v>
          </cell>
          <cell r="J1197" t="e">
            <v>#REF!</v>
          </cell>
          <cell r="K1197">
            <v>710120060</v>
          </cell>
          <cell r="L1197" t="str">
            <v>0710120060</v>
          </cell>
          <cell r="M1197" t="str">
            <v>61908010710120060000</v>
          </cell>
        </row>
        <row r="1198">
          <cell r="A1198" t="str">
            <v>61908010710120060240</v>
          </cell>
          <cell r="B1198" t="str">
            <v>Иные закупки товаров, работ и услуг для обеспечения государственных (муниципальных) нужд</v>
          </cell>
          <cell r="C1198" t="str">
            <v>619</v>
          </cell>
          <cell r="D1198" t="str">
            <v>08</v>
          </cell>
          <cell r="E1198" t="str">
            <v>01</v>
          </cell>
          <cell r="F1198" t="str">
            <v>07 1 01 20060</v>
          </cell>
          <cell r="G1198" t="str">
            <v>240</v>
          </cell>
          <cell r="H1198" t="e">
            <v>#REF!</v>
          </cell>
          <cell r="I1198">
            <v>975</v>
          </cell>
          <cell r="J1198" t="e">
            <v>#REF!</v>
          </cell>
          <cell r="K1198">
            <v>710120060</v>
          </cell>
          <cell r="L1198" t="str">
            <v>0710120060</v>
          </cell>
          <cell r="M1198" t="str">
            <v>61908010710120060240</v>
          </cell>
        </row>
        <row r="1199">
          <cell r="A1199" t="str">
            <v>61908010710121130000</v>
          </cell>
          <cell r="B1199" t="str">
            <v>Расходы на размещение информационных баннеров на лайтбоксах на остановочных пунктах в городе Ставрополе</v>
          </cell>
          <cell r="C1199" t="str">
            <v>619</v>
          </cell>
          <cell r="D1199" t="str">
            <v>08</v>
          </cell>
          <cell r="E1199" t="str">
            <v>01</v>
          </cell>
          <cell r="F1199" t="str">
            <v>07 1 01 21130</v>
          </cell>
          <cell r="G1199" t="str">
            <v>000</v>
          </cell>
          <cell r="H1199" t="e">
            <v>#REF!</v>
          </cell>
          <cell r="I1199">
            <v>941.14</v>
          </cell>
          <cell r="J1199" t="e">
            <v>#REF!</v>
          </cell>
          <cell r="K1199">
            <v>710121130</v>
          </cell>
          <cell r="L1199" t="str">
            <v>0710121130</v>
          </cell>
          <cell r="M1199" t="str">
            <v>61908010710121130000</v>
          </cell>
        </row>
        <row r="1200">
          <cell r="A1200" t="str">
            <v>61908010710121130240</v>
          </cell>
          <cell r="B1200" t="str">
            <v>Иные закупки товаров, работ и услуг для обеспечения государственных (муниципальных) нужд</v>
          </cell>
          <cell r="C1200" t="str">
            <v>619</v>
          </cell>
          <cell r="D1200" t="str">
            <v>08</v>
          </cell>
          <cell r="E1200" t="str">
            <v>01</v>
          </cell>
          <cell r="F1200" t="str">
            <v>07 1 01 21130</v>
          </cell>
          <cell r="G1200" t="str">
            <v>240</v>
          </cell>
          <cell r="H1200" t="e">
            <v>#REF!</v>
          </cell>
          <cell r="I1200">
            <v>941.14</v>
          </cell>
          <cell r="J1200" t="e">
            <v>#REF!</v>
          </cell>
          <cell r="K1200">
            <v>710121130</v>
          </cell>
          <cell r="L1200" t="str">
            <v>0710121130</v>
          </cell>
          <cell r="M1200" t="str">
            <v>61908010710121130240</v>
          </cell>
        </row>
        <row r="1201">
          <cell r="A1201" t="str">
            <v>0000000000</v>
          </cell>
          <cell r="L1201" t="str">
            <v>0000000000</v>
          </cell>
          <cell r="M1201" t="str">
            <v>0000000000</v>
          </cell>
        </row>
        <row r="1202">
          <cell r="A1202" t="str">
            <v>62000000000000000000</v>
          </cell>
          <cell r="B1202" t="str">
            <v>Комитет городского хозяйства администрации города Ставрополя</v>
          </cell>
          <cell r="C1202" t="str">
            <v>620</v>
          </cell>
          <cell r="D1202" t="str">
            <v>00</v>
          </cell>
          <cell r="E1202" t="str">
            <v>00</v>
          </cell>
          <cell r="F1202" t="str">
            <v>00 0 00 00000</v>
          </cell>
          <cell r="G1202" t="str">
            <v>000</v>
          </cell>
          <cell r="H1202" t="e">
            <v>#REF!</v>
          </cell>
          <cell r="I1202">
            <v>1146426.2700000005</v>
          </cell>
          <cell r="J1202" t="e">
            <v>#REF!</v>
          </cell>
          <cell r="K1202">
            <v>0</v>
          </cell>
          <cell r="L1202" t="str">
            <v>0000000000</v>
          </cell>
          <cell r="M1202" t="str">
            <v>62000000000000000000</v>
          </cell>
        </row>
        <row r="1203">
          <cell r="A1203" t="str">
            <v>62001000000000000000</v>
          </cell>
          <cell r="B1203" t="str">
            <v>Общегосударственные вопросы</v>
          </cell>
          <cell r="C1203" t="str">
            <v>620</v>
          </cell>
          <cell r="D1203" t="str">
            <v>01</v>
          </cell>
          <cell r="E1203" t="str">
            <v>00</v>
          </cell>
          <cell r="F1203" t="str">
            <v>00 0 00 00000</v>
          </cell>
          <cell r="G1203" t="str">
            <v>000</v>
          </cell>
          <cell r="H1203" t="e">
            <v>#REF!</v>
          </cell>
          <cell r="I1203">
            <v>6903.79</v>
          </cell>
          <cell r="J1203" t="e">
            <v>#REF!</v>
          </cell>
          <cell r="K1203">
            <v>0</v>
          </cell>
          <cell r="L1203" t="str">
            <v>0000000000</v>
          </cell>
          <cell r="M1203" t="str">
            <v>62001000000000000000</v>
          </cell>
        </row>
        <row r="1204">
          <cell r="A1204" t="str">
            <v>62001130000000000000</v>
          </cell>
          <cell r="B1204" t="str">
            <v>Другие общегосударственные вопросы</v>
          </cell>
          <cell r="C1204" t="str">
            <v>620</v>
          </cell>
          <cell r="D1204" t="str">
            <v>01</v>
          </cell>
          <cell r="E1204" t="str">
            <v>13</v>
          </cell>
          <cell r="F1204" t="str">
            <v>00 0 00 00000</v>
          </cell>
          <cell r="G1204" t="str">
            <v>000</v>
          </cell>
          <cell r="H1204" t="e">
            <v>#REF!</v>
          </cell>
          <cell r="I1204">
            <v>6903.79</v>
          </cell>
          <cell r="J1204" t="e">
            <v>#REF!</v>
          </cell>
          <cell r="K1204">
            <v>0</v>
          </cell>
          <cell r="L1204" t="str">
            <v>0000000000</v>
          </cell>
          <cell r="M1204" t="str">
            <v>62001130000000000000</v>
          </cell>
        </row>
        <row r="1205">
          <cell r="A1205" t="str">
            <v>62001131100000000000</v>
          </cell>
          <cell r="B1205" t="str">
    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    </cell>
          <cell r="C1205" t="str">
            <v>620</v>
          </cell>
          <cell r="D1205" t="str">
            <v>01</v>
          </cell>
          <cell r="E1205" t="str">
            <v>13</v>
          </cell>
          <cell r="F1205" t="str">
            <v>11 0 00 00000</v>
          </cell>
          <cell r="G1205" t="str">
            <v>000</v>
          </cell>
          <cell r="H1205" t="e">
            <v>#REF!</v>
          </cell>
          <cell r="I1205">
            <v>55.62</v>
          </cell>
          <cell r="J1205" t="e">
            <v>#REF!</v>
          </cell>
          <cell r="K1205">
            <v>1100000000</v>
          </cell>
          <cell r="L1205" t="str">
            <v>1100000000</v>
          </cell>
          <cell r="M1205" t="str">
            <v>62001131100000000000</v>
          </cell>
        </row>
        <row r="1206">
          <cell r="A1206" t="str">
            <v>620011311Б0000000000</v>
          </cell>
          <cell r="B1206" t="str">
    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    </cell>
          <cell r="C1206" t="str">
            <v>620</v>
          </cell>
          <cell r="D1206" t="str">
            <v>01</v>
          </cell>
          <cell r="E1206" t="str">
            <v>13</v>
          </cell>
          <cell r="F1206" t="str">
            <v>11 Б 00 00000</v>
          </cell>
          <cell r="G1206" t="str">
            <v>000</v>
          </cell>
          <cell r="H1206" t="e">
            <v>#REF!</v>
          </cell>
          <cell r="I1206">
            <v>55.62</v>
          </cell>
          <cell r="J1206" t="e">
            <v>#REF!</v>
          </cell>
          <cell r="K1206" t="str">
            <v>11Б0000000</v>
          </cell>
          <cell r="L1206" t="str">
            <v>11Б0000000</v>
          </cell>
          <cell r="M1206" t="str">
            <v>620011311Б0000000000</v>
          </cell>
        </row>
        <row r="1207">
          <cell r="A1207" t="str">
            <v>620011311Б0100000000</v>
          </cell>
          <cell r="B1207" t="str">
    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    </cell>
          <cell r="C1207" t="str">
            <v>620</v>
          </cell>
          <cell r="D1207" t="str">
            <v>01</v>
          </cell>
          <cell r="E1207" t="str">
            <v>13</v>
          </cell>
          <cell r="F1207" t="str">
            <v>11 Б 01 00000</v>
          </cell>
          <cell r="G1207" t="str">
            <v>000</v>
          </cell>
          <cell r="H1207" t="e">
            <v>#REF!</v>
          </cell>
          <cell r="I1207">
            <v>55.62</v>
          </cell>
          <cell r="J1207" t="e">
            <v>#REF!</v>
          </cell>
          <cell r="K1207" t="str">
            <v>11Б0100000</v>
          </cell>
          <cell r="L1207" t="str">
            <v>11Б0100000</v>
          </cell>
          <cell r="M1207" t="str">
            <v>620011311Б0100000000</v>
          </cell>
        </row>
        <row r="1208">
          <cell r="A1208" t="str">
            <v>620011311Б0121120000</v>
          </cell>
          <cell r="B1208" t="str">
            <v>Расходы на уплату взносов на капитальный ремонт общего имущества в многоквартирных домах</v>
          </cell>
          <cell r="C1208" t="str">
            <v>620</v>
          </cell>
          <cell r="D1208" t="str">
            <v>01</v>
          </cell>
          <cell r="E1208" t="str">
            <v>13</v>
          </cell>
          <cell r="F1208" t="str">
            <v>11 Б 01 21120</v>
          </cell>
          <cell r="G1208" t="str">
            <v>000</v>
          </cell>
          <cell r="H1208" t="e">
            <v>#REF!</v>
          </cell>
          <cell r="I1208">
            <v>55.62</v>
          </cell>
          <cell r="J1208" t="e">
            <v>#REF!</v>
          </cell>
          <cell r="K1208" t="str">
            <v>11Б0121120</v>
          </cell>
          <cell r="L1208" t="str">
            <v>11Б0121120</v>
          </cell>
          <cell r="M1208" t="str">
            <v>620011311Б0121120000</v>
          </cell>
        </row>
        <row r="1209">
          <cell r="A1209" t="str">
            <v>620011311Б0121120240</v>
          </cell>
          <cell r="B1209" t="str">
            <v>Иные закупки товаров, работ и услуг для обеспечения государственных (муниципальных) нужд</v>
          </cell>
          <cell r="C1209" t="str">
            <v>620</v>
          </cell>
          <cell r="D1209" t="str">
            <v>01</v>
          </cell>
          <cell r="E1209" t="str">
            <v>13</v>
          </cell>
          <cell r="F1209" t="str">
            <v>11 Б 01 21120</v>
          </cell>
          <cell r="G1209" t="str">
            <v>240</v>
          </cell>
          <cell r="H1209" t="e">
            <v>#REF!</v>
          </cell>
          <cell r="I1209">
            <v>55.62</v>
          </cell>
          <cell r="J1209" t="e">
            <v>#REF!</v>
          </cell>
          <cell r="K1209" t="str">
            <v>11Б0121120</v>
          </cell>
          <cell r="L1209" t="str">
            <v>11Б0121120</v>
          </cell>
          <cell r="M1209" t="str">
            <v>620011311Б0121120240</v>
          </cell>
        </row>
        <row r="1210">
          <cell r="A1210" t="str">
            <v>62001138300000000000</v>
          </cell>
          <cell r="B1210" t="str">
            <v>Обеспечение деятельности комитета городского хозяйства администрации города Ставрополя</v>
          </cell>
          <cell r="C1210" t="str">
            <v>620</v>
          </cell>
          <cell r="D1210" t="str">
            <v>01</v>
          </cell>
          <cell r="E1210" t="str">
            <v>13</v>
          </cell>
          <cell r="F1210" t="str">
            <v>83 0 00 00000</v>
          </cell>
          <cell r="G1210" t="str">
            <v>000</v>
          </cell>
          <cell r="H1210" t="e">
            <v>#REF!</v>
          </cell>
          <cell r="I1210">
            <v>6848.17</v>
          </cell>
          <cell r="J1210" t="e">
            <v>#REF!</v>
          </cell>
          <cell r="K1210">
            <v>8300000000</v>
          </cell>
          <cell r="L1210" t="str">
            <v>8300000000</v>
          </cell>
          <cell r="M1210" t="str">
            <v>62001138300000000000</v>
          </cell>
        </row>
        <row r="1211">
          <cell r="A1211" t="str">
            <v>62001138310000000000</v>
          </cell>
          <cell r="B1211" t="str">
            <v>Непрограммные расходы в рамках обеспечения деятельности комитета городского хозяйства администрации города Ставрополя</v>
          </cell>
          <cell r="C1211" t="str">
            <v>620</v>
          </cell>
          <cell r="D1211" t="str">
            <v>01</v>
          </cell>
          <cell r="E1211" t="str">
            <v>13</v>
          </cell>
          <cell r="F1211" t="str">
            <v>83 1 00 00000</v>
          </cell>
          <cell r="G1211" t="str">
            <v>000</v>
          </cell>
          <cell r="H1211" t="e">
            <v>#REF!</v>
          </cell>
          <cell r="I1211">
            <v>6848.17</v>
          </cell>
          <cell r="J1211" t="e">
            <v>#REF!</v>
          </cell>
          <cell r="K1211">
            <v>8310000000</v>
          </cell>
          <cell r="L1211" t="str">
            <v>8310000000</v>
          </cell>
          <cell r="M1211" t="str">
            <v>62001138310000000000</v>
          </cell>
        </row>
        <row r="1212">
          <cell r="A1212" t="str">
            <v>62001138310010010000</v>
          </cell>
          <cell r="B1212" t="str">
            <v>Расходы на обеспечение функций органов местного самоуправления города Ставрополя</v>
          </cell>
          <cell r="C1212" t="str">
            <v>620</v>
          </cell>
          <cell r="D1212" t="str">
            <v>01</v>
          </cell>
          <cell r="E1212" t="str">
            <v>13</v>
          </cell>
          <cell r="F1212" t="str">
            <v>83 1 00 10010</v>
          </cell>
          <cell r="G1212" t="str">
            <v>000</v>
          </cell>
          <cell r="H1212" t="e">
            <v>#REF!</v>
          </cell>
          <cell r="I1212">
            <v>1689.19</v>
          </cell>
          <cell r="J1212" t="e">
            <v>#REF!</v>
          </cell>
          <cell r="K1212">
            <v>8310010010</v>
          </cell>
          <cell r="L1212" t="str">
            <v>8310010010</v>
          </cell>
          <cell r="M1212" t="str">
            <v>62001138310010010000</v>
          </cell>
        </row>
        <row r="1213">
          <cell r="A1213" t="str">
            <v>62001138310010010240</v>
          </cell>
          <cell r="B1213" t="str">
            <v>Иные закупки товаров, работ и услуг для обеспечения государственных (муниципальных) нужд</v>
          </cell>
          <cell r="C1213" t="str">
            <v>620</v>
          </cell>
          <cell r="D1213" t="str">
            <v>01</v>
          </cell>
          <cell r="E1213" t="str">
            <v>13</v>
          </cell>
          <cell r="F1213" t="str">
            <v>83 1 00 10010</v>
          </cell>
          <cell r="G1213" t="str">
            <v>240</v>
          </cell>
          <cell r="H1213" t="e">
            <v>#REF!</v>
          </cell>
          <cell r="I1213">
            <v>1689.19</v>
          </cell>
          <cell r="J1213" t="e">
            <v>#REF!</v>
          </cell>
          <cell r="K1213">
            <v>8310010010</v>
          </cell>
          <cell r="L1213" t="str">
            <v>8310010010</v>
          </cell>
          <cell r="M1213" t="str">
            <v>62001138310010010240</v>
          </cell>
        </row>
        <row r="1214">
          <cell r="A1214" t="str">
            <v>62001138310010050000</v>
          </cell>
          <cell r="B1214" t="str">
            <v>Поощрение муниципального служащего в связи с выходом на страховую пенсию по старости (инвалидности)</v>
          </cell>
          <cell r="C1214" t="str">
            <v>620</v>
          </cell>
          <cell r="D1214" t="str">
            <v>01</v>
          </cell>
          <cell r="E1214" t="str">
            <v>13</v>
          </cell>
          <cell r="F1214" t="str">
            <v>83 1 00 10050</v>
          </cell>
          <cell r="G1214" t="str">
            <v>000</v>
          </cell>
          <cell r="H1214">
            <v>132.04</v>
          </cell>
          <cell r="I1214">
            <v>132.04</v>
          </cell>
          <cell r="J1214">
            <v>100</v>
          </cell>
          <cell r="K1214">
            <v>8310010050</v>
          </cell>
          <cell r="L1214" t="str">
            <v>8310010050</v>
          </cell>
          <cell r="M1214" t="str">
            <v>62001138310010050000</v>
          </cell>
        </row>
        <row r="1215">
          <cell r="A1215" t="str">
            <v>62001138310010050120</v>
          </cell>
          <cell r="B1215" t="str">
            <v>Расходы на выплаты персоналу государственных (муниципальных) органов</v>
          </cell>
          <cell r="C1215" t="str">
            <v>620</v>
          </cell>
          <cell r="D1215" t="str">
            <v>01</v>
          </cell>
          <cell r="E1215" t="str">
            <v>13</v>
          </cell>
          <cell r="F1215" t="str">
            <v>83 1 00 10050</v>
          </cell>
          <cell r="G1215" t="str">
            <v>120</v>
          </cell>
          <cell r="H1215">
            <v>132.04</v>
          </cell>
          <cell r="I1215">
            <v>132.04</v>
          </cell>
          <cell r="J1215">
            <v>100</v>
          </cell>
          <cell r="K1215">
            <v>8310010050</v>
          </cell>
          <cell r="L1215" t="str">
            <v>8310010050</v>
          </cell>
          <cell r="M1215" t="str">
            <v>62001138310010050120</v>
          </cell>
        </row>
        <row r="1216">
          <cell r="A1216" t="str">
            <v>62001138310020050000</v>
          </cell>
          <cell r="B1216" t="str">
            <v>Расходы на выплаты на основании исполнительных листов судебных органов</v>
          </cell>
          <cell r="C1216" t="str">
            <v>620</v>
          </cell>
          <cell r="D1216" t="str">
            <v>01</v>
          </cell>
          <cell r="E1216" t="str">
            <v>13</v>
          </cell>
          <cell r="F1216" t="str">
            <v>83 1 00 20050</v>
          </cell>
          <cell r="G1216" t="str">
            <v>000</v>
          </cell>
          <cell r="H1216" t="e">
            <v>#REF!</v>
          </cell>
          <cell r="I1216">
            <v>1125.74</v>
          </cell>
          <cell r="J1216" t="e">
            <v>#REF!</v>
          </cell>
          <cell r="K1216">
            <v>8310020050</v>
          </cell>
          <cell r="L1216" t="str">
            <v>8310020050</v>
          </cell>
          <cell r="M1216" t="str">
            <v>62001138310020050000</v>
          </cell>
        </row>
        <row r="1217">
          <cell r="A1217" t="str">
            <v>62001138310020050830</v>
          </cell>
          <cell r="B1217" t="str">
            <v>Исполнение судебных актов</v>
          </cell>
          <cell r="C1217" t="str">
            <v>620</v>
          </cell>
          <cell r="D1217" t="str">
            <v>01</v>
          </cell>
          <cell r="E1217" t="str">
            <v>13</v>
          </cell>
          <cell r="F1217" t="str">
            <v>83 1 00 20050</v>
          </cell>
          <cell r="G1217" t="str">
            <v>830</v>
          </cell>
          <cell r="H1217" t="e">
            <v>#REF!</v>
          </cell>
          <cell r="I1217">
            <v>1038.24</v>
          </cell>
          <cell r="J1217" t="e">
            <v>#REF!</v>
          </cell>
          <cell r="K1217">
            <v>8310020050</v>
          </cell>
          <cell r="L1217" t="str">
            <v>8310020050</v>
          </cell>
          <cell r="M1217" t="str">
            <v>62001138310020050830</v>
          </cell>
        </row>
        <row r="1218">
          <cell r="A1218" t="str">
            <v>62001138310020050850</v>
          </cell>
          <cell r="B1218" t="str">
            <v>Уплата налогов, сборов и иных платежей</v>
          </cell>
          <cell r="C1218" t="str">
            <v>620</v>
          </cell>
          <cell r="D1218" t="str">
            <v>01</v>
          </cell>
          <cell r="E1218" t="str">
            <v>13</v>
          </cell>
          <cell r="F1218" t="str">
            <v>83 1 00 20050</v>
          </cell>
          <cell r="G1218" t="str">
            <v>850</v>
          </cell>
          <cell r="H1218" t="e">
            <v>#REF!</v>
          </cell>
          <cell r="I1218">
            <v>87.5</v>
          </cell>
          <cell r="J1218" t="e">
            <v>#REF!</v>
          </cell>
          <cell r="K1218">
            <v>8310020050</v>
          </cell>
          <cell r="L1218" t="str">
            <v>8310020050</v>
          </cell>
          <cell r="M1218" t="str">
            <v>62001138310020050850</v>
          </cell>
        </row>
        <row r="1219">
          <cell r="A1219" t="str">
            <v>62001138310021040000</v>
          </cell>
          <cell r="B1219" t="str">
            <v>Расходы на уплату административного штрафа</v>
          </cell>
          <cell r="C1219" t="str">
            <v>620</v>
          </cell>
          <cell r="D1219" t="str">
            <v>01</v>
          </cell>
          <cell r="E1219" t="str">
            <v>13</v>
          </cell>
          <cell r="F1219" t="str">
            <v>83 1 00 21040</v>
          </cell>
          <cell r="G1219" t="str">
            <v>000</v>
          </cell>
          <cell r="H1219" t="e">
            <v>#REF!</v>
          </cell>
          <cell r="I1219">
            <v>3901.2</v>
          </cell>
          <cell r="J1219" t="e">
            <v>#REF!</v>
          </cell>
          <cell r="K1219">
            <v>8310021040</v>
          </cell>
          <cell r="L1219" t="str">
            <v>8310021040</v>
          </cell>
          <cell r="M1219" t="str">
            <v>62001138310021040000</v>
          </cell>
        </row>
        <row r="1220">
          <cell r="A1220" t="str">
            <v>62001138310021040830</v>
          </cell>
          <cell r="B1220" t="str">
            <v>Исполнение судебных актов</v>
          </cell>
          <cell r="C1220" t="str">
            <v>620</v>
          </cell>
          <cell r="D1220" t="str">
            <v>01</v>
          </cell>
          <cell r="E1220" t="str">
            <v>13</v>
          </cell>
          <cell r="F1220" t="str">
            <v>83 1 00 21040</v>
          </cell>
          <cell r="G1220" t="str">
            <v>830</v>
          </cell>
          <cell r="H1220" t="e">
            <v>#REF!</v>
          </cell>
          <cell r="I1220">
            <v>360</v>
          </cell>
          <cell r="J1220" t="e">
            <v>#REF!</v>
          </cell>
          <cell r="K1220">
            <v>8310021040</v>
          </cell>
          <cell r="L1220" t="str">
            <v>8310021040</v>
          </cell>
          <cell r="M1220" t="str">
            <v>62001138310021040830</v>
          </cell>
        </row>
        <row r="1221">
          <cell r="A1221" t="str">
            <v>62001138310021040850</v>
          </cell>
          <cell r="B1221" t="str">
            <v>Уплата налогов, сборов и иных платежей</v>
          </cell>
          <cell r="C1221" t="str">
            <v>620</v>
          </cell>
          <cell r="D1221" t="str">
            <v>01</v>
          </cell>
          <cell r="E1221" t="str">
            <v>13</v>
          </cell>
          <cell r="F1221" t="str">
            <v>83 1 00 21040</v>
          </cell>
          <cell r="G1221" t="str">
            <v>850</v>
          </cell>
          <cell r="H1221" t="e">
            <v>#REF!</v>
          </cell>
          <cell r="I1221">
            <v>3541.2</v>
          </cell>
          <cell r="J1221" t="e">
            <v>#REF!</v>
          </cell>
          <cell r="K1221">
            <v>8310021040</v>
          </cell>
          <cell r="L1221" t="str">
            <v>8310021040</v>
          </cell>
          <cell r="M1221" t="str">
            <v>62001138310021040850</v>
          </cell>
        </row>
        <row r="1222">
          <cell r="A1222" t="str">
            <v>62004000000000000000</v>
          </cell>
          <cell r="B1222" t="str">
            <v>Национальная экономика</v>
          </cell>
          <cell r="C1222" t="str">
            <v>620</v>
          </cell>
          <cell r="D1222" t="str">
            <v>04</v>
          </cell>
          <cell r="E1222" t="str">
            <v>00</v>
          </cell>
          <cell r="F1222" t="str">
            <v>00 0 00 00000</v>
          </cell>
          <cell r="G1222" t="str">
            <v>000</v>
          </cell>
          <cell r="H1222" t="e">
            <v>#REF!</v>
          </cell>
          <cell r="I1222">
            <v>730003.8600000001</v>
          </cell>
          <cell r="J1222" t="e">
            <v>#REF!</v>
          </cell>
          <cell r="K1222">
            <v>0</v>
          </cell>
          <cell r="L1222" t="str">
            <v>0000000000</v>
          </cell>
          <cell r="M1222" t="str">
            <v>62004000000000000000</v>
          </cell>
        </row>
        <row r="1223">
          <cell r="A1223" t="str">
            <v>62004070000000000000</v>
          </cell>
          <cell r="B1223" t="str">
            <v>Лесное хозяйство</v>
          </cell>
          <cell r="C1223" t="str">
            <v>620</v>
          </cell>
          <cell r="D1223" t="str">
            <v>04</v>
          </cell>
          <cell r="E1223" t="str">
            <v>07</v>
          </cell>
          <cell r="F1223" t="str">
            <v>00 0 00 00000</v>
          </cell>
          <cell r="G1223" t="str">
            <v>000</v>
          </cell>
          <cell r="H1223" t="e">
            <v>#REF!</v>
          </cell>
          <cell r="I1223">
            <v>12844.9</v>
          </cell>
          <cell r="J1223" t="e">
            <v>#REF!</v>
          </cell>
          <cell r="K1223">
            <v>0</v>
          </cell>
          <cell r="L1223" t="str">
            <v>0000000000</v>
          </cell>
          <cell r="M1223" t="str">
            <v>62004070000000000000</v>
          </cell>
        </row>
        <row r="1224">
          <cell r="A1224" t="str">
            <v>62004070400000000000</v>
          </cell>
          <cell r="B1224" t="str">
    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    </cell>
          <cell r="C1224" t="str">
            <v>620</v>
          </cell>
          <cell r="D1224" t="str">
            <v>04</v>
          </cell>
          <cell r="E1224" t="str">
            <v>07</v>
          </cell>
          <cell r="F1224" t="str">
            <v>04 0 00 00000</v>
          </cell>
          <cell r="G1224" t="str">
            <v>000</v>
          </cell>
          <cell r="H1224" t="e">
            <v>#REF!</v>
          </cell>
          <cell r="I1224">
            <v>12844.9</v>
          </cell>
          <cell r="J1224" t="e">
            <v>#REF!</v>
          </cell>
          <cell r="K1224">
            <v>400000000</v>
          </cell>
          <cell r="L1224" t="str">
            <v>0400000000</v>
          </cell>
          <cell r="M1224" t="str">
            <v>62004070400000000000</v>
          </cell>
        </row>
        <row r="1225">
          <cell r="A1225" t="str">
            <v>62004070430000000000</v>
          </cell>
          <cell r="B1225" t="str">
            <v>Подпрограмма «Формирование современной городской среды на территории города Ставрополя»</v>
          </cell>
          <cell r="C1225" t="str">
            <v>620</v>
          </cell>
          <cell r="D1225" t="str">
            <v>04</v>
          </cell>
          <cell r="E1225" t="str">
            <v>07</v>
          </cell>
          <cell r="F1225" t="str">
            <v>04 3 00 00000</v>
          </cell>
          <cell r="G1225" t="str">
            <v>000</v>
          </cell>
          <cell r="H1225" t="e">
            <v>#REF!</v>
          </cell>
          <cell r="I1225">
            <v>12844.9</v>
          </cell>
          <cell r="J1225" t="e">
            <v>#REF!</v>
          </cell>
          <cell r="K1225">
            <v>430000000</v>
          </cell>
          <cell r="L1225" t="str">
            <v>0430000000</v>
          </cell>
          <cell r="M1225" t="str">
            <v>62004070430000000000</v>
          </cell>
        </row>
        <row r="1226">
          <cell r="A1226" t="str">
            <v>62004070430100000000</v>
          </cell>
          <cell r="B1226" t="str">
            <v>Основное мероприятие «Осуществление деятельности по использованию, охране, защите и воспроизводству городских лесов»</v>
          </cell>
          <cell r="C1226" t="str">
            <v>620</v>
          </cell>
          <cell r="D1226" t="str">
            <v>04</v>
          </cell>
          <cell r="E1226" t="str">
            <v>07</v>
          </cell>
          <cell r="F1226" t="str">
            <v>04 3 01 00000</v>
          </cell>
          <cell r="G1226" t="str">
            <v>000</v>
          </cell>
          <cell r="H1226" t="e">
            <v>#REF!</v>
          </cell>
          <cell r="I1226">
            <v>12844.9</v>
          </cell>
          <cell r="J1226" t="e">
            <v>#REF!</v>
          </cell>
          <cell r="K1226">
            <v>430100000</v>
          </cell>
          <cell r="L1226" t="str">
            <v>0430100000</v>
          </cell>
          <cell r="M1226" t="str">
            <v>62004070430100000000</v>
          </cell>
        </row>
        <row r="1227">
          <cell r="A1227" t="str">
            <v>62004070430111010000</v>
          </cell>
          <cell r="B1227" t="str">
            <v>Расходы на обеспечение деятельности (оказание услуг) муниципальных учреждений</v>
          </cell>
          <cell r="C1227" t="str">
            <v>620</v>
          </cell>
          <cell r="D1227" t="str">
            <v>04</v>
          </cell>
          <cell r="E1227" t="str">
            <v>07</v>
          </cell>
          <cell r="F1227" t="str">
            <v>04 3 01 11010</v>
          </cell>
          <cell r="G1227" t="str">
            <v>000</v>
          </cell>
          <cell r="H1227" t="e">
            <v>#REF!</v>
          </cell>
          <cell r="I1227">
            <v>12844.9</v>
          </cell>
          <cell r="J1227" t="e">
            <v>#REF!</v>
          </cell>
          <cell r="K1227">
            <v>430111010</v>
          </cell>
          <cell r="L1227" t="str">
            <v>0430111010</v>
          </cell>
          <cell r="M1227" t="str">
            <v>62004070430111010000</v>
          </cell>
        </row>
        <row r="1228">
          <cell r="A1228" t="str">
            <v>62004070430111010610</v>
          </cell>
          <cell r="B1228" t="str">
            <v>Субсидии бюджетным учреждениям</v>
          </cell>
          <cell r="C1228" t="str">
            <v>620</v>
          </cell>
          <cell r="D1228" t="str">
            <v>04</v>
          </cell>
          <cell r="E1228" t="str">
            <v>07</v>
          </cell>
          <cell r="F1228" t="str">
            <v>04 3 01 11010</v>
          </cell>
          <cell r="G1228" t="str">
            <v>610</v>
          </cell>
          <cell r="H1228" t="e">
            <v>#REF!</v>
          </cell>
          <cell r="I1228">
            <v>12844.9</v>
          </cell>
          <cell r="J1228" t="e">
            <v>#REF!</v>
          </cell>
          <cell r="K1228">
            <v>430111010</v>
          </cell>
          <cell r="L1228" t="str">
            <v>0430111010</v>
          </cell>
          <cell r="M1228" t="str">
            <v>62004070430111010610</v>
          </cell>
        </row>
        <row r="1229">
          <cell r="A1229" t="str">
            <v>62004080000000000000</v>
          </cell>
          <cell r="B1229" t="str">
            <v>Транспорт</v>
          </cell>
          <cell r="C1229" t="str">
            <v>620</v>
          </cell>
          <cell r="D1229" t="str">
            <v>04</v>
          </cell>
          <cell r="E1229" t="str">
            <v>08</v>
          </cell>
          <cell r="F1229" t="str">
            <v>00 0 00 00000</v>
          </cell>
          <cell r="G1229" t="str">
            <v>000</v>
          </cell>
          <cell r="H1229" t="e">
            <v>#REF!</v>
          </cell>
          <cell r="I1229">
            <v>202834.24</v>
          </cell>
          <cell r="J1229" t="e">
            <v>#REF!</v>
          </cell>
          <cell r="K1229">
            <v>0</v>
          </cell>
          <cell r="L1229" t="str">
            <v>0000000000</v>
          </cell>
          <cell r="M1229" t="str">
            <v>62004080000000000000</v>
          </cell>
        </row>
        <row r="1230">
          <cell r="A1230" t="str">
            <v>62004080400000000000</v>
          </cell>
          <cell r="B1230" t="str">
    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    </cell>
          <cell r="C1230" t="str">
            <v>620</v>
          </cell>
          <cell r="D1230" t="str">
            <v>04</v>
          </cell>
          <cell r="E1230" t="str">
            <v>08</v>
          </cell>
          <cell r="F1230" t="str">
            <v>04 0 00 00000</v>
          </cell>
          <cell r="G1230" t="str">
            <v>000</v>
          </cell>
          <cell r="H1230" t="e">
            <v>#REF!</v>
          </cell>
          <cell r="I1230">
            <v>202834.24</v>
          </cell>
          <cell r="J1230" t="e">
            <v>#REF!</v>
          </cell>
          <cell r="K1230">
            <v>400000000</v>
          </cell>
          <cell r="L1230" t="str">
            <v>0400000000</v>
          </cell>
          <cell r="M1230" t="str">
            <v>62004080400000000000</v>
          </cell>
        </row>
        <row r="1231">
          <cell r="A1231" t="str">
            <v>62004080420000000000</v>
          </cell>
          <cell r="B1231" t="str">
            <v xml:space="preserve"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 </v>
          </cell>
          <cell r="C1231" t="str">
            <v>620</v>
          </cell>
          <cell r="D1231" t="str">
            <v>04</v>
          </cell>
          <cell r="E1231" t="str">
            <v>08</v>
          </cell>
          <cell r="F1231" t="str">
            <v>04 2 00 00000</v>
          </cell>
          <cell r="G1231" t="str">
            <v>000</v>
          </cell>
          <cell r="H1231" t="e">
            <v>#REF!</v>
          </cell>
          <cell r="I1231">
            <v>202834.24</v>
          </cell>
          <cell r="J1231" t="e">
            <v>#REF!</v>
          </cell>
          <cell r="K1231">
            <v>420000000</v>
          </cell>
          <cell r="L1231" t="str">
            <v>0420000000</v>
          </cell>
          <cell r="M1231" t="str">
            <v>62004080420000000000</v>
          </cell>
        </row>
        <row r="1232">
          <cell r="A1232" t="str">
            <v>62004080420100000000</v>
          </cell>
          <cell r="B1232" t="str">
    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    </cell>
          <cell r="C1232" t="str">
            <v>620</v>
          </cell>
          <cell r="D1232" t="str">
            <v>04</v>
          </cell>
          <cell r="E1232" t="str">
            <v>08</v>
          </cell>
          <cell r="F1232" t="str">
            <v>04 2 01 00000</v>
          </cell>
          <cell r="G1232" t="str">
            <v>000</v>
          </cell>
          <cell r="H1232" t="e">
            <v>#REF!</v>
          </cell>
          <cell r="I1232">
            <v>202834.24</v>
          </cell>
          <cell r="J1232" t="e">
            <v>#REF!</v>
          </cell>
          <cell r="K1232">
            <v>420100000</v>
          </cell>
          <cell r="L1232" t="str">
            <v>0420100000</v>
          </cell>
          <cell r="M1232" t="str">
            <v>62004080420100000000</v>
          </cell>
        </row>
        <row r="1233">
          <cell r="A1233" t="str">
            <v>62004080420111010000</v>
          </cell>
          <cell r="B1233" t="str">
            <v>Расходы на обеспечение деятельности (оказание услуг) муниципальных учреждений</v>
          </cell>
          <cell r="C1233" t="str">
            <v>620</v>
          </cell>
          <cell r="D1233" t="str">
            <v>04</v>
          </cell>
          <cell r="E1233" t="str">
            <v>08</v>
          </cell>
          <cell r="F1233" t="str">
            <v>04 2 01 11010</v>
          </cell>
          <cell r="G1233" t="str">
            <v>000</v>
          </cell>
          <cell r="H1233" t="e">
            <v>#REF!</v>
          </cell>
          <cell r="I1233">
            <v>4634.01</v>
          </cell>
          <cell r="J1233" t="e">
            <v>#REF!</v>
          </cell>
          <cell r="K1233">
            <v>420111010</v>
          </cell>
          <cell r="L1233" t="str">
            <v>0420111010</v>
          </cell>
          <cell r="M1233" t="str">
            <v>62004080420111010000</v>
          </cell>
        </row>
        <row r="1234">
          <cell r="A1234" t="str">
            <v>62004080420111010610</v>
          </cell>
          <cell r="B1234" t="str">
            <v>Субсидии бюджетным учреждениям</v>
          </cell>
          <cell r="C1234" t="str">
            <v>620</v>
          </cell>
          <cell r="D1234" t="str">
            <v>04</v>
          </cell>
          <cell r="E1234" t="str">
            <v>08</v>
          </cell>
          <cell r="F1234" t="str">
            <v>04 2 01 11010</v>
          </cell>
          <cell r="G1234" t="str">
            <v>610</v>
          </cell>
          <cell r="H1234" t="e">
            <v>#REF!</v>
          </cell>
          <cell r="I1234">
            <v>4634.01</v>
          </cell>
          <cell r="J1234" t="e">
            <v>#REF!</v>
          </cell>
          <cell r="K1234">
            <v>420111010</v>
          </cell>
          <cell r="L1234" t="str">
            <v>0420111010</v>
          </cell>
          <cell r="M1234" t="str">
            <v>62004080420111010610</v>
          </cell>
        </row>
        <row r="1235">
          <cell r="A1235" t="str">
            <v>62004080420160020000</v>
          </cell>
          <cell r="B1235" t="str">
            <v>Расходы на проведение отдельных мероприятий по электрическому транспорту</v>
          </cell>
          <cell r="C1235" t="str">
            <v>620</v>
          </cell>
          <cell r="D1235" t="str">
            <v>04</v>
          </cell>
          <cell r="E1235" t="str">
            <v>08</v>
          </cell>
          <cell r="F1235" t="str">
            <v>04 2 01 60020</v>
          </cell>
          <cell r="G1235" t="str">
            <v>000</v>
          </cell>
          <cell r="H1235" t="e">
            <v>#REF!</v>
          </cell>
          <cell r="I1235">
            <v>14485.62</v>
          </cell>
          <cell r="J1235" t="e">
            <v>#REF!</v>
          </cell>
          <cell r="K1235">
            <v>420160020</v>
          </cell>
          <cell r="L1235" t="str">
            <v>0420160020</v>
          </cell>
          <cell r="M1235" t="str">
            <v>62004080420160020000</v>
          </cell>
        </row>
        <row r="1236">
          <cell r="A1236" t="str">
            <v>62004080420160020810</v>
          </cell>
          <cell r="B1236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C1236" t="str">
            <v>620</v>
          </cell>
          <cell r="D1236" t="str">
            <v>04</v>
          </cell>
          <cell r="E1236" t="str">
            <v>08</v>
          </cell>
          <cell r="F1236" t="str">
            <v>04 2 01 60020</v>
          </cell>
          <cell r="G1236" t="str">
            <v>810</v>
          </cell>
          <cell r="H1236" t="e">
            <v>#REF!</v>
          </cell>
          <cell r="I1236">
            <v>14485.62</v>
          </cell>
          <cell r="J1236" t="e">
            <v>#REF!</v>
          </cell>
          <cell r="K1236">
            <v>420160020</v>
          </cell>
          <cell r="L1236" t="str">
            <v>0420160020</v>
          </cell>
          <cell r="M1236" t="str">
            <v>62004080420160020810</v>
          </cell>
        </row>
        <row r="1237">
          <cell r="A1237" t="str">
            <v>62004080420160070000</v>
          </cell>
          <cell r="B1237" t="str">
            <v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v>
          </cell>
          <cell r="C1237" t="str">
            <v>620</v>
          </cell>
          <cell r="D1237" t="str">
            <v>04</v>
          </cell>
          <cell r="E1237" t="str">
            <v>08</v>
          </cell>
          <cell r="F1237" t="str">
            <v>04 2 01 60070</v>
          </cell>
          <cell r="G1237" t="str">
            <v>000</v>
          </cell>
          <cell r="H1237" t="e">
            <v>#REF!</v>
          </cell>
          <cell r="I1237">
            <v>183714.61</v>
          </cell>
          <cell r="J1237" t="e">
            <v>#REF!</v>
          </cell>
          <cell r="K1237">
            <v>420160070</v>
          </cell>
          <cell r="L1237" t="str">
            <v>0420160070</v>
          </cell>
          <cell r="M1237" t="str">
            <v>62004080420160070000</v>
          </cell>
        </row>
        <row r="1238">
          <cell r="A1238" t="str">
            <v>0000000000</v>
          </cell>
          <cell r="B1238" t="str">
            <v>из них:</v>
          </cell>
          <cell r="L1238" t="str">
            <v>0000000000</v>
          </cell>
          <cell r="M1238" t="str">
            <v>0000000000</v>
          </cell>
        </row>
        <row r="1239">
          <cell r="A1239" t="str">
            <v>62004080420160070000</v>
          </cell>
          <cell r="B1239" t="str">
            <v>по мировому соглашению, заключенному между Межрайонной ИФНС России № 12 по Ставропольскому краю (кредитор) и Ставропольским муниципальным унитарным троллейбусным предприятием (должник), комитетом по управлению муниципальным имуществом города Ставрополя (третье лицо), комитетом городского хозяйства администрации города Ставрополя (третье лицо) на общую сумму 114 166,01 тыс. рублей</v>
          </cell>
          <cell r="C1239" t="str">
            <v>620</v>
          </cell>
          <cell r="D1239" t="str">
            <v>04</v>
          </cell>
          <cell r="E1239" t="str">
            <v>08</v>
          </cell>
          <cell r="F1239" t="str">
            <v>04 2 01 60070</v>
          </cell>
          <cell r="G1239" t="str">
            <v>000</v>
          </cell>
          <cell r="H1239">
            <v>38270.550000000003</v>
          </cell>
          <cell r="I1239">
            <v>38270.550000000003</v>
          </cell>
          <cell r="J1239">
            <v>100</v>
          </cell>
          <cell r="K1239">
            <v>420160070</v>
          </cell>
          <cell r="L1239" t="str">
            <v>0420160070</v>
          </cell>
          <cell r="M1239" t="str">
            <v>62004080420160070000</v>
          </cell>
        </row>
        <row r="1240">
          <cell r="A1240" t="str">
            <v>62004080420160070810</v>
          </cell>
          <cell r="B1240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C1240" t="str">
            <v>620</v>
          </cell>
          <cell r="D1240" t="str">
            <v>04</v>
          </cell>
          <cell r="E1240" t="str">
            <v>08</v>
          </cell>
          <cell r="F1240" t="str">
            <v>04 2 01 60070</v>
          </cell>
          <cell r="G1240" t="str">
            <v>810</v>
          </cell>
          <cell r="H1240" t="e">
            <v>#REF!</v>
          </cell>
          <cell r="I1240">
            <v>183714.61</v>
          </cell>
          <cell r="J1240" t="e">
            <v>#REF!</v>
          </cell>
          <cell r="K1240">
            <v>420160070</v>
          </cell>
          <cell r="L1240" t="str">
            <v>0420160070</v>
          </cell>
          <cell r="M1240" t="str">
            <v>62004080420160070810</v>
          </cell>
        </row>
        <row r="1241">
          <cell r="A1241" t="str">
            <v>62004089800000000000</v>
          </cell>
          <cell r="B1241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1241" t="str">
            <v>620</v>
          </cell>
          <cell r="D1241" t="str">
            <v>04</v>
          </cell>
          <cell r="E1241" t="str">
            <v>08</v>
          </cell>
          <cell r="F1241" t="str">
            <v>98 0 00 00000</v>
          </cell>
          <cell r="G1241" t="str">
            <v>000</v>
          </cell>
          <cell r="H1241" t="e">
            <v>#REF!</v>
          </cell>
          <cell r="I1241">
            <v>0</v>
          </cell>
          <cell r="J1241" t="e">
            <v>#REF!</v>
          </cell>
          <cell r="K1241">
            <v>9800000000</v>
          </cell>
          <cell r="L1241" t="str">
            <v>9800000000</v>
          </cell>
          <cell r="M1241" t="str">
            <v>62004089800000000000</v>
          </cell>
        </row>
        <row r="1242">
          <cell r="A1242" t="str">
            <v>62004089810000000000</v>
          </cell>
          <cell r="B1242" t="str">
            <v>Иные непрограммные мероприятия</v>
          </cell>
          <cell r="C1242" t="str">
            <v>620</v>
          </cell>
          <cell r="D1242" t="str">
            <v>04</v>
          </cell>
          <cell r="E1242" t="str">
            <v>08</v>
          </cell>
          <cell r="F1242" t="str">
            <v>98 1 00 00000</v>
          </cell>
          <cell r="G1242" t="str">
            <v>000</v>
          </cell>
          <cell r="H1242" t="e">
            <v>#REF!</v>
          </cell>
          <cell r="I1242">
            <v>0</v>
          </cell>
          <cell r="J1242" t="e">
            <v>#REF!</v>
          </cell>
          <cell r="K1242">
            <v>9810000000</v>
          </cell>
          <cell r="L1242" t="str">
            <v>9810000000</v>
          </cell>
          <cell r="M1242" t="str">
            <v>62004089810000000000</v>
          </cell>
        </row>
        <row r="1243">
          <cell r="A1243" t="str">
            <v>62004089810021170000</v>
          </cell>
          <cell r="B1243" t="str">
            <v>Проведение отдельных мероприятий в области автомобильного транспорта</v>
          </cell>
          <cell r="C1243" t="str">
            <v>620</v>
          </cell>
          <cell r="D1243" t="str">
            <v>04</v>
          </cell>
          <cell r="E1243" t="str">
            <v>08</v>
          </cell>
          <cell r="F1243" t="str">
            <v>98 1 00 21170</v>
          </cell>
          <cell r="G1243" t="str">
            <v>000</v>
          </cell>
          <cell r="H1243" t="e">
            <v>#REF!</v>
          </cell>
          <cell r="I1243">
            <v>0</v>
          </cell>
          <cell r="J1243" t="e">
            <v>#REF!</v>
          </cell>
          <cell r="K1243">
            <v>9810021170</v>
          </cell>
          <cell r="L1243" t="str">
            <v>9810021170</v>
          </cell>
          <cell r="M1243" t="str">
            <v>62004089810021170000</v>
          </cell>
        </row>
        <row r="1244">
          <cell r="A1244" t="str">
            <v>62004089810021170240</v>
          </cell>
          <cell r="B1244" t="str">
            <v>Иные закупки товаров, работ и услуг для обеспечения государственных (муниципальных) нужд</v>
          </cell>
          <cell r="C1244" t="str">
            <v>620</v>
          </cell>
          <cell r="D1244" t="str">
            <v>04</v>
          </cell>
          <cell r="E1244" t="str">
            <v>08</v>
          </cell>
          <cell r="F1244" t="str">
            <v>98 1 00 21170</v>
          </cell>
          <cell r="G1244" t="str">
            <v>240</v>
          </cell>
          <cell r="H1244" t="e">
            <v>#REF!</v>
          </cell>
          <cell r="I1244">
            <v>0</v>
          </cell>
          <cell r="J1244" t="e">
            <v>#REF!</v>
          </cell>
          <cell r="K1244">
            <v>9810021170</v>
          </cell>
          <cell r="L1244" t="str">
            <v>9810021170</v>
          </cell>
          <cell r="M1244" t="str">
            <v>62004089810021170240</v>
          </cell>
        </row>
        <row r="1245">
          <cell r="A1245" t="str">
            <v>62004090000000000000</v>
          </cell>
          <cell r="B1245" t="str">
            <v>Дорожное хозяйство (дорожные фонды)</v>
          </cell>
          <cell r="C1245" t="str">
            <v>620</v>
          </cell>
          <cell r="D1245" t="str">
            <v>04</v>
          </cell>
          <cell r="E1245" t="str">
            <v>09</v>
          </cell>
          <cell r="F1245" t="str">
            <v>00 0 00 00000</v>
          </cell>
          <cell r="G1245" t="str">
            <v>000</v>
          </cell>
          <cell r="H1245" t="e">
            <v>#REF!</v>
          </cell>
          <cell r="I1245">
            <v>514324.72000000009</v>
          </cell>
          <cell r="J1245" t="e">
            <v>#REF!</v>
          </cell>
          <cell r="K1245">
            <v>0</v>
          </cell>
          <cell r="L1245" t="str">
            <v>0000000000</v>
          </cell>
          <cell r="M1245" t="str">
            <v>62004090000000000000</v>
          </cell>
        </row>
        <row r="1246">
          <cell r="A1246" t="str">
            <v>62004090200000000000</v>
          </cell>
          <cell r="B1246" t="str">
    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v>
          </cell>
          <cell r="C1246" t="str">
            <v>620</v>
          </cell>
          <cell r="D1246" t="str">
            <v>04</v>
          </cell>
          <cell r="E1246" t="str">
            <v>09</v>
          </cell>
          <cell r="F1246" t="str">
            <v>02 0 00 00000</v>
          </cell>
          <cell r="G1246" t="str">
            <v>000</v>
          </cell>
          <cell r="H1246" t="e">
            <v>#REF!</v>
          </cell>
          <cell r="I1246">
            <v>5251.46</v>
          </cell>
          <cell r="J1246" t="e">
            <v>#REF!</v>
          </cell>
          <cell r="K1246">
            <v>200000000</v>
          </cell>
          <cell r="L1246" t="str">
            <v>0200000000</v>
          </cell>
          <cell r="M1246" t="str">
            <v>62004090200000000000</v>
          </cell>
        </row>
        <row r="1247">
          <cell r="A1247" t="str">
            <v>620040902Б0000000000</v>
          </cell>
          <cell r="B1247" t="str">
    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v>
          </cell>
          <cell r="C1247" t="str">
            <v>620</v>
          </cell>
          <cell r="D1247" t="str">
            <v>04</v>
          </cell>
          <cell r="E1247" t="str">
            <v>09</v>
          </cell>
          <cell r="F1247" t="str">
            <v>02 Б 00 00000</v>
          </cell>
          <cell r="G1247" t="str">
            <v>000</v>
          </cell>
          <cell r="H1247" t="e">
            <v>#REF!</v>
          </cell>
          <cell r="I1247">
            <v>5251.46</v>
          </cell>
          <cell r="J1247" t="e">
            <v>#REF!</v>
          </cell>
          <cell r="K1247" t="str">
            <v>02Б0000000</v>
          </cell>
          <cell r="L1247" t="str">
            <v>02Б0000000</v>
          </cell>
          <cell r="M1247" t="str">
            <v>620040902Б0000000000</v>
          </cell>
        </row>
        <row r="1248">
          <cell r="A1248" t="str">
            <v>620040902Б0100000000</v>
          </cell>
          <cell r="B1248" t="str">
    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    </cell>
          <cell r="C1248" t="str">
            <v>620</v>
          </cell>
          <cell r="D1248" t="str">
            <v>04</v>
          </cell>
          <cell r="E1248" t="str">
            <v>09</v>
          </cell>
          <cell r="F1248" t="str">
            <v>02 Б 01 00000</v>
          </cell>
          <cell r="G1248" t="str">
            <v>000</v>
          </cell>
          <cell r="H1248" t="e">
            <v>#REF!</v>
          </cell>
          <cell r="I1248">
            <v>5251.46</v>
          </cell>
          <cell r="J1248" t="e">
            <v>#REF!</v>
          </cell>
          <cell r="K1248" t="str">
            <v>02Б0100000</v>
          </cell>
          <cell r="L1248" t="str">
            <v>02Б0100000</v>
          </cell>
          <cell r="M1248" t="str">
            <v>620040902Б0100000000</v>
          </cell>
        </row>
        <row r="1249">
          <cell r="A1249" t="str">
            <v>620040902Б0120560000</v>
          </cell>
          <cell r="B1249" t="str">
    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    </cell>
          <cell r="C1249" t="str">
            <v>620</v>
          </cell>
          <cell r="D1249" t="str">
            <v>04</v>
          </cell>
          <cell r="E1249" t="str">
            <v>09</v>
          </cell>
          <cell r="F1249" t="str">
            <v>02 Б 01 20560</v>
          </cell>
          <cell r="G1249" t="str">
            <v>000</v>
          </cell>
          <cell r="H1249" t="e">
            <v>#REF!</v>
          </cell>
          <cell r="I1249">
            <v>5251.46</v>
          </cell>
          <cell r="J1249" t="e">
            <v>#REF!</v>
          </cell>
          <cell r="K1249" t="str">
            <v>02Б0120560</v>
          </cell>
          <cell r="L1249" t="str">
            <v>02Б0120560</v>
          </cell>
          <cell r="M1249" t="str">
            <v>620040902Б0120560000</v>
          </cell>
        </row>
        <row r="1250">
          <cell r="A1250" t="str">
            <v>620040902Б0120560240</v>
          </cell>
          <cell r="B1250" t="str">
            <v>Иные закупки товаров, работ и услуг для обеспечения государственных (муниципальных) нужд</v>
          </cell>
          <cell r="C1250" t="str">
            <v>620</v>
          </cell>
          <cell r="D1250" t="str">
            <v>04</v>
          </cell>
          <cell r="E1250" t="str">
            <v>09</v>
          </cell>
          <cell r="F1250" t="str">
            <v>02 Б 01 20560</v>
          </cell>
          <cell r="G1250" t="str">
            <v>240</v>
          </cell>
          <cell r="H1250" t="e">
            <v>#REF!</v>
          </cell>
          <cell r="I1250">
            <v>5251.46</v>
          </cell>
          <cell r="J1250" t="e">
            <v>#REF!</v>
          </cell>
          <cell r="K1250" t="str">
            <v>02Б0120560</v>
          </cell>
          <cell r="L1250" t="str">
            <v>02Б0120560</v>
          </cell>
          <cell r="M1250" t="str">
            <v>620040902Б0120560240</v>
          </cell>
        </row>
        <row r="1251">
          <cell r="A1251" t="str">
            <v>62004090400000000000</v>
          </cell>
          <cell r="B1251" t="str">
    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    </cell>
          <cell r="C1251" t="str">
            <v>620</v>
          </cell>
          <cell r="D1251" t="str">
            <v>04</v>
          </cell>
          <cell r="E1251" t="str">
            <v>09</v>
          </cell>
          <cell r="F1251" t="str">
            <v>04 0 00 00000</v>
          </cell>
          <cell r="G1251" t="str">
            <v>000</v>
          </cell>
          <cell r="H1251" t="e">
            <v>#REF!</v>
          </cell>
          <cell r="I1251">
            <v>506279.67000000004</v>
          </cell>
          <cell r="J1251" t="e">
            <v>#REF!</v>
          </cell>
          <cell r="K1251">
            <v>400000000</v>
          </cell>
          <cell r="L1251" t="str">
            <v>0400000000</v>
          </cell>
          <cell r="M1251" t="str">
            <v>62004090400000000000</v>
          </cell>
        </row>
        <row r="1252">
          <cell r="A1252" t="str">
            <v>62004090420000000000</v>
          </cell>
          <cell r="B1252" t="str">
            <v xml:space="preserve"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 </v>
          </cell>
          <cell r="C1252" t="str">
            <v>620</v>
          </cell>
          <cell r="D1252" t="str">
            <v>04</v>
          </cell>
          <cell r="E1252" t="str">
            <v>09</v>
          </cell>
          <cell r="F1252" t="str">
            <v>04 2 00 00000</v>
          </cell>
          <cell r="G1252" t="str">
            <v>000</v>
          </cell>
          <cell r="H1252" t="e">
            <v>#REF!</v>
          </cell>
          <cell r="I1252">
            <v>506279.67000000004</v>
          </cell>
          <cell r="J1252" t="e">
            <v>#REF!</v>
          </cell>
          <cell r="K1252">
            <v>420000000</v>
          </cell>
          <cell r="L1252" t="str">
            <v>0420000000</v>
          </cell>
          <cell r="M1252" t="str">
            <v>62004090420000000000</v>
          </cell>
        </row>
        <row r="1253">
          <cell r="A1253" t="str">
            <v>62004090420200000000</v>
          </cell>
          <cell r="B1253" t="str">
    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    </cell>
          <cell r="C1253" t="str">
            <v>620</v>
          </cell>
          <cell r="D1253" t="str">
            <v>04</v>
          </cell>
          <cell r="E1253" t="str">
            <v>09</v>
          </cell>
          <cell r="F1253" t="str">
            <v>04 2 02 00000</v>
          </cell>
          <cell r="G1253" t="str">
            <v>000</v>
          </cell>
          <cell r="H1253" t="e">
            <v>#REF!</v>
          </cell>
          <cell r="I1253">
            <v>451627.14</v>
          </cell>
          <cell r="J1253" t="e">
            <v>#REF!</v>
          </cell>
          <cell r="K1253">
            <v>420200000</v>
          </cell>
          <cell r="L1253" t="str">
            <v>0420200000</v>
          </cell>
          <cell r="M1253" t="str">
            <v>62004090420200000000</v>
          </cell>
        </row>
        <row r="1254">
          <cell r="A1254" t="str">
            <v>62004090420220130000</v>
          </cell>
          <cell r="B1254" t="str">
            <v>Расходы на ремонт автомобильных дорог общего пользования местного значения</v>
          </cell>
          <cell r="C1254" t="str">
            <v>620</v>
          </cell>
          <cell r="D1254" t="str">
            <v>04</v>
          </cell>
          <cell r="E1254" t="str">
            <v>09</v>
          </cell>
          <cell r="F1254" t="str">
            <v>04 2 02 20130</v>
          </cell>
          <cell r="G1254" t="str">
            <v>000</v>
          </cell>
          <cell r="H1254" t="e">
            <v>#REF!</v>
          </cell>
          <cell r="I1254">
            <v>21862.66</v>
          </cell>
          <cell r="J1254" t="e">
            <v>#REF!</v>
          </cell>
          <cell r="K1254">
            <v>420220130</v>
          </cell>
          <cell r="L1254" t="str">
            <v>0420220130</v>
          </cell>
          <cell r="M1254" t="str">
            <v>62004090420220130000</v>
          </cell>
        </row>
        <row r="1255">
          <cell r="A1255" t="str">
            <v>62004090420220130240</v>
          </cell>
          <cell r="B1255" t="str">
            <v>Иные закупки товаров, работ и услуг для обеспечения государственных (муниципальных) нужд</v>
          </cell>
          <cell r="C1255" t="str">
            <v>620</v>
          </cell>
          <cell r="D1255" t="str">
            <v>04</v>
          </cell>
          <cell r="E1255" t="str">
            <v>09</v>
          </cell>
          <cell r="F1255" t="str">
            <v>04 2 02 20130</v>
          </cell>
          <cell r="G1255" t="str">
            <v>240</v>
          </cell>
          <cell r="H1255" t="e">
            <v>#REF!</v>
          </cell>
          <cell r="I1255">
            <v>21862.66</v>
          </cell>
          <cell r="J1255" t="e">
            <v>#REF!</v>
          </cell>
          <cell r="K1255">
            <v>420220130</v>
          </cell>
          <cell r="L1255" t="str">
            <v>0420220130</v>
          </cell>
          <cell r="M1255" t="str">
            <v>62004090420220130240</v>
          </cell>
        </row>
        <row r="1256">
          <cell r="A1256" t="str">
            <v>62004090420220810000</v>
          </cell>
          <cell r="B1256" t="str">
    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    </cell>
          <cell r="C1256" t="str">
            <v>620</v>
          </cell>
          <cell r="D1256" t="str">
            <v>04</v>
          </cell>
          <cell r="E1256" t="str">
            <v>09</v>
          </cell>
          <cell r="F1256" t="str">
            <v>04 2 02 20810</v>
          </cell>
          <cell r="G1256" t="str">
            <v>000</v>
          </cell>
          <cell r="H1256" t="e">
            <v>#REF!</v>
          </cell>
          <cell r="I1256">
            <v>40000</v>
          </cell>
          <cell r="J1256" t="e">
            <v>#REF!</v>
          </cell>
          <cell r="K1256">
            <v>420220810</v>
          </cell>
          <cell r="L1256" t="str">
            <v>0420220810</v>
          </cell>
          <cell r="M1256" t="str">
            <v>62004090420220810000</v>
          </cell>
        </row>
        <row r="1257">
          <cell r="A1257" t="str">
            <v>62004090420220810240</v>
          </cell>
          <cell r="B1257" t="str">
            <v>Иные закупки товаров, работ и услуг для обеспечения государственных (муниципальных) нужд</v>
          </cell>
          <cell r="C1257" t="str">
            <v>620</v>
          </cell>
          <cell r="D1257" t="str">
            <v>04</v>
          </cell>
          <cell r="E1257" t="str">
            <v>09</v>
          </cell>
          <cell r="F1257" t="str">
            <v>04 2 02 20810</v>
          </cell>
          <cell r="G1257" t="str">
            <v>240</v>
          </cell>
          <cell r="H1257" t="e">
            <v>#REF!</v>
          </cell>
          <cell r="I1257">
            <v>40000</v>
          </cell>
          <cell r="J1257" t="e">
            <v>#REF!</v>
          </cell>
          <cell r="K1257">
            <v>420220810</v>
          </cell>
          <cell r="L1257" t="str">
            <v>0420220810</v>
          </cell>
          <cell r="M1257" t="str">
            <v>62004090420220810240</v>
          </cell>
        </row>
        <row r="1258">
          <cell r="A1258" t="str">
            <v>62004090420220830000</v>
          </cell>
          <cell r="B1258" t="str">
            <v>Расходы на прочие мероприятия  в области дорожного хозяйства</v>
          </cell>
          <cell r="C1258" t="str">
            <v>620</v>
          </cell>
          <cell r="D1258" t="str">
            <v>04</v>
          </cell>
          <cell r="E1258" t="str">
            <v>09</v>
          </cell>
          <cell r="F1258" t="str">
            <v>04 2 02 20830</v>
          </cell>
          <cell r="G1258" t="str">
            <v>000</v>
          </cell>
          <cell r="H1258" t="e">
            <v>#REF!</v>
          </cell>
          <cell r="I1258">
            <v>1000</v>
          </cell>
          <cell r="J1258" t="e">
            <v>#REF!</v>
          </cell>
          <cell r="K1258">
            <v>420220830</v>
          </cell>
          <cell r="L1258" t="str">
            <v>0420220830</v>
          </cell>
          <cell r="M1258" t="str">
            <v>62004090420220830000</v>
          </cell>
        </row>
        <row r="1259">
          <cell r="A1259" t="str">
            <v>62004090420220830240</v>
          </cell>
          <cell r="B1259" t="str">
            <v>Иные закупки товаров, работ и услуг для обеспечения государственных (муниципальных) нужд</v>
          </cell>
          <cell r="C1259" t="str">
            <v>620</v>
          </cell>
          <cell r="D1259" t="str">
            <v>04</v>
          </cell>
          <cell r="E1259" t="str">
            <v>09</v>
          </cell>
          <cell r="F1259" t="str">
            <v>04 2 02 20830</v>
          </cell>
          <cell r="G1259" t="str">
            <v>240</v>
          </cell>
          <cell r="H1259" t="e">
            <v>#REF!</v>
          </cell>
          <cell r="I1259">
            <v>1000</v>
          </cell>
          <cell r="J1259" t="e">
            <v>#REF!</v>
          </cell>
          <cell r="K1259">
            <v>420220830</v>
          </cell>
          <cell r="L1259" t="str">
            <v>0420220830</v>
          </cell>
          <cell r="M1259" t="str">
            <v>62004090420220830240</v>
          </cell>
        </row>
        <row r="1260">
          <cell r="A1260" t="str">
            <v>62004090420221410000</v>
          </cell>
          <cell r="B1260" t="str">
    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</v>
          </cell>
          <cell r="C1260" t="str">
            <v>620</v>
          </cell>
          <cell r="D1260" t="str">
            <v>04</v>
          </cell>
          <cell r="E1260" t="str">
            <v>09</v>
          </cell>
          <cell r="F1260" t="str">
            <v>04 2 02 21410</v>
          </cell>
          <cell r="G1260" t="str">
            <v>000</v>
          </cell>
          <cell r="H1260" t="e">
            <v>#REF!</v>
          </cell>
          <cell r="I1260">
            <v>47326.84</v>
          </cell>
          <cell r="J1260" t="e">
            <v>#REF!</v>
          </cell>
          <cell r="K1260">
            <v>420221410</v>
          </cell>
          <cell r="L1260" t="str">
            <v>0420221410</v>
          </cell>
          <cell r="M1260" t="str">
            <v>62004090420221410000</v>
          </cell>
        </row>
        <row r="1261">
          <cell r="A1261" t="str">
            <v>62004090420221410240</v>
          </cell>
          <cell r="B1261" t="str">
            <v>Иные закупки товаров, работ и услуг для обеспечения государственных (муниципальных) нужд</v>
          </cell>
          <cell r="C1261" t="str">
            <v>620</v>
          </cell>
          <cell r="D1261" t="str">
            <v>04</v>
          </cell>
          <cell r="E1261" t="str">
            <v>09</v>
          </cell>
          <cell r="F1261" t="str">
            <v>04 2 02 21410</v>
          </cell>
          <cell r="G1261" t="str">
            <v>240</v>
          </cell>
          <cell r="H1261" t="e">
            <v>#REF!</v>
          </cell>
          <cell r="I1261">
            <v>47326.84</v>
          </cell>
          <cell r="J1261" t="e">
            <v>#REF!</v>
          </cell>
          <cell r="K1261">
            <v>420221410</v>
          </cell>
          <cell r="L1261" t="str">
            <v>0420221410</v>
          </cell>
          <cell r="M1261" t="str">
            <v>62004090420221410240</v>
          </cell>
        </row>
        <row r="1262">
          <cell r="A1262" t="str">
            <v>62004090420260090000</v>
          </cell>
          <cell r="B1262" t="str">
    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    </cell>
          <cell r="C1262" t="str">
            <v>620</v>
          </cell>
          <cell r="D1262" t="str">
            <v>04</v>
          </cell>
          <cell r="E1262" t="str">
            <v>09</v>
          </cell>
          <cell r="F1262" t="str">
            <v>04 2 02 60090</v>
          </cell>
          <cell r="G1262" t="str">
            <v>000</v>
          </cell>
          <cell r="H1262" t="e">
            <v>#REF!</v>
          </cell>
          <cell r="I1262">
            <v>10714.96</v>
          </cell>
          <cell r="J1262" t="e">
            <v>#REF!</v>
          </cell>
          <cell r="K1262">
            <v>420260090</v>
          </cell>
          <cell r="L1262" t="str">
            <v>0420260090</v>
          </cell>
          <cell r="M1262" t="str">
            <v>62004090420260090000</v>
          </cell>
        </row>
        <row r="1263">
          <cell r="A1263" t="str">
            <v>62004090420260090810</v>
          </cell>
          <cell r="B1263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C1263" t="str">
            <v>620</v>
          </cell>
          <cell r="D1263" t="str">
            <v>04</v>
          </cell>
          <cell r="E1263" t="str">
            <v>09</v>
          </cell>
          <cell r="F1263" t="str">
            <v>04 2 02 60090</v>
          </cell>
          <cell r="G1263" t="str">
            <v>810</v>
          </cell>
          <cell r="H1263" t="e">
            <v>#REF!</v>
          </cell>
          <cell r="I1263">
            <v>10714.96</v>
          </cell>
          <cell r="J1263" t="e">
            <v>#REF!</v>
          </cell>
          <cell r="K1263">
            <v>420260090</v>
          </cell>
          <cell r="L1263" t="str">
            <v>0420260090</v>
          </cell>
          <cell r="M1263" t="str">
            <v>62004090420260090810</v>
          </cell>
        </row>
        <row r="1264">
          <cell r="A1264" t="str">
            <v>62004090420276460000</v>
          </cell>
          <cell r="B1264" t="str">
            <v>Капитальный ремонт и ремонт автомобильных дорог общего пользования населенных пунктов за счет средств краевого бюджета</v>
          </cell>
          <cell r="C1264" t="str">
            <v>620</v>
          </cell>
          <cell r="D1264" t="str">
            <v>04</v>
          </cell>
          <cell r="E1264" t="str">
            <v>09</v>
          </cell>
          <cell r="F1264" t="str">
            <v>04 2 02 76460</v>
          </cell>
          <cell r="G1264" t="str">
            <v>000</v>
          </cell>
          <cell r="H1264" t="e">
            <v>#REF!</v>
          </cell>
          <cell r="I1264">
            <v>309431.44</v>
          </cell>
          <cell r="J1264" t="e">
            <v>#REF!</v>
          </cell>
          <cell r="K1264">
            <v>420276460</v>
          </cell>
          <cell r="L1264" t="str">
            <v>0420276460</v>
          </cell>
          <cell r="M1264" t="str">
            <v>62004090420276460000</v>
          </cell>
        </row>
        <row r="1265">
          <cell r="A1265" t="str">
            <v>62004090420276460240</v>
          </cell>
          <cell r="B1265" t="str">
            <v>Иные закупки товаров, работ и услуг для обеспечения государственных (муниципальных) нужд</v>
          </cell>
          <cell r="C1265" t="str">
            <v>620</v>
          </cell>
          <cell r="D1265" t="str">
            <v>04</v>
          </cell>
          <cell r="E1265" t="str">
            <v>09</v>
          </cell>
          <cell r="F1265" t="str">
            <v>04 2 02 76460</v>
          </cell>
          <cell r="G1265" t="str">
            <v>240</v>
          </cell>
          <cell r="H1265" t="e">
            <v>#REF!</v>
          </cell>
          <cell r="I1265">
            <v>309431.44</v>
          </cell>
          <cell r="J1265" t="e">
            <v>#REF!</v>
          </cell>
          <cell r="K1265">
            <v>420276460</v>
          </cell>
          <cell r="L1265" t="str">
            <v>0420276460</v>
          </cell>
          <cell r="M1265" t="str">
            <v>62004090420276460240</v>
          </cell>
        </row>
        <row r="1266">
          <cell r="A1266" t="str">
            <v>620040904202S6460000</v>
          </cell>
          <cell r="B1266" t="str">
            <v>Капитальный ремонт и ремонт автомобильных дорог общего пользования местного значения в границах города Ставрополя за счет средств местного бюджета</v>
          </cell>
          <cell r="C1266" t="str">
            <v>620</v>
          </cell>
          <cell r="D1266" t="str">
            <v>04</v>
          </cell>
          <cell r="E1266" t="str">
            <v>09</v>
          </cell>
          <cell r="F1266" t="str">
            <v>04 2 02 S6460</v>
          </cell>
          <cell r="G1266" t="str">
            <v>000</v>
          </cell>
          <cell r="H1266" t="e">
            <v>#REF!</v>
          </cell>
          <cell r="I1266">
            <v>18009.240000000002</v>
          </cell>
          <cell r="J1266" t="e">
            <v>#REF!</v>
          </cell>
          <cell r="K1266" t="str">
            <v>04202S6460</v>
          </cell>
          <cell r="L1266" t="str">
            <v>04202S6460</v>
          </cell>
          <cell r="M1266" t="str">
            <v>620040904202S6460000</v>
          </cell>
        </row>
        <row r="1267">
          <cell r="A1267" t="str">
            <v>620040904202S6460240</v>
          </cell>
          <cell r="B1267" t="str">
            <v>Иные закупки товаров, работ и услуг для обеспечения государственных (муниципальных) нужд</v>
          </cell>
          <cell r="C1267" t="str">
            <v>620</v>
          </cell>
          <cell r="D1267" t="str">
            <v>04</v>
          </cell>
          <cell r="E1267" t="str">
            <v>09</v>
          </cell>
          <cell r="F1267" t="str">
            <v>04 2 02 S6460</v>
          </cell>
          <cell r="G1267" t="str">
            <v>240</v>
          </cell>
          <cell r="H1267" t="e">
            <v>#REF!</v>
          </cell>
          <cell r="I1267">
            <v>18009.240000000002</v>
          </cell>
          <cell r="J1267" t="e">
            <v>#REF!</v>
          </cell>
          <cell r="K1267" t="str">
            <v>04202S6460</v>
          </cell>
          <cell r="L1267" t="str">
            <v>04202S6460</v>
          </cell>
          <cell r="M1267" t="str">
            <v>620040904202S6460240</v>
          </cell>
        </row>
        <row r="1268">
          <cell r="A1268" t="str">
            <v>620040904202S6470000</v>
          </cell>
          <cell r="B1268" t="str">
    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    </cell>
          <cell r="C1268" t="str">
            <v>620</v>
          </cell>
          <cell r="D1268" t="str">
            <v>04</v>
          </cell>
          <cell r="E1268" t="str">
            <v>09</v>
          </cell>
          <cell r="F1268" t="str">
            <v>04 2 02 S6470</v>
          </cell>
          <cell r="G1268" t="str">
            <v>000</v>
          </cell>
          <cell r="H1268" t="e">
            <v>#REF!</v>
          </cell>
          <cell r="I1268">
            <v>3282</v>
          </cell>
          <cell r="J1268" t="e">
            <v>#REF!</v>
          </cell>
          <cell r="K1268" t="str">
            <v>04202S6470</v>
          </cell>
          <cell r="L1268" t="str">
            <v>04202S6470</v>
          </cell>
          <cell r="M1268" t="str">
            <v>620040904202S6470000</v>
          </cell>
        </row>
        <row r="1269">
          <cell r="A1269" t="str">
            <v>620040904202S6470240</v>
          </cell>
          <cell r="B1269" t="str">
            <v>Иные закупки товаров, работ и услуг для обеспечения государственных (муниципальных) нужд</v>
          </cell>
          <cell r="C1269" t="str">
            <v>620</v>
          </cell>
          <cell r="D1269" t="str">
            <v>04</v>
          </cell>
          <cell r="E1269" t="str">
            <v>09</v>
          </cell>
          <cell r="F1269" t="str">
            <v>04 2 02 S6470</v>
          </cell>
          <cell r="G1269" t="str">
            <v>240</v>
          </cell>
          <cell r="H1269" t="e">
            <v>#REF!</v>
          </cell>
          <cell r="I1269">
            <v>3282</v>
          </cell>
          <cell r="J1269" t="e">
            <v>#REF!</v>
          </cell>
          <cell r="K1269" t="str">
            <v>04202S6470</v>
          </cell>
          <cell r="L1269" t="str">
            <v>04202S6470</v>
          </cell>
          <cell r="M1269" t="str">
            <v>620040904202S6470240</v>
          </cell>
        </row>
        <row r="1270">
          <cell r="A1270" t="str">
            <v>62004090420300000000</v>
          </cell>
          <cell r="B1270" t="str">
            <v>Основное мероприятие «Повышение безопасности дорожного движения на территории города Ставрополя»</v>
          </cell>
          <cell r="C1270" t="str">
            <v>620</v>
          </cell>
          <cell r="D1270" t="str">
            <v>04</v>
          </cell>
          <cell r="E1270" t="str">
            <v>09</v>
          </cell>
          <cell r="F1270" t="str">
            <v>04 2 03 00000</v>
          </cell>
          <cell r="G1270" t="str">
            <v>000</v>
          </cell>
          <cell r="H1270" t="e">
            <v>#REF!</v>
          </cell>
          <cell r="I1270">
            <v>54652.53</v>
          </cell>
          <cell r="J1270" t="e">
            <v>#REF!</v>
          </cell>
          <cell r="K1270">
            <v>420300000</v>
          </cell>
          <cell r="L1270" t="str">
            <v>0420300000</v>
          </cell>
          <cell r="M1270" t="str">
            <v>62004090420300000000</v>
          </cell>
        </row>
        <row r="1271">
          <cell r="A1271" t="str">
            <v>62004090420311010000</v>
          </cell>
          <cell r="B1271" t="str">
            <v>Расходы на обеспечение деятельности (оказание услуг) муниципальных учреждений</v>
          </cell>
          <cell r="C1271" t="str">
            <v>620</v>
          </cell>
          <cell r="D1271" t="str">
            <v>04</v>
          </cell>
          <cell r="E1271" t="str">
            <v>09</v>
          </cell>
          <cell r="F1271" t="str">
            <v>04 2 03 11010</v>
          </cell>
          <cell r="G1271" t="str">
            <v>000</v>
          </cell>
          <cell r="H1271" t="e">
            <v>#REF!</v>
          </cell>
          <cell r="I1271">
            <v>14884.35</v>
          </cell>
          <cell r="J1271" t="e">
            <v>#REF!</v>
          </cell>
          <cell r="K1271">
            <v>420311010</v>
          </cell>
          <cell r="L1271" t="str">
            <v>0420311010</v>
          </cell>
          <cell r="M1271" t="str">
            <v>62004090420311010000</v>
          </cell>
        </row>
        <row r="1272">
          <cell r="A1272" t="str">
            <v>62004090420311010610</v>
          </cell>
          <cell r="B1272" t="str">
            <v>Субсидии бюджетным учреждениям</v>
          </cell>
          <cell r="C1272" t="str">
            <v>620</v>
          </cell>
          <cell r="D1272" t="str">
            <v>04</v>
          </cell>
          <cell r="E1272" t="str">
            <v>09</v>
          </cell>
          <cell r="F1272" t="str">
            <v>04 2 03 11010</v>
          </cell>
          <cell r="G1272" t="str">
            <v>610</v>
          </cell>
          <cell r="H1272" t="e">
            <v>#REF!</v>
          </cell>
          <cell r="I1272">
            <v>14884.35</v>
          </cell>
          <cell r="J1272" t="e">
            <v>#REF!</v>
          </cell>
          <cell r="K1272">
            <v>420311010</v>
          </cell>
          <cell r="L1272" t="str">
            <v>0420311010</v>
          </cell>
          <cell r="M1272" t="str">
            <v>62004090420311010610</v>
          </cell>
        </row>
        <row r="1273">
          <cell r="A1273" t="str">
            <v>62004090420320570000</v>
          </cell>
          <cell r="B1273" t="str">
    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    </cell>
          <cell r="C1273" t="str">
            <v>620</v>
          </cell>
          <cell r="D1273" t="str">
            <v>04</v>
          </cell>
          <cell r="E1273" t="str">
            <v>09</v>
          </cell>
          <cell r="F1273" t="str">
            <v>04 2 03 20570</v>
          </cell>
          <cell r="G1273" t="str">
            <v>000</v>
          </cell>
          <cell r="H1273" t="e">
            <v>#REF!</v>
          </cell>
          <cell r="I1273">
            <v>39768.18</v>
          </cell>
          <cell r="J1273" t="e">
            <v>#REF!</v>
          </cell>
          <cell r="K1273">
            <v>420320570</v>
          </cell>
          <cell r="L1273" t="str">
            <v>0420320570</v>
          </cell>
          <cell r="M1273" t="str">
            <v>62004090420320570000</v>
          </cell>
        </row>
        <row r="1274">
          <cell r="A1274" t="str">
            <v>62004090420320570240</v>
          </cell>
          <cell r="B1274" t="str">
            <v>Иные закупки товаров, работ и услуг для обеспечения государственных (муниципальных) нужд</v>
          </cell>
          <cell r="C1274" t="str">
            <v>620</v>
          </cell>
          <cell r="D1274" t="str">
            <v>04</v>
          </cell>
          <cell r="E1274" t="str">
            <v>09</v>
          </cell>
          <cell r="F1274" t="str">
            <v>04 2 03 20570</v>
          </cell>
          <cell r="G1274" t="str">
            <v>240</v>
          </cell>
          <cell r="H1274" t="e">
            <v>#REF!</v>
          </cell>
          <cell r="I1274">
            <v>39768.18</v>
          </cell>
          <cell r="J1274" t="e">
            <v>#REF!</v>
          </cell>
          <cell r="K1274">
            <v>420320570</v>
          </cell>
          <cell r="L1274" t="str">
            <v>0420320570</v>
          </cell>
          <cell r="M1274" t="str">
            <v>62004090420320570240</v>
          </cell>
        </row>
        <row r="1275">
          <cell r="A1275" t="str">
            <v>62004099800000000000</v>
          </cell>
          <cell r="B1275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1275" t="str">
            <v>620</v>
          </cell>
          <cell r="D1275" t="str">
            <v>04</v>
          </cell>
          <cell r="E1275" t="str">
            <v>09</v>
          </cell>
          <cell r="F1275" t="str">
            <v>98 0 00 00000</v>
          </cell>
          <cell r="G1275" t="str">
            <v>000</v>
          </cell>
          <cell r="H1275" t="e">
            <v>#REF!</v>
          </cell>
          <cell r="I1275">
            <v>2793.59</v>
          </cell>
          <cell r="J1275" t="e">
            <v>#REF!</v>
          </cell>
          <cell r="K1275">
            <v>9800000000</v>
          </cell>
          <cell r="L1275" t="str">
            <v>9800000000</v>
          </cell>
          <cell r="M1275" t="str">
            <v>62004099800000000000</v>
          </cell>
        </row>
        <row r="1276">
          <cell r="A1276" t="str">
            <v>62004099820000000000</v>
          </cell>
          <cell r="B1276" t="str">
    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    </cell>
          <cell r="C1276" t="str">
            <v>620</v>
          </cell>
          <cell r="D1276" t="str">
            <v>04</v>
          </cell>
          <cell r="E1276" t="str">
            <v>09</v>
          </cell>
          <cell r="F1276" t="str">
            <v>98 2 00 00000</v>
          </cell>
          <cell r="G1276" t="str">
            <v>000</v>
          </cell>
          <cell r="H1276" t="e">
            <v>#REF!</v>
          </cell>
          <cell r="I1276">
            <v>2793.59</v>
          </cell>
          <cell r="J1276" t="e">
            <v>#REF!</v>
          </cell>
          <cell r="K1276">
            <v>9820000000</v>
          </cell>
          <cell r="L1276" t="str">
            <v>9820000000</v>
          </cell>
          <cell r="M1276" t="str">
            <v>62004099820000000000</v>
          </cell>
        </row>
        <row r="1277">
          <cell r="A1277" t="str">
            <v>62004099820020130000</v>
          </cell>
          <cell r="B1277" t="str">
            <v>Расходы на ремонт автомобильных дорог общего пользования местного значения</v>
          </cell>
          <cell r="C1277" t="str">
            <v>620</v>
          </cell>
          <cell r="D1277" t="str">
            <v>04</v>
          </cell>
          <cell r="E1277" t="str">
            <v>09</v>
          </cell>
          <cell r="F1277" t="str">
            <v>98 2 00 20130</v>
          </cell>
          <cell r="G1277" t="str">
            <v>000</v>
          </cell>
          <cell r="H1277" t="e">
            <v>#REF!</v>
          </cell>
          <cell r="I1277">
            <v>195.38</v>
          </cell>
          <cell r="J1277" t="e">
            <v>#REF!</v>
          </cell>
          <cell r="K1277">
            <v>9820020130</v>
          </cell>
          <cell r="L1277" t="str">
            <v>9820020130</v>
          </cell>
          <cell r="M1277" t="str">
            <v>62004099820020130000</v>
          </cell>
        </row>
        <row r="1278">
          <cell r="A1278" t="str">
            <v>62004099820020130240</v>
          </cell>
          <cell r="B1278" t="str">
            <v>Иные закупки товаров, работ и услуг для обеспечения государственных (муниципальных) нужд</v>
          </cell>
          <cell r="C1278" t="str">
            <v>620</v>
          </cell>
          <cell r="D1278" t="str">
            <v>04</v>
          </cell>
          <cell r="E1278" t="str">
            <v>09</v>
          </cell>
          <cell r="F1278" t="str">
            <v>98 2 00 20130</v>
          </cell>
          <cell r="G1278" t="str">
            <v>240</v>
          </cell>
          <cell r="H1278" t="e">
            <v>#REF!</v>
          </cell>
          <cell r="I1278">
            <v>195.38</v>
          </cell>
          <cell r="J1278" t="e">
            <v>#REF!</v>
          </cell>
          <cell r="K1278">
            <v>9820020130</v>
          </cell>
          <cell r="L1278" t="str">
            <v>9820020130</v>
          </cell>
          <cell r="M1278" t="str">
            <v>62004099820020130240</v>
          </cell>
        </row>
        <row r="1279">
          <cell r="A1279" t="str">
            <v>62004099820020560000</v>
          </cell>
          <cell r="B1279" t="str">
    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    </cell>
          <cell r="C1279" t="str">
            <v>620</v>
          </cell>
          <cell r="D1279" t="str">
            <v>04</v>
          </cell>
          <cell r="E1279" t="str">
            <v>09</v>
          </cell>
          <cell r="F1279" t="str">
            <v>98 2 00 20560</v>
          </cell>
          <cell r="G1279" t="str">
            <v>000</v>
          </cell>
          <cell r="H1279" t="e">
            <v>#REF!</v>
          </cell>
          <cell r="I1279">
            <v>31.39</v>
          </cell>
          <cell r="J1279" t="e">
            <v>#REF!</v>
          </cell>
          <cell r="K1279">
            <v>9820020560</v>
          </cell>
          <cell r="L1279" t="str">
            <v>9820020560</v>
          </cell>
          <cell r="M1279" t="str">
            <v>62004099820020560000</v>
          </cell>
        </row>
        <row r="1280">
          <cell r="A1280" t="str">
            <v>62004099820020560240</v>
          </cell>
          <cell r="B1280" t="str">
            <v>Иные закупки товаров, работ и услуг для обеспечения государственных (муниципальных) нужд</v>
          </cell>
          <cell r="C1280" t="str">
            <v>620</v>
          </cell>
          <cell r="D1280" t="str">
            <v>04</v>
          </cell>
          <cell r="E1280" t="str">
            <v>09</v>
          </cell>
          <cell r="F1280" t="str">
            <v>98 2 00 20560</v>
          </cell>
          <cell r="G1280" t="str">
            <v>240</v>
          </cell>
          <cell r="H1280" t="e">
            <v>#REF!</v>
          </cell>
          <cell r="I1280">
            <v>31.39</v>
          </cell>
          <cell r="J1280" t="e">
            <v>#REF!</v>
          </cell>
          <cell r="K1280">
            <v>9820020560</v>
          </cell>
          <cell r="L1280" t="str">
            <v>9820020560</v>
          </cell>
          <cell r="M1280" t="str">
            <v>62004099820020560240</v>
          </cell>
        </row>
        <row r="1281">
          <cell r="A1281" t="str">
            <v>62004099820020570000</v>
          </cell>
          <cell r="B1281" t="str">
    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    </cell>
          <cell r="C1281" t="str">
            <v>620</v>
          </cell>
          <cell r="D1281" t="str">
            <v>04</v>
          </cell>
          <cell r="E1281" t="str">
            <v>09</v>
          </cell>
          <cell r="F1281" t="str">
            <v>98 2 00 20570</v>
          </cell>
          <cell r="G1281" t="str">
            <v>000</v>
          </cell>
          <cell r="H1281" t="e">
            <v>#REF!</v>
          </cell>
          <cell r="I1281">
            <v>586.32000000000005</v>
          </cell>
          <cell r="J1281" t="e">
            <v>#REF!</v>
          </cell>
          <cell r="K1281">
            <v>9820020570</v>
          </cell>
          <cell r="L1281" t="str">
            <v>9820020570</v>
          </cell>
          <cell r="M1281" t="str">
            <v>62004099820020570000</v>
          </cell>
        </row>
        <row r="1282">
          <cell r="A1282" t="str">
            <v>62004099820020570240</v>
          </cell>
          <cell r="B1282" t="str">
            <v>Иные закупки товаров, работ и услуг для обеспечения государственных (муниципальных) нужд</v>
          </cell>
          <cell r="C1282" t="str">
            <v>620</v>
          </cell>
          <cell r="D1282" t="str">
            <v>04</v>
          </cell>
          <cell r="E1282" t="str">
            <v>09</v>
          </cell>
          <cell r="F1282" t="str">
            <v>98 2 00 20570</v>
          </cell>
          <cell r="G1282" t="str">
            <v>240</v>
          </cell>
          <cell r="H1282" t="e">
            <v>#REF!</v>
          </cell>
          <cell r="I1282">
            <v>586.32000000000005</v>
          </cell>
          <cell r="J1282" t="e">
            <v>#REF!</v>
          </cell>
          <cell r="K1282">
            <v>9820020570</v>
          </cell>
          <cell r="L1282" t="str">
            <v>9820020570</v>
          </cell>
          <cell r="M1282" t="str">
            <v>62004099820020570240</v>
          </cell>
        </row>
        <row r="1283">
          <cell r="A1283" t="str">
            <v>62004099820060090000</v>
          </cell>
          <cell r="B1283" t="str">
    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    </cell>
          <cell r="C1283" t="str">
            <v>620</v>
          </cell>
          <cell r="D1283" t="str">
            <v>04</v>
          </cell>
          <cell r="E1283" t="str">
            <v>09</v>
          </cell>
          <cell r="F1283" t="str">
            <v>98 2 00 60090</v>
          </cell>
          <cell r="G1283" t="str">
            <v>000</v>
          </cell>
          <cell r="H1283" t="e">
            <v>#REF!</v>
          </cell>
          <cell r="I1283">
            <v>992.98</v>
          </cell>
          <cell r="J1283" t="e">
            <v>#REF!</v>
          </cell>
          <cell r="K1283">
            <v>9820060090</v>
          </cell>
          <cell r="L1283" t="str">
            <v>9820060090</v>
          </cell>
          <cell r="M1283" t="str">
            <v>62004099820060090000</v>
          </cell>
        </row>
        <row r="1284">
          <cell r="A1284" t="str">
            <v>62004099820060090810</v>
          </cell>
          <cell r="B1284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C1284" t="str">
            <v>620</v>
          </cell>
          <cell r="D1284" t="str">
            <v>04</v>
          </cell>
          <cell r="E1284" t="str">
            <v>09</v>
          </cell>
          <cell r="F1284" t="str">
            <v>98 2 00 60090</v>
          </cell>
          <cell r="G1284" t="str">
            <v>810</v>
          </cell>
          <cell r="H1284" t="e">
            <v>#REF!</v>
          </cell>
          <cell r="I1284">
            <v>992.98</v>
          </cell>
          <cell r="J1284" t="e">
            <v>#REF!</v>
          </cell>
          <cell r="K1284">
            <v>9820060090</v>
          </cell>
          <cell r="L1284" t="str">
            <v>9820060090</v>
          </cell>
          <cell r="M1284" t="str">
            <v>62004099820060090810</v>
          </cell>
        </row>
        <row r="1285">
          <cell r="A1285" t="str">
            <v>62004099820076470000</v>
          </cell>
          <cell r="B1285" t="str">
            <v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краевого бюджета</v>
          </cell>
          <cell r="C1285" t="str">
            <v>620</v>
          </cell>
          <cell r="D1285" t="str">
            <v>04</v>
          </cell>
          <cell r="E1285" t="str">
            <v>09</v>
          </cell>
          <cell r="F1285" t="str">
            <v>98 2 00 76470</v>
          </cell>
          <cell r="G1285" t="str">
            <v>000</v>
          </cell>
          <cell r="H1285" t="e">
            <v>#REF!</v>
          </cell>
          <cell r="I1285">
            <v>752.7</v>
          </cell>
          <cell r="J1285" t="e">
            <v>#REF!</v>
          </cell>
          <cell r="K1285">
            <v>9820076470</v>
          </cell>
          <cell r="L1285" t="str">
            <v>9820076470</v>
          </cell>
          <cell r="M1285" t="str">
            <v>62004099820076470000</v>
          </cell>
        </row>
        <row r="1286">
          <cell r="A1286" t="str">
            <v>62004099820076470240</v>
          </cell>
          <cell r="B1286" t="str">
            <v>Иные закупки товаров, работ и услуг для обеспечения государственных (муниципальных) нужд</v>
          </cell>
          <cell r="C1286" t="str">
            <v>620</v>
          </cell>
          <cell r="D1286" t="str">
            <v>04</v>
          </cell>
          <cell r="E1286" t="str">
            <v>09</v>
          </cell>
          <cell r="F1286" t="str">
            <v>98 2 00 76470</v>
          </cell>
          <cell r="G1286" t="str">
            <v>240</v>
          </cell>
          <cell r="H1286" t="e">
            <v>#REF!</v>
          </cell>
          <cell r="I1286">
            <v>752.7</v>
          </cell>
          <cell r="J1286" t="e">
            <v>#REF!</v>
          </cell>
          <cell r="K1286">
            <v>9820076470</v>
          </cell>
          <cell r="L1286" t="str">
            <v>9820076470</v>
          </cell>
          <cell r="M1286" t="str">
            <v>62004099820076470240</v>
          </cell>
        </row>
        <row r="1287">
          <cell r="A1287" t="str">
            <v>620040998200S6470000</v>
          </cell>
          <cell r="B1287" t="str">
    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    </cell>
          <cell r="C1287" t="str">
            <v>620</v>
          </cell>
          <cell r="D1287" t="str">
            <v>04</v>
          </cell>
          <cell r="E1287" t="str">
            <v>09</v>
          </cell>
          <cell r="F1287" t="str">
            <v>98 2 00 S6470</v>
          </cell>
          <cell r="G1287" t="str">
            <v>000</v>
          </cell>
          <cell r="H1287" t="e">
            <v>#REF!</v>
          </cell>
          <cell r="I1287">
            <v>234.82</v>
          </cell>
          <cell r="J1287" t="e">
            <v>#REF!</v>
          </cell>
          <cell r="K1287" t="str">
            <v>98200S6470</v>
          </cell>
          <cell r="L1287" t="str">
            <v>98200S6470</v>
          </cell>
          <cell r="M1287" t="str">
            <v>620040998200S6470000</v>
          </cell>
        </row>
        <row r="1288">
          <cell r="A1288" t="str">
            <v>620040998200S6470240</v>
          </cell>
          <cell r="B1288" t="str">
            <v>Иные закупки товаров, работ и услуг для обеспечения государственных (муниципальных) нужд</v>
          </cell>
          <cell r="C1288" t="str">
            <v>620</v>
          </cell>
          <cell r="D1288" t="str">
            <v>04</v>
          </cell>
          <cell r="E1288" t="str">
            <v>09</v>
          </cell>
          <cell r="F1288" t="str">
            <v>98 2 00 S6470</v>
          </cell>
          <cell r="G1288" t="str">
            <v>240</v>
          </cell>
          <cell r="H1288" t="e">
            <v>#REF!</v>
          </cell>
          <cell r="I1288">
            <v>234.82</v>
          </cell>
          <cell r="J1288" t="e">
            <v>#REF!</v>
          </cell>
          <cell r="K1288" t="str">
            <v>98200S6470</v>
          </cell>
          <cell r="L1288" t="str">
            <v>98200S6470</v>
          </cell>
          <cell r="M1288" t="str">
            <v>620040998200S6470240</v>
          </cell>
        </row>
        <row r="1289">
          <cell r="A1289" t="str">
            <v>62005000000000000000</v>
          </cell>
          <cell r="B1289" t="str">
            <v>Жилищно-коммунальное хозяйство</v>
          </cell>
          <cell r="C1289" t="str">
            <v>620</v>
          </cell>
          <cell r="D1289" t="str">
            <v>05</v>
          </cell>
          <cell r="E1289" t="str">
            <v>00</v>
          </cell>
          <cell r="F1289" t="str">
            <v>00 0 00 00000</v>
          </cell>
          <cell r="G1289" t="str">
            <v>000</v>
          </cell>
          <cell r="H1289" t="e">
            <v>#REF!</v>
          </cell>
          <cell r="I1289">
            <v>389896.94000000006</v>
          </cell>
          <cell r="J1289" t="e">
            <v>#REF!</v>
          </cell>
          <cell r="K1289">
            <v>0</v>
          </cell>
          <cell r="L1289" t="str">
            <v>0000000000</v>
          </cell>
          <cell r="M1289" t="str">
            <v>62005000000000000000</v>
          </cell>
        </row>
        <row r="1290">
          <cell r="A1290" t="str">
            <v>62005010000000000000</v>
          </cell>
          <cell r="B1290" t="str">
            <v>Жилищное хозяйство</v>
          </cell>
          <cell r="C1290" t="str">
            <v>620</v>
          </cell>
          <cell r="D1290" t="str">
            <v>05</v>
          </cell>
          <cell r="E1290" t="str">
            <v>01</v>
          </cell>
          <cell r="F1290" t="str">
            <v>00 0 00 00000</v>
          </cell>
          <cell r="G1290" t="str">
            <v>000</v>
          </cell>
          <cell r="H1290" t="e">
            <v>#REF!</v>
          </cell>
          <cell r="I1290">
            <v>4871.76</v>
          </cell>
          <cell r="J1290" t="e">
            <v>#REF!</v>
          </cell>
          <cell r="K1290">
            <v>0</v>
          </cell>
          <cell r="L1290" t="str">
            <v>0000000000</v>
          </cell>
          <cell r="M1290" t="str">
            <v>62005010000000000000</v>
          </cell>
        </row>
        <row r="1291">
          <cell r="A1291" t="str">
            <v>62005010400000000000</v>
          </cell>
          <cell r="B1291" t="str">
    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    </cell>
          <cell r="C1291" t="str">
            <v>620</v>
          </cell>
          <cell r="D1291" t="str">
            <v>05</v>
          </cell>
          <cell r="E1291" t="str">
            <v>01</v>
          </cell>
          <cell r="F1291" t="str">
            <v>04 0 00 00000</v>
          </cell>
          <cell r="G1291" t="str">
            <v>000</v>
          </cell>
          <cell r="H1291" t="e">
            <v>#REF!</v>
          </cell>
          <cell r="I1291">
            <v>90</v>
          </cell>
          <cell r="J1291" t="e">
            <v>#REF!</v>
          </cell>
          <cell r="K1291">
            <v>400000000</v>
          </cell>
          <cell r="L1291" t="str">
            <v>0400000000</v>
          </cell>
          <cell r="M1291" t="str">
            <v>62005010400000000000</v>
          </cell>
        </row>
        <row r="1292">
          <cell r="A1292" t="str">
            <v>62005010410000000000</v>
          </cell>
          <cell r="B1292" t="str">
            <v>Подпрограмма «Развитие жилищно-коммунального хозяйства на территории города Ставрополя»</v>
          </cell>
          <cell r="C1292" t="str">
            <v>620</v>
          </cell>
          <cell r="D1292" t="str">
            <v>05</v>
          </cell>
          <cell r="E1292" t="str">
            <v>01</v>
          </cell>
          <cell r="F1292" t="str">
            <v>04 1 00 00000</v>
          </cell>
          <cell r="G1292" t="str">
            <v>000</v>
          </cell>
          <cell r="H1292" t="e">
            <v>#REF!</v>
          </cell>
          <cell r="I1292">
            <v>90</v>
          </cell>
          <cell r="J1292" t="e">
            <v>#REF!</v>
          </cell>
          <cell r="K1292">
            <v>410000000</v>
          </cell>
          <cell r="L1292" t="str">
            <v>0410000000</v>
          </cell>
          <cell r="M1292" t="str">
            <v>62005010410000000000</v>
          </cell>
        </row>
        <row r="1293">
          <cell r="A1293" t="str">
            <v>62005010410100000000</v>
          </cell>
          <cell r="B1293" t="str">
            <v>Основное мероприятие «Повышение уровня технического состояния многоквартирных домов и продление сроков их эксплуатации»</v>
          </cell>
          <cell r="C1293" t="str">
            <v>620</v>
          </cell>
          <cell r="D1293" t="str">
            <v>05</v>
          </cell>
          <cell r="E1293" t="str">
            <v>01</v>
          </cell>
          <cell r="F1293" t="str">
            <v>04 1 01 00000</v>
          </cell>
          <cell r="G1293" t="str">
            <v>000</v>
          </cell>
          <cell r="H1293" t="e">
            <v>#REF!</v>
          </cell>
          <cell r="I1293">
            <v>90</v>
          </cell>
          <cell r="J1293" t="e">
            <v>#REF!</v>
          </cell>
          <cell r="K1293">
            <v>410100000</v>
          </cell>
          <cell r="L1293" t="str">
            <v>0410100000</v>
          </cell>
          <cell r="M1293" t="str">
            <v>62005010410100000000</v>
          </cell>
        </row>
        <row r="1294">
          <cell r="A1294" t="str">
            <v>62005010410120200000</v>
          </cell>
          <cell r="B1294" t="str">
            <v>Расходы на мероприятия в области жилищного хозяйства</v>
          </cell>
          <cell r="C1294" t="str">
            <v>620</v>
          </cell>
          <cell r="D1294" t="str">
            <v>05</v>
          </cell>
          <cell r="E1294" t="str">
            <v>01</v>
          </cell>
          <cell r="F1294" t="str">
            <v>04 1 01 20200</v>
          </cell>
          <cell r="G1294" t="str">
            <v>000</v>
          </cell>
          <cell r="H1294" t="e">
            <v>#REF!</v>
          </cell>
          <cell r="I1294">
            <v>90</v>
          </cell>
          <cell r="J1294" t="e">
            <v>#REF!</v>
          </cell>
          <cell r="K1294">
            <v>410120200</v>
          </cell>
          <cell r="L1294" t="str">
            <v>0410120200</v>
          </cell>
          <cell r="M1294" t="str">
            <v>62005010410120200000</v>
          </cell>
        </row>
        <row r="1295">
          <cell r="A1295" t="str">
            <v>62005010410120200240</v>
          </cell>
          <cell r="B1295" t="str">
            <v>Иные закупки товаров, работ и услуг для обеспечения государственных (муниципальных) нужд</v>
          </cell>
          <cell r="C1295" t="str">
            <v>620</v>
          </cell>
          <cell r="D1295" t="str">
            <v>05</v>
          </cell>
          <cell r="E1295" t="str">
            <v>01</v>
          </cell>
          <cell r="F1295" t="str">
            <v>04 1 01 20200</v>
          </cell>
          <cell r="G1295" t="str">
            <v>240</v>
          </cell>
          <cell r="H1295" t="e">
            <v>#REF!</v>
          </cell>
          <cell r="I1295">
            <v>90</v>
          </cell>
          <cell r="J1295" t="e">
            <v>#REF!</v>
          </cell>
          <cell r="K1295">
            <v>410120200</v>
          </cell>
          <cell r="L1295" t="str">
            <v>0410120200</v>
          </cell>
          <cell r="M1295" t="str">
            <v>62005010410120200240</v>
          </cell>
        </row>
        <row r="1296">
          <cell r="A1296" t="str">
            <v>62005018300000000000</v>
          </cell>
          <cell r="B1296" t="str">
            <v>Обеспечение деятельности комитета городского хозяйства администрации города Ставрополя</v>
          </cell>
          <cell r="C1296" t="str">
            <v>620</v>
          </cell>
          <cell r="D1296" t="str">
            <v>05</v>
          </cell>
          <cell r="E1296" t="str">
            <v>01</v>
          </cell>
          <cell r="F1296" t="str">
            <v>83 0 00 00000</v>
          </cell>
          <cell r="G1296" t="str">
            <v>000</v>
          </cell>
          <cell r="H1296" t="e">
            <v>#REF!</v>
          </cell>
          <cell r="I1296">
            <v>4781.76</v>
          </cell>
          <cell r="J1296" t="e">
            <v>#REF!</v>
          </cell>
          <cell r="K1296">
            <v>8300000000</v>
          </cell>
          <cell r="L1296" t="str">
            <v>8300000000</v>
          </cell>
          <cell r="M1296" t="str">
            <v>62005018300000000000</v>
          </cell>
        </row>
        <row r="1297">
          <cell r="A1297" t="str">
            <v>62005018320000000000</v>
          </cell>
          <cell r="B1297" t="str">
            <v>Расходы, предусмотренные на иные цели</v>
          </cell>
          <cell r="C1297" t="str">
            <v>620</v>
          </cell>
          <cell r="D1297" t="str">
            <v>05</v>
          </cell>
          <cell r="E1297" t="str">
            <v>01</v>
          </cell>
          <cell r="F1297" t="str">
            <v>83 2 00 00000</v>
          </cell>
          <cell r="G1297" t="str">
            <v>000</v>
          </cell>
          <cell r="H1297" t="e">
            <v>#REF!</v>
          </cell>
          <cell r="I1297">
            <v>4781.76</v>
          </cell>
          <cell r="J1297" t="e">
            <v>#REF!</v>
          </cell>
          <cell r="K1297">
            <v>8320000000</v>
          </cell>
          <cell r="L1297" t="str">
            <v>8320000000</v>
          </cell>
          <cell r="M1297" t="str">
            <v>62005018320000000000</v>
          </cell>
        </row>
        <row r="1298">
          <cell r="A1298" t="str">
            <v>62005018320020200000</v>
          </cell>
          <cell r="B1298" t="str">
            <v>Расходы на мероприятия в области жилищного хозяйства</v>
          </cell>
          <cell r="C1298" t="str">
            <v>620</v>
          </cell>
          <cell r="D1298" t="str">
            <v>05</v>
          </cell>
          <cell r="E1298" t="str">
            <v>01</v>
          </cell>
          <cell r="F1298" t="str">
            <v>83 2 00 20200</v>
          </cell>
          <cell r="G1298" t="str">
            <v>000</v>
          </cell>
          <cell r="H1298" t="e">
            <v>#REF!</v>
          </cell>
          <cell r="I1298">
            <v>3206.44</v>
          </cell>
          <cell r="J1298" t="e">
            <v>#REF!</v>
          </cell>
          <cell r="K1298">
            <v>8320020200</v>
          </cell>
          <cell r="L1298" t="str">
            <v>8320020200</v>
          </cell>
          <cell r="M1298" t="str">
            <v>62005018320020200000</v>
          </cell>
        </row>
        <row r="1299">
          <cell r="A1299" t="str">
            <v>0000000000</v>
          </cell>
          <cell r="B1299" t="str">
            <v>из них:</v>
          </cell>
          <cell r="L1299" t="str">
            <v>0000000000</v>
          </cell>
          <cell r="M1299" t="str">
            <v>0000000000</v>
          </cell>
        </row>
        <row r="1300">
          <cell r="A1300" t="str">
            <v>62005018320020200000</v>
          </cell>
          <cell r="B1300" t="str">
            <v>выплата собственникам жилых помещений, находящихся в аварийных многоквартирных домах, включенных в программы переселения граждан из аварийного жилищного фонда в городе Ставрополе, реализовывавшиеся до 2014 года, возмещения за изымаемые для муниципальных нужд города Ставрополя жилые помещения</v>
          </cell>
          <cell r="C1300" t="str">
            <v>620</v>
          </cell>
          <cell r="D1300" t="str">
            <v>05</v>
          </cell>
          <cell r="E1300" t="str">
            <v>01</v>
          </cell>
          <cell r="F1300" t="str">
            <v>83 2 00 20200</v>
          </cell>
          <cell r="G1300" t="str">
            <v>000</v>
          </cell>
          <cell r="H1300">
            <v>3206.4399999999996</v>
          </cell>
          <cell r="I1300">
            <v>3206.44</v>
          </cell>
          <cell r="J1300">
            <v>100</v>
          </cell>
          <cell r="K1300">
            <v>8320020200</v>
          </cell>
          <cell r="L1300" t="str">
            <v>8320020200</v>
          </cell>
          <cell r="M1300" t="str">
            <v>62005018320020200000</v>
          </cell>
        </row>
        <row r="1301">
          <cell r="A1301" t="str">
            <v>0000000000</v>
          </cell>
          <cell r="B1301" t="str">
            <v>из них:</v>
          </cell>
          <cell r="L1301" t="str">
            <v>0000000000</v>
          </cell>
          <cell r="M1301" t="str">
            <v>0000000000</v>
          </cell>
        </row>
        <row r="1302">
          <cell r="A1302" t="str">
            <v>62005018320020200000</v>
          </cell>
          <cell r="B1302" t="str">
            <v>остатки на 01.01.2017</v>
          </cell>
          <cell r="C1302" t="str">
            <v>620</v>
          </cell>
          <cell r="D1302" t="str">
            <v>05</v>
          </cell>
          <cell r="E1302" t="str">
            <v>01</v>
          </cell>
          <cell r="F1302" t="str">
            <v>83 2 00 20200</v>
          </cell>
          <cell r="G1302" t="str">
            <v>000</v>
          </cell>
          <cell r="H1302">
            <v>640.53</v>
          </cell>
          <cell r="I1302">
            <v>640.53</v>
          </cell>
          <cell r="J1302">
            <v>100</v>
          </cell>
          <cell r="K1302">
            <v>8320020200</v>
          </cell>
          <cell r="L1302" t="str">
            <v>8320020200</v>
          </cell>
          <cell r="M1302" t="str">
            <v>62005018320020200000</v>
          </cell>
        </row>
        <row r="1303">
          <cell r="A1303" t="str">
            <v>62005018320020200410</v>
          </cell>
          <cell r="B1303" t="str">
            <v>Бюджетные инвестиции</v>
          </cell>
          <cell r="C1303" t="str">
            <v>620</v>
          </cell>
          <cell r="D1303" t="str">
            <v>05</v>
          </cell>
          <cell r="E1303" t="str">
            <v>01</v>
          </cell>
          <cell r="F1303" t="str">
            <v>83 2 00 20200</v>
          </cell>
          <cell r="G1303" t="str">
            <v>410</v>
          </cell>
          <cell r="H1303" t="e">
            <v>#REF!</v>
          </cell>
          <cell r="I1303">
            <v>3206.44</v>
          </cell>
          <cell r="J1303" t="e">
            <v>#REF!</v>
          </cell>
          <cell r="K1303">
            <v>8320020200</v>
          </cell>
          <cell r="L1303" t="str">
            <v>8320020200</v>
          </cell>
          <cell r="M1303" t="str">
            <v>62005018320020200410</v>
          </cell>
        </row>
        <row r="1304">
          <cell r="A1304" t="str">
            <v>62005018320021310000</v>
          </cell>
          <cell r="B1304" t="str">
            <v>Перечисление средств, связанных с реализацией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хозяйства, в соответствии с изменениями, внесенными постановлением Правительства Ставропольского края от 24 марта 2017 г. № 96-п  «О внесении изменений в краевую адресную программу «Переселение граждан из аварийного жилищного фонда в Ставропольском крае в 2013 - 2017 годах», утвержденную постановлением Правительства Ставропольского края от 17 июня 2013 г. № 237-п»</v>
          </cell>
          <cell r="C1304" t="str">
            <v>620</v>
          </cell>
          <cell r="D1304" t="str">
            <v>05</v>
          </cell>
          <cell r="E1304" t="str">
            <v>01</v>
          </cell>
          <cell r="F1304" t="str">
            <v>83 2 00 21310</v>
          </cell>
          <cell r="G1304" t="str">
            <v>000</v>
          </cell>
          <cell r="H1304" t="e">
            <v>#REF!</v>
          </cell>
          <cell r="I1304">
            <v>839.02</v>
          </cell>
          <cell r="J1304" t="e">
            <v>#REF!</v>
          </cell>
          <cell r="K1304">
            <v>8320021310</v>
          </cell>
          <cell r="L1304" t="str">
            <v>8320021310</v>
          </cell>
          <cell r="M1304" t="str">
            <v>62005018320021310000</v>
          </cell>
        </row>
        <row r="1305">
          <cell r="A1305" t="str">
            <v>0000000000</v>
          </cell>
          <cell r="B1305" t="str">
            <v>из них:</v>
          </cell>
          <cell r="L1305" t="str">
            <v>0000000000</v>
          </cell>
          <cell r="M1305" t="str">
            <v>0000000000</v>
          </cell>
        </row>
        <row r="1306">
          <cell r="A1306" t="str">
            <v>62005018320021310000</v>
          </cell>
          <cell r="B1306" t="str">
            <v>остатки на 01.01.2017</v>
          </cell>
          <cell r="C1306" t="str">
            <v>620</v>
          </cell>
          <cell r="D1306" t="str">
            <v>05</v>
          </cell>
          <cell r="E1306" t="str">
            <v>01</v>
          </cell>
          <cell r="F1306" t="str">
            <v>83 2 00 21310</v>
          </cell>
          <cell r="G1306" t="str">
            <v>000</v>
          </cell>
          <cell r="H1306">
            <v>839.02</v>
          </cell>
          <cell r="I1306">
            <v>839.02</v>
          </cell>
          <cell r="J1306">
            <v>100</v>
          </cell>
          <cell r="K1306">
            <v>8320021310</v>
          </cell>
          <cell r="L1306" t="str">
            <v>8320021310</v>
          </cell>
          <cell r="M1306" t="str">
            <v>62005018320021310000</v>
          </cell>
        </row>
        <row r="1307">
          <cell r="A1307" t="str">
            <v>62005018320021310240</v>
          </cell>
          <cell r="B1307" t="str">
            <v>Иные закупки товаров, работ и услуг для обеспечения государственных (муниципальных) нужд</v>
          </cell>
          <cell r="C1307" t="str">
            <v>620</v>
          </cell>
          <cell r="D1307" t="str">
            <v>05</v>
          </cell>
          <cell r="E1307" t="str">
            <v>01</v>
          </cell>
          <cell r="F1307" t="str">
            <v>83 2 00 21310</v>
          </cell>
          <cell r="G1307" t="str">
            <v>240</v>
          </cell>
          <cell r="H1307" t="e">
            <v>#REF!</v>
          </cell>
          <cell r="I1307">
            <v>839.02</v>
          </cell>
          <cell r="J1307" t="e">
            <v>#REF!</v>
          </cell>
          <cell r="K1307">
            <v>8320021310</v>
          </cell>
          <cell r="L1307" t="str">
            <v>8320021310</v>
          </cell>
          <cell r="M1307" t="str">
            <v>62005018320021310240</v>
          </cell>
        </row>
        <row r="1308">
          <cell r="A1308" t="str">
            <v>62005018320021320000</v>
          </cell>
          <cell r="B1308" t="str">
            <v>Перечисление средств, связанных с реализацией мероприятий по переселению граждан из аварийного жилищного фонда за счет средств бюджета Ставропольского края, в соответствии с изменениями, внесенными постановлением Правительства Ставропольского края от 24 марта 2017 г. № 96-п  «О внесении изменений в краевую адресную программу «Переселение граждан из аварийного жилищного фонда в Ставропольском крае в 2013 - 2017 годах», утвержденную постановлением Правительства Ставропольского края от 17 июня 2013 г. № 237-п»</v>
          </cell>
          <cell r="C1308" t="str">
            <v>620</v>
          </cell>
          <cell r="D1308" t="str">
            <v>05</v>
          </cell>
          <cell r="E1308" t="str">
            <v>01</v>
          </cell>
          <cell r="F1308" t="str">
            <v>83 2 00 21320</v>
          </cell>
          <cell r="G1308" t="str">
            <v>000</v>
          </cell>
          <cell r="H1308" t="e">
            <v>#REF!</v>
          </cell>
          <cell r="I1308">
            <v>736.3</v>
          </cell>
          <cell r="J1308" t="e">
            <v>#REF!</v>
          </cell>
          <cell r="K1308">
            <v>8320021320</v>
          </cell>
          <cell r="L1308" t="str">
            <v>8320021320</v>
          </cell>
          <cell r="M1308" t="str">
            <v>62005018320021320000</v>
          </cell>
        </row>
        <row r="1309">
          <cell r="A1309" t="str">
            <v>0000000000</v>
          </cell>
          <cell r="B1309" t="str">
            <v>из них:</v>
          </cell>
          <cell r="L1309" t="str">
            <v>0000000000</v>
          </cell>
          <cell r="M1309" t="str">
            <v>0000000000</v>
          </cell>
        </row>
        <row r="1310">
          <cell r="A1310" t="str">
            <v>62005018320021320000</v>
          </cell>
          <cell r="B1310" t="str">
            <v>остатки на 01.01.2017</v>
          </cell>
          <cell r="C1310" t="str">
            <v>620</v>
          </cell>
          <cell r="D1310" t="str">
            <v>05</v>
          </cell>
          <cell r="E1310" t="str">
            <v>01</v>
          </cell>
          <cell r="F1310" t="str">
            <v>83 2 00 21320</v>
          </cell>
          <cell r="G1310" t="str">
            <v>000</v>
          </cell>
          <cell r="H1310">
            <v>736.3</v>
          </cell>
          <cell r="I1310">
            <v>736.3</v>
          </cell>
          <cell r="J1310">
            <v>100</v>
          </cell>
          <cell r="K1310">
            <v>8320021320</v>
          </cell>
          <cell r="L1310" t="str">
            <v>8320021320</v>
          </cell>
          <cell r="M1310" t="str">
            <v>62005018320021320000</v>
          </cell>
        </row>
        <row r="1311">
          <cell r="A1311" t="str">
            <v>62005018320021320240</v>
          </cell>
          <cell r="B1311" t="str">
            <v>Иные закупки товаров, работ и услуг для обеспечения государственных (муниципальных) нужд</v>
          </cell>
          <cell r="C1311" t="str">
            <v>620</v>
          </cell>
          <cell r="D1311" t="str">
            <v>05</v>
          </cell>
          <cell r="E1311" t="str">
            <v>01</v>
          </cell>
          <cell r="F1311" t="str">
            <v>83 2 00 21320</v>
          </cell>
          <cell r="G1311" t="str">
            <v>240</v>
          </cell>
          <cell r="H1311" t="e">
            <v>#REF!</v>
          </cell>
          <cell r="I1311">
            <v>736.3</v>
          </cell>
          <cell r="J1311" t="e">
            <v>#REF!</v>
          </cell>
          <cell r="K1311">
            <v>8320021320</v>
          </cell>
          <cell r="L1311" t="str">
            <v>8320021320</v>
          </cell>
          <cell r="M1311" t="str">
            <v>62005018320021320240</v>
          </cell>
        </row>
        <row r="1312">
          <cell r="A1312" t="str">
            <v>62005020000000000000</v>
          </cell>
          <cell r="B1312" t="str">
            <v>Коммунальное хозяйство</v>
          </cell>
          <cell r="C1312">
            <v>620</v>
          </cell>
          <cell r="D1312" t="str">
            <v>05</v>
          </cell>
          <cell r="E1312" t="str">
            <v>02</v>
          </cell>
          <cell r="F1312" t="str">
            <v>00 0 00 00000</v>
          </cell>
          <cell r="G1312" t="str">
            <v>000</v>
          </cell>
          <cell r="H1312" t="e">
            <v>#REF!</v>
          </cell>
          <cell r="I1312">
            <v>1856.6</v>
          </cell>
          <cell r="J1312" t="e">
            <v>#REF!</v>
          </cell>
          <cell r="K1312">
            <v>0</v>
          </cell>
          <cell r="L1312" t="str">
            <v>0000000000</v>
          </cell>
          <cell r="M1312" t="str">
            <v>62005020000000000000</v>
          </cell>
        </row>
        <row r="1313">
          <cell r="A1313" t="str">
            <v>62005020400000000000</v>
          </cell>
          <cell r="B1313" t="str">
    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    </cell>
          <cell r="C1313">
            <v>620</v>
          </cell>
          <cell r="D1313" t="str">
            <v>05</v>
          </cell>
          <cell r="E1313" t="str">
            <v>02</v>
          </cell>
          <cell r="F1313" t="str">
            <v>04 0 00 00000</v>
          </cell>
          <cell r="G1313" t="str">
            <v>000</v>
          </cell>
          <cell r="H1313" t="e">
            <v>#REF!</v>
          </cell>
          <cell r="I1313">
            <v>1856.6</v>
          </cell>
          <cell r="J1313" t="e">
            <v>#REF!</v>
          </cell>
          <cell r="K1313">
            <v>400000000</v>
          </cell>
          <cell r="L1313" t="str">
            <v>0400000000</v>
          </cell>
          <cell r="M1313" t="str">
            <v>62005020400000000000</v>
          </cell>
        </row>
        <row r="1314">
          <cell r="A1314" t="str">
            <v>62005020410000000000</v>
          </cell>
          <cell r="B1314" t="str">
            <v>Подпрограмма «Развитие жилищно-коммунального хозяйства на территории города Ставрополя»</v>
          </cell>
          <cell r="C1314">
            <v>620</v>
          </cell>
          <cell r="D1314" t="str">
            <v>05</v>
          </cell>
          <cell r="E1314" t="str">
            <v>02</v>
          </cell>
          <cell r="F1314" t="str">
            <v>04 1 00 00000</v>
          </cell>
          <cell r="G1314" t="str">
            <v>000</v>
          </cell>
          <cell r="H1314" t="e">
            <v>#REF!</v>
          </cell>
          <cell r="I1314">
            <v>1856.6</v>
          </cell>
          <cell r="J1314" t="e">
            <v>#REF!</v>
          </cell>
          <cell r="K1314">
            <v>410000000</v>
          </cell>
          <cell r="L1314" t="str">
            <v>0410000000</v>
          </cell>
          <cell r="M1314" t="str">
            <v>62005020410000000000</v>
          </cell>
        </row>
        <row r="1315">
          <cell r="A1315" t="str">
            <v>62005020410200000000</v>
          </cell>
          <cell r="B1315" t="str">
    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    </cell>
          <cell r="C1315">
            <v>620</v>
          </cell>
          <cell r="D1315" t="str">
            <v>05</v>
          </cell>
          <cell r="E1315" t="str">
            <v>02</v>
          </cell>
          <cell r="F1315" t="str">
            <v>04 1 02 00000</v>
          </cell>
          <cell r="G1315" t="str">
            <v>000</v>
          </cell>
          <cell r="H1315" t="e">
            <v>#REF!</v>
          </cell>
          <cell r="I1315">
            <v>3.27</v>
          </cell>
          <cell r="J1315" t="e">
            <v>#REF!</v>
          </cell>
          <cell r="K1315">
            <v>410200000</v>
          </cell>
          <cell r="L1315" t="str">
            <v>0410200000</v>
          </cell>
          <cell r="M1315" t="str">
            <v>62005020410200000000</v>
          </cell>
        </row>
        <row r="1316">
          <cell r="A1316" t="str">
            <v>62005020410220220000</v>
          </cell>
          <cell r="B1316" t="str">
            <v>Расходы на мероприятия в области коммунального хозяйства</v>
          </cell>
          <cell r="C1316">
            <v>620</v>
          </cell>
          <cell r="D1316" t="str">
            <v>05</v>
          </cell>
          <cell r="E1316" t="str">
            <v>02</v>
          </cell>
          <cell r="F1316" t="str">
            <v>04 1 02 20220</v>
          </cell>
          <cell r="G1316" t="str">
            <v>000</v>
          </cell>
          <cell r="H1316" t="e">
            <v>#REF!</v>
          </cell>
          <cell r="I1316">
            <v>3.27</v>
          </cell>
          <cell r="J1316" t="e">
            <v>#REF!</v>
          </cell>
          <cell r="K1316">
            <v>410220220</v>
          </cell>
          <cell r="L1316" t="str">
            <v>0410220220</v>
          </cell>
          <cell r="M1316" t="str">
            <v>62005020410220220000</v>
          </cell>
        </row>
        <row r="1317">
          <cell r="A1317" t="str">
            <v>62005020410220220240</v>
          </cell>
          <cell r="B1317" t="str">
            <v>Иные закупки товаров, работ и услуг для обеспечения государственных (муниципальных) нужд</v>
          </cell>
          <cell r="C1317" t="str">
            <v>620</v>
          </cell>
          <cell r="D1317" t="str">
            <v>05</v>
          </cell>
          <cell r="E1317" t="str">
            <v>02</v>
          </cell>
          <cell r="F1317" t="str">
            <v>04 1 02 20220</v>
          </cell>
          <cell r="G1317" t="str">
            <v>240</v>
          </cell>
          <cell r="H1317" t="e">
            <v>#REF!</v>
          </cell>
          <cell r="I1317">
            <v>3.27</v>
          </cell>
          <cell r="J1317" t="e">
            <v>#REF!</v>
          </cell>
          <cell r="K1317">
            <v>410220220</v>
          </cell>
          <cell r="L1317" t="str">
            <v>0410220220</v>
          </cell>
          <cell r="M1317" t="str">
            <v>62005020410220220240</v>
          </cell>
        </row>
        <row r="1318">
          <cell r="A1318" t="str">
            <v>62005020410300000000</v>
          </cell>
          <cell r="B1318" t="str">
            <v>Основное мероприятие «Организация электроснабжения населения на территории 32 микрорайона Ленинского района города Ставрополя (поселок Демино)»</v>
          </cell>
          <cell r="C1318">
            <v>620</v>
          </cell>
          <cell r="D1318" t="str">
            <v>05</v>
          </cell>
          <cell r="E1318" t="str">
            <v>02</v>
          </cell>
          <cell r="F1318" t="str">
            <v>04 1 03 00000</v>
          </cell>
          <cell r="G1318" t="str">
            <v>000</v>
          </cell>
          <cell r="H1318" t="e">
            <v>#REF!</v>
          </cell>
          <cell r="I1318">
            <v>1853.33</v>
          </cell>
          <cell r="J1318" t="e">
            <v>#REF!</v>
          </cell>
          <cell r="K1318">
            <v>410300000</v>
          </cell>
          <cell r="L1318" t="str">
            <v>0410300000</v>
          </cell>
          <cell r="M1318" t="str">
            <v>62005020410300000000</v>
          </cell>
        </row>
        <row r="1319">
          <cell r="A1319" t="str">
            <v>62005020410320220000</v>
          </cell>
          <cell r="B1319" t="str">
            <v>Расходы на мероприятия в области коммунального хозяйства</v>
          </cell>
          <cell r="C1319">
            <v>620</v>
          </cell>
          <cell r="D1319" t="str">
            <v>05</v>
          </cell>
          <cell r="E1319" t="str">
            <v>02</v>
          </cell>
          <cell r="F1319" t="str">
            <v>04 1 03 20220</v>
          </cell>
          <cell r="G1319" t="str">
            <v>000</v>
          </cell>
          <cell r="H1319" t="e">
            <v>#REF!</v>
          </cell>
          <cell r="I1319">
            <v>1853.33</v>
          </cell>
          <cell r="J1319" t="e">
            <v>#REF!</v>
          </cell>
          <cell r="K1319">
            <v>410320220</v>
          </cell>
          <cell r="L1319" t="str">
            <v>0410320220</v>
          </cell>
          <cell r="M1319" t="str">
            <v>62005020410320220000</v>
          </cell>
        </row>
        <row r="1320">
          <cell r="A1320" t="str">
            <v>62005020410320220240</v>
          </cell>
          <cell r="B1320" t="str">
            <v>Иные закупки товаров, работ и услуг для обеспечения государственных (муниципальных) нужд</v>
          </cell>
          <cell r="C1320">
            <v>620</v>
          </cell>
          <cell r="D1320" t="str">
            <v>05</v>
          </cell>
          <cell r="E1320" t="str">
            <v>02</v>
          </cell>
          <cell r="F1320" t="str">
            <v>04 1 03 20220</v>
          </cell>
          <cell r="G1320" t="str">
            <v>240</v>
          </cell>
          <cell r="H1320" t="e">
            <v>#REF!</v>
          </cell>
          <cell r="I1320">
            <v>1853.33</v>
          </cell>
          <cell r="J1320" t="e">
            <v>#REF!</v>
          </cell>
          <cell r="K1320">
            <v>410320220</v>
          </cell>
          <cell r="L1320" t="str">
            <v>0410320220</v>
          </cell>
          <cell r="M1320" t="str">
            <v>62005020410320220240</v>
          </cell>
        </row>
        <row r="1321">
          <cell r="A1321" t="str">
            <v>62005030000000000000</v>
          </cell>
          <cell r="B1321" t="str">
            <v>Благоустройство</v>
          </cell>
          <cell r="C1321" t="str">
            <v>620</v>
          </cell>
          <cell r="D1321" t="str">
            <v>05</v>
          </cell>
          <cell r="E1321" t="str">
            <v>03</v>
          </cell>
          <cell r="F1321" t="str">
            <v>00 0 00 00000</v>
          </cell>
          <cell r="G1321" t="str">
            <v>000</v>
          </cell>
          <cell r="H1321" t="e">
            <v>#REF!</v>
          </cell>
          <cell r="I1321">
            <v>332611.81000000006</v>
          </cell>
          <cell r="J1321" t="e">
            <v>#REF!</v>
          </cell>
          <cell r="K1321">
            <v>0</v>
          </cell>
          <cell r="L1321" t="str">
            <v>0000000000</v>
          </cell>
          <cell r="M1321" t="str">
            <v>62005030000000000000</v>
          </cell>
        </row>
        <row r="1322">
          <cell r="A1322" t="str">
            <v>62005030400000000000</v>
          </cell>
          <cell r="B1322" t="str">
    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    </cell>
          <cell r="C1322" t="str">
            <v>620</v>
          </cell>
          <cell r="D1322" t="str">
            <v>05</v>
          </cell>
          <cell r="E1322" t="str">
            <v>03</v>
          </cell>
          <cell r="F1322" t="str">
            <v>04 0 00 00000</v>
          </cell>
          <cell r="G1322" t="str">
            <v>000</v>
          </cell>
          <cell r="H1322" t="e">
            <v>#REF!</v>
          </cell>
          <cell r="I1322">
            <v>328621.19</v>
          </cell>
          <cell r="J1322" t="e">
            <v>#REF!</v>
          </cell>
          <cell r="K1322">
            <v>400000000</v>
          </cell>
          <cell r="L1322" t="str">
            <v>0400000000</v>
          </cell>
          <cell r="M1322" t="str">
            <v>62005030400000000000</v>
          </cell>
        </row>
        <row r="1323">
          <cell r="A1323" t="str">
            <v>62005030430000000000</v>
          </cell>
          <cell r="B1323" t="str">
            <v>Подпрограмма «Формирование современной городской среды на территории города Ставрополя»</v>
          </cell>
          <cell r="C1323" t="str">
            <v>620</v>
          </cell>
          <cell r="D1323" t="str">
            <v>05</v>
          </cell>
          <cell r="E1323" t="str">
            <v>03</v>
          </cell>
          <cell r="F1323" t="str">
            <v>04 3 00 00000</v>
          </cell>
          <cell r="G1323" t="str">
            <v>000</v>
          </cell>
          <cell r="H1323" t="e">
            <v>#REF!</v>
          </cell>
          <cell r="I1323">
            <v>328621.19</v>
          </cell>
          <cell r="J1323" t="e">
            <v>#REF!</v>
          </cell>
          <cell r="K1323">
            <v>430000000</v>
          </cell>
          <cell r="L1323" t="str">
            <v>0430000000</v>
          </cell>
          <cell r="M1323" t="str">
            <v>62005030430000000000</v>
          </cell>
        </row>
        <row r="1324">
          <cell r="A1324" t="str">
            <v>62005030430200000000</v>
          </cell>
          <cell r="B1324" t="str">
            <v>Основное мероприятие «Создание и обеспечение надлежащего состояния мест захоронения на территории города Ставрополя»</v>
          </cell>
          <cell r="C1324" t="str">
            <v>620</v>
          </cell>
          <cell r="D1324" t="str">
            <v>05</v>
          </cell>
          <cell r="E1324" t="str">
            <v>03</v>
          </cell>
          <cell r="F1324" t="str">
            <v>04 3 02 00000</v>
          </cell>
          <cell r="G1324" t="str">
            <v>000</v>
          </cell>
          <cell r="H1324" t="e">
            <v>#REF!</v>
          </cell>
          <cell r="I1324">
            <v>26571.68</v>
          </cell>
          <cell r="J1324" t="e">
            <v>#REF!</v>
          </cell>
          <cell r="K1324">
            <v>430200000</v>
          </cell>
          <cell r="L1324" t="str">
            <v>0430200000</v>
          </cell>
          <cell r="M1324" t="str">
            <v>62005030430200000000</v>
          </cell>
        </row>
        <row r="1325">
          <cell r="A1325" t="str">
            <v>62005030430220290000</v>
          </cell>
          <cell r="B1325" t="str">
            <v>Расходы на проектирование, устройство, благоустройство и содержание муниципальных общественных кладбищ города Ставрополя</v>
          </cell>
          <cell r="C1325" t="str">
            <v>620</v>
          </cell>
          <cell r="D1325" t="str">
            <v>05</v>
          </cell>
          <cell r="E1325" t="str">
            <v>03</v>
          </cell>
          <cell r="F1325" t="str">
            <v>04 3 02 20290</v>
          </cell>
          <cell r="G1325" t="str">
            <v>000</v>
          </cell>
          <cell r="H1325" t="e">
            <v>#REF!</v>
          </cell>
          <cell r="I1325">
            <v>26571.68</v>
          </cell>
          <cell r="J1325" t="e">
            <v>#REF!</v>
          </cell>
          <cell r="K1325">
            <v>430220290</v>
          </cell>
          <cell r="L1325" t="str">
            <v>0430220290</v>
          </cell>
          <cell r="M1325" t="str">
            <v>62005030430220290000</v>
          </cell>
        </row>
        <row r="1326">
          <cell r="A1326" t="str">
            <v>62005030430220290240</v>
          </cell>
          <cell r="B1326" t="str">
            <v>Иные закупки товаров, работ и услуг для обеспечения государственных (муниципальных) нужд</v>
          </cell>
          <cell r="C1326" t="str">
            <v>620</v>
          </cell>
          <cell r="D1326" t="str">
            <v>05</v>
          </cell>
          <cell r="E1326" t="str">
            <v>03</v>
          </cell>
          <cell r="F1326" t="str">
            <v>04 3 02 20290</v>
          </cell>
          <cell r="G1326" t="str">
            <v>240</v>
          </cell>
          <cell r="H1326" t="e">
            <v>#REF!</v>
          </cell>
          <cell r="I1326">
            <v>26571.68</v>
          </cell>
          <cell r="J1326" t="e">
            <v>#REF!</v>
          </cell>
          <cell r="K1326">
            <v>430220290</v>
          </cell>
          <cell r="L1326" t="str">
            <v>0430220290</v>
          </cell>
          <cell r="M1326" t="str">
            <v>62005030430220290240</v>
          </cell>
        </row>
        <row r="1327">
          <cell r="A1327" t="str">
            <v>62005030430300000000</v>
          </cell>
          <cell r="B1327" t="str">
            <v>Основное мероприятие «Организация отлова и содержания безнадзорных животных, сбор трупов и их захоронение в установленном порядке»</v>
          </cell>
          <cell r="C1327" t="str">
            <v>620</v>
          </cell>
          <cell r="D1327" t="str">
            <v>05</v>
          </cell>
          <cell r="E1327" t="str">
            <v>03</v>
          </cell>
          <cell r="F1327" t="str">
            <v>04 3 03 00000</v>
          </cell>
          <cell r="G1327" t="str">
            <v>000</v>
          </cell>
          <cell r="H1327" t="e">
            <v>#REF!</v>
          </cell>
          <cell r="I1327">
            <v>2284.56</v>
          </cell>
          <cell r="J1327" t="e">
            <v>#REF!</v>
          </cell>
          <cell r="K1327">
            <v>430300000</v>
          </cell>
          <cell r="L1327" t="str">
            <v>0430300000</v>
          </cell>
          <cell r="M1327" t="str">
            <v>62005030430300000000</v>
          </cell>
        </row>
        <row r="1328">
          <cell r="A1328" t="str">
            <v>62005030430377150000</v>
          </cell>
          <cell r="B1328" t="str">
            <v>Организация проведения на территории города Ставрополя мероприятий по отлову и содержанию безнадзорных животных</v>
          </cell>
          <cell r="C1328" t="str">
            <v>620</v>
          </cell>
          <cell r="D1328" t="str">
            <v>05</v>
          </cell>
          <cell r="E1328" t="str">
            <v>03</v>
          </cell>
          <cell r="F1328" t="str">
            <v>04 3 03 77150</v>
          </cell>
          <cell r="G1328" t="str">
            <v>000</v>
          </cell>
          <cell r="H1328" t="e">
            <v>#REF!</v>
          </cell>
          <cell r="I1328">
            <v>2284.56</v>
          </cell>
          <cell r="J1328" t="e">
            <v>#REF!</v>
          </cell>
          <cell r="K1328">
            <v>430377150</v>
          </cell>
          <cell r="L1328" t="str">
            <v>0430377150</v>
          </cell>
          <cell r="M1328" t="str">
            <v>62005030430377150000</v>
          </cell>
        </row>
        <row r="1329">
          <cell r="A1329" t="str">
            <v>62005030430377150240</v>
          </cell>
          <cell r="B1329" t="str">
            <v>Иные закупки товаров, работ и услуг для обеспечения государственных (муниципальных) нужд</v>
          </cell>
          <cell r="C1329" t="str">
            <v>620</v>
          </cell>
          <cell r="D1329" t="str">
            <v>05</v>
          </cell>
          <cell r="E1329" t="str">
            <v>03</v>
          </cell>
          <cell r="F1329" t="str">
            <v>04 3 03 77150</v>
          </cell>
          <cell r="G1329" t="str">
            <v>240</v>
          </cell>
          <cell r="H1329" t="e">
            <v>#REF!</v>
          </cell>
          <cell r="I1329">
            <v>2284.56</v>
          </cell>
          <cell r="J1329" t="e">
            <v>#REF!</v>
          </cell>
          <cell r="K1329">
            <v>430377150</v>
          </cell>
          <cell r="L1329" t="str">
            <v>0430377150</v>
          </cell>
          <cell r="M1329" t="str">
            <v>62005030430377150240</v>
          </cell>
        </row>
        <row r="1330">
          <cell r="A1330" t="str">
            <v>62005030430400000000</v>
          </cell>
          <cell r="B1330" t="str">
            <v>Основное мероприятие «Благоустройство территории города Ставрополя»</v>
          </cell>
          <cell r="C1330" t="str">
            <v>620</v>
          </cell>
          <cell r="D1330" t="str">
            <v>05</v>
          </cell>
          <cell r="E1330" t="str">
            <v>03</v>
          </cell>
          <cell r="F1330" t="str">
            <v>04 3 04 00000</v>
          </cell>
          <cell r="G1330" t="str">
            <v>000</v>
          </cell>
          <cell r="H1330" t="e">
            <v>#REF!</v>
          </cell>
          <cell r="I1330">
            <v>299764.95</v>
          </cell>
          <cell r="J1330" t="e">
            <v>#REF!</v>
          </cell>
          <cell r="K1330">
            <v>430400000</v>
          </cell>
          <cell r="L1330" t="str">
            <v>0430400000</v>
          </cell>
          <cell r="M1330" t="str">
            <v>62005030430400000000</v>
          </cell>
        </row>
        <row r="1331">
          <cell r="A1331" t="str">
            <v>62005030430411010000</v>
          </cell>
          <cell r="B1331" t="str">
            <v>Расходы на обеспечение деятельности (оказание услуг) муниципальных учреждений</v>
          </cell>
          <cell r="C1331" t="str">
            <v>620</v>
          </cell>
          <cell r="D1331" t="str">
            <v>05</v>
          </cell>
          <cell r="E1331" t="str">
            <v>03</v>
          </cell>
          <cell r="F1331" t="str">
            <v>04 3 04 11010</v>
          </cell>
          <cell r="G1331" t="str">
            <v>000</v>
          </cell>
          <cell r="H1331" t="e">
            <v>#REF!</v>
          </cell>
          <cell r="I1331">
            <v>10663.52</v>
          </cell>
          <cell r="J1331" t="e">
            <v>#REF!</v>
          </cell>
          <cell r="K1331">
            <v>430411010</v>
          </cell>
          <cell r="L1331" t="str">
            <v>0430411010</v>
          </cell>
          <cell r="M1331" t="str">
            <v>62005030430411010000</v>
          </cell>
        </row>
        <row r="1332">
          <cell r="A1332" t="str">
            <v>62005030430411010610</v>
          </cell>
          <cell r="B1332" t="str">
            <v>Субсидии бюджетным учреждениям</v>
          </cell>
          <cell r="C1332" t="str">
            <v>620</v>
          </cell>
          <cell r="D1332" t="str">
            <v>05</v>
          </cell>
          <cell r="E1332" t="str">
            <v>03</v>
          </cell>
          <cell r="F1332" t="str">
            <v>04 3 04 11010</v>
          </cell>
          <cell r="G1332" t="str">
            <v>610</v>
          </cell>
          <cell r="H1332" t="e">
            <v>#REF!</v>
          </cell>
          <cell r="I1332">
            <v>10663.52</v>
          </cell>
          <cell r="J1332" t="e">
            <v>#REF!</v>
          </cell>
          <cell r="K1332">
            <v>430411010</v>
          </cell>
          <cell r="L1332" t="str">
            <v>0430411010</v>
          </cell>
          <cell r="M1332" t="str">
            <v>62005030430411010610</v>
          </cell>
        </row>
        <row r="1333">
          <cell r="A1333" t="str">
            <v>62005030430420280000</v>
          </cell>
          <cell r="B1333" t="str">
            <v>Расходы на обеспечение уличного освещения территории города Ставрополя</v>
          </cell>
          <cell r="C1333" t="str">
            <v>620</v>
          </cell>
          <cell r="D1333" t="str">
            <v>05</v>
          </cell>
          <cell r="E1333" t="str">
            <v>03</v>
          </cell>
          <cell r="F1333" t="str">
            <v>04 3 04 20280</v>
          </cell>
          <cell r="G1333" t="str">
            <v>000</v>
          </cell>
          <cell r="H1333" t="e">
            <v>#REF!</v>
          </cell>
          <cell r="I1333">
            <v>113939.49</v>
          </cell>
          <cell r="J1333" t="e">
            <v>#REF!</v>
          </cell>
          <cell r="K1333">
            <v>430420280</v>
          </cell>
          <cell r="L1333" t="str">
            <v>0430420280</v>
          </cell>
          <cell r="M1333" t="str">
            <v>62005030430420280000</v>
          </cell>
        </row>
        <row r="1334">
          <cell r="A1334" t="str">
            <v>62005030430420280240</v>
          </cell>
          <cell r="B1334" t="str">
            <v>Иные закупки товаров, работ и услуг для обеспечения государственных (муниципальных) нужд</v>
          </cell>
          <cell r="C1334" t="str">
            <v>620</v>
          </cell>
          <cell r="D1334" t="str">
            <v>05</v>
          </cell>
          <cell r="E1334" t="str">
            <v>03</v>
          </cell>
          <cell r="F1334" t="str">
            <v>04 3 04 20280</v>
          </cell>
          <cell r="G1334" t="str">
            <v>240</v>
          </cell>
          <cell r="H1334" t="e">
            <v>#REF!</v>
          </cell>
          <cell r="I1334">
            <v>113939.49</v>
          </cell>
          <cell r="J1334" t="e">
            <v>#REF!</v>
          </cell>
          <cell r="K1334">
            <v>430420280</v>
          </cell>
          <cell r="L1334" t="str">
            <v>0430420280</v>
          </cell>
          <cell r="M1334" t="str">
            <v>62005030430420280240</v>
          </cell>
        </row>
        <row r="1335">
          <cell r="A1335" t="str">
            <v>62005030430420300000</v>
          </cell>
          <cell r="B1335" t="str">
            <v>Расходы на прочие мероприятия по благоустройству территории города Ставрополя</v>
          </cell>
          <cell r="C1335" t="str">
            <v>620</v>
          </cell>
          <cell r="D1335" t="str">
            <v>05</v>
          </cell>
          <cell r="E1335" t="str">
            <v>03</v>
          </cell>
          <cell r="F1335" t="str">
            <v>04 3 04 20300</v>
          </cell>
          <cell r="G1335" t="str">
            <v>000</v>
          </cell>
          <cell r="H1335" t="e">
            <v>#REF!</v>
          </cell>
          <cell r="I1335">
            <v>6892.71</v>
          </cell>
          <cell r="J1335" t="e">
            <v>#REF!</v>
          </cell>
          <cell r="K1335">
            <v>430420300</v>
          </cell>
          <cell r="L1335" t="str">
            <v>0430420300</v>
          </cell>
          <cell r="M1335" t="str">
            <v>62005030430420300000</v>
          </cell>
        </row>
        <row r="1336">
          <cell r="A1336" t="str">
            <v>0000000000</v>
          </cell>
          <cell r="B1336" t="str">
            <v>из них:</v>
          </cell>
          <cell r="L1336" t="str">
            <v>0000000000</v>
          </cell>
          <cell r="M1336" t="str">
            <v>0000000000</v>
          </cell>
        </row>
        <row r="1337">
          <cell r="A1337" t="str">
            <v>62005030430420300000</v>
          </cell>
          <cell r="B1337" t="str">
            <v>разработка проектной документации на строительство участка сети дождевой канализации на территории «Русский лес» в городе Ставрополе (в том числе проектно-изыскательские работы)</v>
          </cell>
          <cell r="C1337" t="str">
            <v>620</v>
          </cell>
          <cell r="D1337" t="str">
            <v>05</v>
          </cell>
          <cell r="E1337" t="str">
            <v>03</v>
          </cell>
          <cell r="F1337" t="str">
            <v>04 3 04 20300</v>
          </cell>
          <cell r="G1337" t="str">
            <v>000</v>
          </cell>
          <cell r="H1337">
            <v>1934.63</v>
          </cell>
          <cell r="I1337">
            <v>1934.42</v>
          </cell>
          <cell r="J1337">
            <v>100</v>
          </cell>
          <cell r="K1337">
            <v>430420300</v>
          </cell>
          <cell r="L1337" t="str">
            <v>0430420300</v>
          </cell>
          <cell r="M1337" t="str">
            <v>62005030430420300000</v>
          </cell>
        </row>
        <row r="1338">
          <cell r="A1338" t="str">
            <v>62005030430420300240</v>
          </cell>
          <cell r="B1338" t="str">
            <v>Иные закупки товаров, работ и услуг для обеспечения государственных (муниципальных) нужд</v>
          </cell>
          <cell r="C1338" t="str">
            <v>620</v>
          </cell>
          <cell r="D1338" t="str">
            <v>05</v>
          </cell>
          <cell r="E1338" t="str">
            <v>03</v>
          </cell>
          <cell r="F1338" t="str">
            <v>04 3 04 20300</v>
          </cell>
          <cell r="G1338" t="str">
            <v>240</v>
          </cell>
          <cell r="H1338" t="e">
            <v>#REF!</v>
          </cell>
          <cell r="I1338">
            <v>4958.29</v>
          </cell>
          <cell r="J1338" t="e">
            <v>#REF!</v>
          </cell>
          <cell r="K1338">
            <v>430420300</v>
          </cell>
          <cell r="L1338" t="str">
            <v>0430420300</v>
          </cell>
          <cell r="M1338" t="str">
            <v>62005030430420300240</v>
          </cell>
        </row>
        <row r="1339">
          <cell r="A1339" t="str">
            <v>62005030430420300410</v>
          </cell>
          <cell r="B1339" t="str">
            <v>Бюджетные инвестиции</v>
          </cell>
          <cell r="C1339" t="str">
            <v>620</v>
          </cell>
          <cell r="D1339" t="str">
            <v>05</v>
          </cell>
          <cell r="E1339" t="str">
            <v>03</v>
          </cell>
          <cell r="F1339" t="str">
            <v>04 3 04 20300</v>
          </cell>
          <cell r="G1339" t="str">
            <v>410</v>
          </cell>
          <cell r="H1339">
            <v>1934.63</v>
          </cell>
          <cell r="I1339">
            <v>1934.42</v>
          </cell>
          <cell r="J1339">
            <v>100</v>
          </cell>
          <cell r="K1339">
            <v>430420300</v>
          </cell>
          <cell r="L1339" t="str">
            <v>0430420300</v>
          </cell>
          <cell r="M1339" t="str">
            <v>62005030430420300410</v>
          </cell>
        </row>
        <row r="1340">
          <cell r="A1340" t="str">
            <v>62005030430420780000</v>
          </cell>
          <cell r="B1340" t="str">
            <v>Расходы на проведение мероприятий по озеленению территории города Ставрополя</v>
          </cell>
          <cell r="C1340" t="str">
            <v>620</v>
          </cell>
          <cell r="D1340" t="str">
            <v>05</v>
          </cell>
          <cell r="E1340" t="str">
            <v>03</v>
          </cell>
          <cell r="F1340" t="str">
            <v>04 3 04 20780</v>
          </cell>
          <cell r="G1340" t="str">
            <v>000</v>
          </cell>
          <cell r="H1340" t="e">
            <v>#REF!</v>
          </cell>
          <cell r="I1340">
            <v>15939.93</v>
          </cell>
          <cell r="J1340" t="e">
            <v>#REF!</v>
          </cell>
          <cell r="K1340">
            <v>430420780</v>
          </cell>
          <cell r="L1340" t="str">
            <v>0430420780</v>
          </cell>
          <cell r="M1340" t="str">
            <v>62005030430420780000</v>
          </cell>
        </row>
        <row r="1341">
          <cell r="A1341" t="str">
            <v>62005030430420780240</v>
          </cell>
          <cell r="B1341" t="str">
            <v>Иные закупки товаров, работ и услуг для обеспечения государственных (муниципальных) нужд</v>
          </cell>
          <cell r="C1341" t="str">
            <v>620</v>
          </cell>
          <cell r="D1341" t="str">
            <v>05</v>
          </cell>
          <cell r="E1341" t="str">
            <v>03</v>
          </cell>
          <cell r="F1341" t="str">
            <v>04 3 04 20780</v>
          </cell>
          <cell r="G1341" t="str">
            <v>240</v>
          </cell>
          <cell r="H1341" t="e">
            <v>#REF!</v>
          </cell>
          <cell r="I1341">
            <v>15939.93</v>
          </cell>
          <cell r="J1341" t="e">
            <v>#REF!</v>
          </cell>
          <cell r="K1341">
            <v>430420780</v>
          </cell>
          <cell r="L1341" t="str">
            <v>0430420780</v>
          </cell>
          <cell r="M1341" t="str">
            <v>62005030430420780240</v>
          </cell>
        </row>
        <row r="1342">
          <cell r="A1342" t="str">
            <v>62005030430420790000</v>
          </cell>
          <cell r="B1342" t="str">
    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    </cell>
          <cell r="C1342" t="str">
            <v>620</v>
          </cell>
          <cell r="D1342" t="str">
            <v>05</v>
          </cell>
          <cell r="E1342" t="str">
            <v>03</v>
          </cell>
          <cell r="F1342" t="str">
            <v>04 3 04 20790</v>
          </cell>
          <cell r="G1342" t="str">
            <v>000</v>
          </cell>
          <cell r="H1342" t="e">
            <v>#REF!</v>
          </cell>
          <cell r="I1342">
            <v>47409.760000000002</v>
          </cell>
          <cell r="J1342" t="e">
            <v>#REF!</v>
          </cell>
          <cell r="K1342">
            <v>430420790</v>
          </cell>
          <cell r="L1342" t="str">
            <v>0430420790</v>
          </cell>
          <cell r="M1342" t="str">
            <v>62005030430420790000</v>
          </cell>
        </row>
        <row r="1343">
          <cell r="A1343" t="str">
            <v>62005030430420790240</v>
          </cell>
          <cell r="B1343" t="str">
            <v>Иные закупки товаров, работ и услуг для обеспечения государственных (муниципальных) нужд</v>
          </cell>
          <cell r="C1343" t="str">
            <v>620</v>
          </cell>
          <cell r="D1343" t="str">
            <v>05</v>
          </cell>
          <cell r="E1343" t="str">
            <v>03</v>
          </cell>
          <cell r="F1343" t="str">
            <v>04 3 04 20790</v>
          </cell>
          <cell r="G1343" t="str">
            <v>240</v>
          </cell>
          <cell r="H1343" t="e">
            <v>#REF!</v>
          </cell>
          <cell r="I1343">
            <v>47409.760000000002</v>
          </cell>
          <cell r="J1343" t="e">
            <v>#REF!</v>
          </cell>
          <cell r="K1343">
            <v>430420790</v>
          </cell>
          <cell r="L1343" t="str">
            <v>0430420790</v>
          </cell>
          <cell r="M1343" t="str">
            <v>62005030430420790240</v>
          </cell>
        </row>
        <row r="1344">
          <cell r="A1344" t="str">
            <v>62005030430421390000</v>
          </cell>
          <cell r="B1344" t="str">
    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 благоустройство центральной части города Ставрополя</v>
          </cell>
          <cell r="C1344" t="str">
            <v>620</v>
          </cell>
          <cell r="D1344" t="str">
            <v>05</v>
          </cell>
          <cell r="E1344" t="str">
            <v>03</v>
          </cell>
          <cell r="F1344" t="str">
            <v>04 3 04 21390</v>
          </cell>
          <cell r="G1344" t="str">
            <v>000</v>
          </cell>
          <cell r="H1344" t="e">
            <v>#REF!</v>
          </cell>
          <cell r="I1344">
            <v>11310.32</v>
          </cell>
          <cell r="J1344" t="e">
            <v>#REF!</v>
          </cell>
          <cell r="K1344">
            <v>430421390</v>
          </cell>
          <cell r="L1344" t="str">
            <v>0430421390</v>
          </cell>
          <cell r="M1344" t="str">
            <v>62005030430421390000</v>
          </cell>
        </row>
        <row r="1345">
          <cell r="A1345" t="str">
            <v>62005030430421390240</v>
          </cell>
          <cell r="B1345" t="str">
            <v>Иные закупки товаров, работ и услуг для обеспечения государственных (муниципальных) нужд</v>
          </cell>
          <cell r="C1345" t="str">
            <v>620</v>
          </cell>
          <cell r="D1345" t="str">
            <v>05</v>
          </cell>
          <cell r="E1345" t="str">
            <v>03</v>
          </cell>
          <cell r="F1345" t="str">
            <v>04 3 04 21390</v>
          </cell>
          <cell r="G1345" t="str">
            <v>240</v>
          </cell>
          <cell r="H1345" t="e">
            <v>#REF!</v>
          </cell>
          <cell r="I1345">
            <v>11310.32</v>
          </cell>
          <cell r="J1345" t="e">
            <v>#REF!</v>
          </cell>
          <cell r="K1345">
            <v>430421390</v>
          </cell>
          <cell r="L1345" t="str">
            <v>0430421390</v>
          </cell>
          <cell r="M1345" t="str">
            <v>62005030430421390240</v>
          </cell>
        </row>
        <row r="1346">
          <cell r="A1346" t="str">
            <v>620050304304L5550000</v>
          </cell>
          <cell r="B1346" t="str">
            <v>Расходы на формирование современной городской среды за счет средств местного бюджета</v>
          </cell>
          <cell r="C1346" t="str">
            <v>620</v>
          </cell>
          <cell r="D1346" t="str">
            <v>05</v>
          </cell>
          <cell r="E1346" t="str">
            <v>03</v>
          </cell>
          <cell r="F1346" t="str">
            <v>04 3 04 L5550</v>
          </cell>
          <cell r="G1346" t="str">
            <v>000</v>
          </cell>
          <cell r="H1346" t="e">
            <v>#REF!</v>
          </cell>
          <cell r="I1346">
            <v>5148.51</v>
          </cell>
          <cell r="J1346" t="e">
            <v>#REF!</v>
          </cell>
          <cell r="K1346" t="str">
            <v>04304L5550</v>
          </cell>
          <cell r="L1346" t="str">
            <v>04304L5550</v>
          </cell>
          <cell r="M1346" t="str">
            <v>620050304304L5550000</v>
          </cell>
        </row>
        <row r="1347">
          <cell r="A1347" t="str">
            <v>620050304304L5550240</v>
          </cell>
          <cell r="B1347" t="str">
            <v>Иные закупки товаров, работ и услуг для обеспечения государственных (муниципальных) нужд</v>
          </cell>
          <cell r="C1347" t="str">
            <v>620</v>
          </cell>
          <cell r="D1347" t="str">
            <v>05</v>
          </cell>
          <cell r="E1347" t="str">
            <v>03</v>
          </cell>
          <cell r="F1347" t="str">
            <v>04 3 04 L5550</v>
          </cell>
          <cell r="G1347" t="str">
            <v>240</v>
          </cell>
          <cell r="H1347" t="e">
            <v>#REF!</v>
          </cell>
          <cell r="I1347">
            <v>5148.51</v>
          </cell>
          <cell r="J1347" t="e">
            <v>#REF!</v>
          </cell>
          <cell r="K1347" t="str">
            <v>04304L5550</v>
          </cell>
          <cell r="L1347" t="str">
            <v>04304L5550</v>
          </cell>
          <cell r="M1347" t="str">
            <v>620050304304L5550240</v>
          </cell>
        </row>
        <row r="1348">
          <cell r="A1348" t="str">
            <v>620050304304R5550000</v>
          </cell>
          <cell r="B1348" t="str">
            <v>Поддержка муниципальных программ формирования современной городской среды</v>
          </cell>
          <cell r="C1348" t="str">
            <v>620</v>
          </cell>
          <cell r="D1348" t="str">
            <v>05</v>
          </cell>
          <cell r="E1348" t="str">
            <v>03</v>
          </cell>
          <cell r="F1348" t="str">
            <v>04 3 04 R5550</v>
          </cell>
          <cell r="G1348" t="str">
            <v>000</v>
          </cell>
          <cell r="H1348" t="e">
            <v>#REF!</v>
          </cell>
          <cell r="I1348">
            <v>88460.71</v>
          </cell>
          <cell r="J1348" t="e">
            <v>#REF!</v>
          </cell>
          <cell r="K1348" t="str">
            <v>04304R5550</v>
          </cell>
          <cell r="L1348" t="str">
            <v>04304R5550</v>
          </cell>
          <cell r="M1348" t="str">
            <v>620050304304R5550000</v>
          </cell>
        </row>
        <row r="1349">
          <cell r="A1349" t="str">
            <v>620050304304R5550240</v>
          </cell>
          <cell r="B1349" t="str">
            <v>Иные закупки товаров, работ и услуг для обеспечения государственных (муниципальных) нужд</v>
          </cell>
          <cell r="C1349" t="str">
            <v>620</v>
          </cell>
          <cell r="D1349" t="str">
            <v>05</v>
          </cell>
          <cell r="E1349" t="str">
            <v>03</v>
          </cell>
          <cell r="F1349" t="str">
            <v>04 3 04 R5550</v>
          </cell>
          <cell r="G1349" t="str">
            <v>240</v>
          </cell>
          <cell r="H1349" t="e">
            <v>#REF!</v>
          </cell>
          <cell r="I1349">
            <v>88460.71</v>
          </cell>
          <cell r="J1349" t="e">
            <v>#REF!</v>
          </cell>
          <cell r="K1349" t="str">
            <v>04304R5550</v>
          </cell>
          <cell r="L1349" t="str">
            <v>04304R5550</v>
          </cell>
          <cell r="M1349" t="str">
            <v>620050304304R5550240</v>
          </cell>
        </row>
        <row r="1350">
          <cell r="A1350" t="str">
            <v>62005031700000000000</v>
          </cell>
          <cell r="B1350" t="str">
            <v>Муниципальная программа «Энергосбережение и повышение энергетической эффективности в городе Ставрополе»</v>
          </cell>
          <cell r="C1350" t="str">
            <v>620</v>
          </cell>
          <cell r="D1350" t="str">
            <v>05</v>
          </cell>
          <cell r="E1350" t="str">
            <v>03</v>
          </cell>
          <cell r="F1350" t="str">
            <v>17 0 00 00000</v>
          </cell>
          <cell r="G1350" t="str">
            <v>000</v>
          </cell>
          <cell r="H1350" t="e">
            <v>#REF!</v>
          </cell>
          <cell r="I1350">
            <v>0</v>
          </cell>
          <cell r="J1350" t="e">
            <v>#REF!</v>
          </cell>
          <cell r="K1350">
            <v>1700000000</v>
          </cell>
          <cell r="L1350" t="str">
            <v>1700000000</v>
          </cell>
          <cell r="M1350" t="str">
            <v>62005031700000000000</v>
          </cell>
        </row>
        <row r="1351">
          <cell r="A1351" t="str">
            <v>620050317Б0000000000</v>
          </cell>
          <cell r="B1351" t="str">
            <v>Расходы в рамках реализации муниципальной программы «Энергосбережение и повышение энергетической эффективности в городе Ставрополе»</v>
          </cell>
          <cell r="C1351" t="str">
            <v>620</v>
          </cell>
          <cell r="D1351" t="str">
            <v>05</v>
          </cell>
          <cell r="E1351" t="str">
            <v>03</v>
          </cell>
          <cell r="F1351" t="str">
            <v>17 Б 00 00000</v>
          </cell>
          <cell r="G1351" t="str">
            <v>000</v>
          </cell>
          <cell r="H1351" t="e">
            <v>#REF!</v>
          </cell>
          <cell r="I1351">
            <v>0</v>
          </cell>
          <cell r="J1351" t="e">
            <v>#REF!</v>
          </cell>
          <cell r="K1351" t="str">
            <v>17Б0000000</v>
          </cell>
          <cell r="L1351" t="str">
            <v>17Б0000000</v>
          </cell>
          <cell r="M1351" t="str">
            <v>620050317Б0000000000</v>
          </cell>
        </row>
        <row r="1352">
          <cell r="A1352" t="str">
            <v>620050317Б0200000000</v>
          </cell>
          <cell r="B1352" t="str">
            <v>Основное мероприятие «Энергосбережение и энергоэффективность систем коммунальной инфраструктуры»</v>
          </cell>
          <cell r="C1352" t="str">
            <v>620</v>
          </cell>
          <cell r="D1352" t="str">
            <v>05</v>
          </cell>
          <cell r="E1352" t="str">
            <v>03</v>
          </cell>
          <cell r="F1352" t="str">
            <v>17 Б 02 00000</v>
          </cell>
          <cell r="G1352" t="str">
            <v>000</v>
          </cell>
          <cell r="H1352" t="e">
            <v>#REF!</v>
          </cell>
          <cell r="I1352">
            <v>0</v>
          </cell>
          <cell r="J1352" t="e">
            <v>#REF!</v>
          </cell>
          <cell r="K1352" t="str">
            <v>17Б0200000</v>
          </cell>
          <cell r="L1352" t="str">
            <v>17Б0200000</v>
          </cell>
          <cell r="M1352" t="str">
            <v>620050317Б0200000000</v>
          </cell>
        </row>
        <row r="1353">
          <cell r="A1353" t="str">
            <v>620050317Б0220490000</v>
          </cell>
          <cell r="B1353" t="str">
            <v>Расходы на проведение мероприятий по энергосбережению и повышению энергоэффективности</v>
          </cell>
          <cell r="C1353" t="str">
            <v>620</v>
          </cell>
          <cell r="D1353" t="str">
            <v>05</v>
          </cell>
          <cell r="E1353" t="str">
            <v>03</v>
          </cell>
          <cell r="F1353" t="str">
            <v>17 Б 02 20490</v>
          </cell>
          <cell r="G1353" t="str">
            <v>000</v>
          </cell>
          <cell r="H1353" t="e">
            <v>#REF!</v>
          </cell>
          <cell r="I1353">
            <v>0</v>
          </cell>
          <cell r="J1353" t="e">
            <v>#REF!</v>
          </cell>
          <cell r="K1353" t="str">
            <v>17Б0220490</v>
          </cell>
          <cell r="L1353" t="str">
            <v>17Б0220490</v>
          </cell>
          <cell r="M1353" t="str">
            <v>620050317Б0220490000</v>
          </cell>
        </row>
        <row r="1354">
          <cell r="A1354" t="str">
            <v>620050317Б0220490240</v>
          </cell>
          <cell r="B1354" t="str">
            <v>Иные закупки товаров, работ и услуг для обеспечения государственных (муниципальных) нужд</v>
          </cell>
          <cell r="C1354" t="str">
            <v>620</v>
          </cell>
          <cell r="D1354" t="str">
            <v>05</v>
          </cell>
          <cell r="E1354" t="str">
            <v>03</v>
          </cell>
          <cell r="F1354" t="str">
            <v>17 Б 02 20490</v>
          </cell>
          <cell r="G1354" t="str">
            <v>240</v>
          </cell>
          <cell r="H1354" t="e">
            <v>#REF!</v>
          </cell>
          <cell r="I1354">
            <v>0</v>
          </cell>
          <cell r="J1354" t="e">
            <v>#REF!</v>
          </cell>
          <cell r="K1354" t="str">
            <v>17Б0220490</v>
          </cell>
          <cell r="L1354" t="str">
            <v>17Б0220490</v>
          </cell>
          <cell r="M1354" t="str">
            <v>620050317Б0220490240</v>
          </cell>
        </row>
        <row r="1355">
          <cell r="A1355" t="str">
            <v>62005038300000000000</v>
          </cell>
          <cell r="B1355" t="str">
            <v>Обеспечение деятельности комитета городского хозяйства администрации города Ставрополя</v>
          </cell>
          <cell r="C1355" t="str">
            <v>620</v>
          </cell>
          <cell r="D1355" t="str">
            <v>05</v>
          </cell>
          <cell r="E1355" t="str">
            <v>03</v>
          </cell>
          <cell r="F1355" t="str">
            <v>83 0 00 00000</v>
          </cell>
          <cell r="G1355" t="str">
            <v>000</v>
          </cell>
          <cell r="H1355" t="e">
            <v>#REF!</v>
          </cell>
          <cell r="I1355">
            <v>2467.09</v>
          </cell>
          <cell r="J1355" t="e">
            <v>#REF!</v>
          </cell>
          <cell r="K1355">
            <v>8300000000</v>
          </cell>
          <cell r="L1355" t="str">
            <v>8300000000</v>
          </cell>
          <cell r="M1355" t="str">
            <v>62005038300000000000</v>
          </cell>
        </row>
        <row r="1356">
          <cell r="A1356" t="str">
            <v>62005038320000000000</v>
          </cell>
          <cell r="B1356" t="str">
            <v>Расходы, предусмотренные на иные цели</v>
          </cell>
          <cell r="C1356" t="str">
            <v>620</v>
          </cell>
          <cell r="D1356" t="str">
            <v>05</v>
          </cell>
          <cell r="E1356" t="str">
            <v>03</v>
          </cell>
          <cell r="F1356" t="str">
            <v>83 2 00 00000</v>
          </cell>
          <cell r="G1356" t="str">
            <v>000</v>
          </cell>
          <cell r="H1356" t="e">
            <v>#REF!</v>
          </cell>
          <cell r="I1356">
            <v>2467.09</v>
          </cell>
          <cell r="J1356" t="e">
            <v>#REF!</v>
          </cell>
          <cell r="K1356">
            <v>8320000000</v>
          </cell>
          <cell r="L1356" t="str">
            <v>8320000000</v>
          </cell>
          <cell r="M1356" t="str">
            <v>62005038320000000000</v>
          </cell>
        </row>
        <row r="1357">
          <cell r="A1357" t="str">
            <v>62005038320020780000</v>
          </cell>
          <cell r="B1357" t="str">
            <v>Расходы на проведение мероприятий по озеленению территории города Ставрополя</v>
          </cell>
          <cell r="C1357" t="str">
            <v>620</v>
          </cell>
          <cell r="D1357" t="str">
            <v>05</v>
          </cell>
          <cell r="E1357" t="str">
            <v>03</v>
          </cell>
          <cell r="F1357" t="str">
            <v>83 2 00 20780</v>
          </cell>
          <cell r="G1357" t="str">
            <v>000</v>
          </cell>
          <cell r="H1357" t="e">
            <v>#REF!</v>
          </cell>
          <cell r="I1357">
            <v>2467.09</v>
          </cell>
          <cell r="J1357" t="e">
            <v>#REF!</v>
          </cell>
          <cell r="K1357">
            <v>8320020780</v>
          </cell>
          <cell r="L1357" t="str">
            <v>8320020780</v>
          </cell>
          <cell r="M1357" t="str">
            <v>62005038320020780000</v>
          </cell>
        </row>
        <row r="1358">
          <cell r="A1358" t="str">
            <v>0000000000</v>
          </cell>
          <cell r="B1358" t="str">
            <v>из них:</v>
          </cell>
          <cell r="L1358" t="str">
            <v>0000000000</v>
          </cell>
          <cell r="M1358" t="str">
            <v>0000000000</v>
          </cell>
        </row>
        <row r="1359">
          <cell r="A1359" t="str">
            <v>62005038320020780000</v>
          </cell>
          <cell r="B1359" t="str">
            <v>остатки на 01.01.2017</v>
          </cell>
          <cell r="C1359" t="str">
            <v>620</v>
          </cell>
          <cell r="D1359" t="str">
            <v>05</v>
          </cell>
          <cell r="E1359" t="str">
            <v>03</v>
          </cell>
          <cell r="F1359" t="str">
            <v>83 2 00 20780</v>
          </cell>
          <cell r="G1359" t="str">
            <v>000</v>
          </cell>
          <cell r="H1359">
            <v>2467.09</v>
          </cell>
          <cell r="I1359">
            <v>2467.09</v>
          </cell>
          <cell r="J1359">
            <v>100</v>
          </cell>
          <cell r="K1359">
            <v>8320020780</v>
          </cell>
          <cell r="L1359" t="str">
            <v>8320020780</v>
          </cell>
          <cell r="M1359" t="str">
            <v>62005038320020780000</v>
          </cell>
        </row>
        <row r="1360">
          <cell r="A1360" t="str">
            <v>62005038320020780240</v>
          </cell>
          <cell r="B1360" t="str">
            <v>Иные закупки товаров, работ и услуг для обеспечения государственных (муниципальных) нужд</v>
          </cell>
          <cell r="C1360" t="str">
            <v>620</v>
          </cell>
          <cell r="D1360" t="str">
            <v>05</v>
          </cell>
          <cell r="E1360" t="str">
            <v>03</v>
          </cell>
          <cell r="F1360" t="str">
            <v>83 2 00 20780</v>
          </cell>
          <cell r="G1360" t="str">
            <v>240</v>
          </cell>
          <cell r="H1360" t="e">
            <v>#REF!</v>
          </cell>
          <cell r="I1360">
            <v>2467.09</v>
          </cell>
          <cell r="J1360" t="e">
            <v>#REF!</v>
          </cell>
          <cell r="K1360">
            <v>8320020780</v>
          </cell>
          <cell r="L1360" t="str">
            <v>8320020780</v>
          </cell>
          <cell r="M1360" t="str">
            <v>62005038320020780240</v>
          </cell>
        </row>
        <row r="1361">
          <cell r="A1361" t="str">
            <v>62005039800000000000</v>
          </cell>
          <cell r="B1361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1361" t="str">
            <v>620</v>
          </cell>
          <cell r="D1361" t="str">
            <v>05</v>
          </cell>
          <cell r="E1361" t="str">
            <v>03</v>
          </cell>
          <cell r="F1361" t="str">
            <v>98 0 00 00000</v>
          </cell>
          <cell r="G1361" t="str">
            <v>000</v>
          </cell>
          <cell r="H1361" t="e">
            <v>#REF!</v>
          </cell>
          <cell r="I1361">
            <v>1523.53</v>
          </cell>
          <cell r="J1361" t="e">
            <v>#REF!</v>
          </cell>
          <cell r="K1361">
            <v>9800000000</v>
          </cell>
          <cell r="L1361" t="str">
            <v>9800000000</v>
          </cell>
          <cell r="M1361" t="str">
            <v>62005039800000000000</v>
          </cell>
        </row>
        <row r="1362">
          <cell r="A1362" t="str">
            <v>62005039820000000000</v>
          </cell>
          <cell r="B1362" t="str">
    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    </cell>
          <cell r="C1362" t="str">
            <v>620</v>
          </cell>
          <cell r="D1362" t="str">
            <v>05</v>
          </cell>
          <cell r="E1362" t="str">
            <v>03</v>
          </cell>
          <cell r="F1362" t="str">
            <v>98 2 00 00000</v>
          </cell>
          <cell r="G1362" t="str">
            <v>000</v>
          </cell>
          <cell r="H1362" t="e">
            <v>#REF!</v>
          </cell>
          <cell r="I1362">
            <v>1523.53</v>
          </cell>
          <cell r="J1362" t="e">
            <v>#REF!</v>
          </cell>
          <cell r="K1362">
            <v>9820000000</v>
          </cell>
          <cell r="L1362" t="str">
            <v>9820000000</v>
          </cell>
          <cell r="M1362" t="str">
            <v>62005039820000000000</v>
          </cell>
        </row>
        <row r="1363">
          <cell r="A1363" t="str">
            <v>62005039820020280000</v>
          </cell>
          <cell r="B1363" t="str">
            <v>Расходы на обеспечение уличного освещения территории города Ставрополя</v>
          </cell>
          <cell r="C1363" t="str">
            <v>620</v>
          </cell>
          <cell r="D1363" t="str">
            <v>05</v>
          </cell>
          <cell r="E1363" t="str">
            <v>03</v>
          </cell>
          <cell r="F1363" t="str">
            <v>98 2 00 20280</v>
          </cell>
          <cell r="G1363" t="str">
            <v>000</v>
          </cell>
          <cell r="H1363" t="e">
            <v>#REF!</v>
          </cell>
          <cell r="I1363">
            <v>145.94</v>
          </cell>
          <cell r="J1363" t="e">
            <v>#REF!</v>
          </cell>
          <cell r="K1363">
            <v>9820020280</v>
          </cell>
          <cell r="L1363" t="str">
            <v>9820020280</v>
          </cell>
          <cell r="M1363" t="str">
            <v>62005039820020280000</v>
          </cell>
        </row>
        <row r="1364">
          <cell r="A1364" t="str">
            <v>0000000000</v>
          </cell>
          <cell r="B1364" t="str">
            <v>из них:</v>
          </cell>
          <cell r="L1364" t="str">
            <v>0000000000</v>
          </cell>
          <cell r="M1364" t="str">
            <v>0000000000</v>
          </cell>
        </row>
        <row r="1365">
          <cell r="A1365" t="str">
            <v>62005039820020280000</v>
          </cell>
          <cell r="B1365" t="str">
            <v>строительство линий наружного освещения по улице Сельской города Ставрополя (в том числе проектно-изыскательские работы)</v>
          </cell>
          <cell r="C1365" t="str">
            <v>620</v>
          </cell>
          <cell r="D1365" t="str">
            <v>05</v>
          </cell>
          <cell r="E1365" t="str">
            <v>03</v>
          </cell>
          <cell r="F1365" t="str">
            <v>98 2 00 20280</v>
          </cell>
          <cell r="G1365" t="str">
            <v>000</v>
          </cell>
          <cell r="H1365">
            <v>145.94</v>
          </cell>
          <cell r="I1365">
            <v>145.94</v>
          </cell>
          <cell r="J1365">
            <v>100</v>
          </cell>
          <cell r="K1365">
            <v>9820020280</v>
          </cell>
          <cell r="L1365" t="str">
            <v>9820020280</v>
          </cell>
          <cell r="M1365" t="str">
            <v>62005039820020280000</v>
          </cell>
        </row>
        <row r="1366">
          <cell r="A1366" t="str">
            <v>62005039820020280410</v>
          </cell>
          <cell r="B1366" t="str">
            <v xml:space="preserve">Бюджетные инвестиции </v>
          </cell>
          <cell r="C1366" t="str">
            <v>620</v>
          </cell>
          <cell r="D1366" t="str">
            <v>05</v>
          </cell>
          <cell r="E1366" t="str">
            <v>03</v>
          </cell>
          <cell r="F1366" t="str">
            <v>98 2 00 20280</v>
          </cell>
          <cell r="G1366" t="str">
            <v>410</v>
          </cell>
          <cell r="H1366" t="e">
            <v>#REF!</v>
          </cell>
          <cell r="I1366">
            <v>145.94</v>
          </cell>
          <cell r="J1366" t="e">
            <v>#REF!</v>
          </cell>
          <cell r="K1366">
            <v>9820020280</v>
          </cell>
          <cell r="L1366" t="str">
            <v>9820020280</v>
          </cell>
          <cell r="M1366" t="str">
            <v>62005039820020280410</v>
          </cell>
        </row>
        <row r="1367">
          <cell r="A1367" t="str">
            <v>62005039820020290000</v>
          </cell>
          <cell r="B1367" t="str">
            <v>Расходы на проектирование, устройство, благоустройство и содержание муниципальных общественных кладбищ города Ставрополя</v>
          </cell>
          <cell r="C1367" t="str">
            <v>620</v>
          </cell>
          <cell r="D1367" t="str">
            <v>05</v>
          </cell>
          <cell r="E1367" t="str">
            <v>03</v>
          </cell>
          <cell r="F1367" t="str">
            <v>98 2 00 20290</v>
          </cell>
          <cell r="G1367" t="str">
            <v>000</v>
          </cell>
          <cell r="H1367" t="e">
            <v>#REF!</v>
          </cell>
          <cell r="I1367">
            <v>190.01</v>
          </cell>
          <cell r="J1367" t="e">
            <v>#REF!</v>
          </cell>
          <cell r="K1367">
            <v>9820020290</v>
          </cell>
          <cell r="L1367" t="str">
            <v>9820020290</v>
          </cell>
          <cell r="M1367" t="str">
            <v>62005039820020290000</v>
          </cell>
        </row>
        <row r="1368">
          <cell r="A1368" t="str">
            <v>62005039820020290240</v>
          </cell>
          <cell r="B1368" t="str">
            <v>Иные закупки товаров, работ и услуг для обеспечения государственных (муниципальных) нужд</v>
          </cell>
          <cell r="C1368" t="str">
            <v>620</v>
          </cell>
          <cell r="D1368" t="str">
            <v>05</v>
          </cell>
          <cell r="E1368" t="str">
            <v>03</v>
          </cell>
          <cell r="F1368" t="str">
            <v>98 2 00 20290</v>
          </cell>
          <cell r="G1368" t="str">
            <v>240</v>
          </cell>
          <cell r="H1368" t="e">
            <v>#REF!</v>
          </cell>
          <cell r="I1368">
            <v>190.01</v>
          </cell>
          <cell r="J1368" t="e">
            <v>#REF!</v>
          </cell>
          <cell r="K1368">
            <v>9820020290</v>
          </cell>
          <cell r="L1368" t="str">
            <v>9820020290</v>
          </cell>
          <cell r="M1368" t="str">
            <v>62005039820020290240</v>
          </cell>
        </row>
        <row r="1369">
          <cell r="A1369" t="str">
            <v>62005039820020300000</v>
          </cell>
          <cell r="B1369" t="str">
            <v>Расходы на прочие мероприятия по благоустройству территории города Ставрополя</v>
          </cell>
          <cell r="C1369" t="str">
            <v>620</v>
          </cell>
          <cell r="D1369" t="str">
            <v>05</v>
          </cell>
          <cell r="E1369" t="str">
            <v>03</v>
          </cell>
          <cell r="F1369" t="str">
            <v>98 2 00 20300</v>
          </cell>
          <cell r="G1369" t="str">
            <v>000</v>
          </cell>
          <cell r="H1369" t="e">
            <v>#REF!</v>
          </cell>
          <cell r="I1369">
            <v>1187.58</v>
          </cell>
          <cell r="J1369" t="e">
            <v>#REF!</v>
          </cell>
          <cell r="K1369">
            <v>9820020300</v>
          </cell>
          <cell r="L1369" t="str">
            <v>9820020300</v>
          </cell>
          <cell r="M1369" t="str">
            <v>62005039820020300000</v>
          </cell>
        </row>
        <row r="1370">
          <cell r="A1370" t="str">
            <v>0000000000</v>
          </cell>
          <cell r="B1370" t="str">
            <v>из них:</v>
          </cell>
          <cell r="L1370" t="str">
            <v>0000000000</v>
          </cell>
          <cell r="M1370" t="str">
            <v>0000000000</v>
          </cell>
        </row>
        <row r="1371">
          <cell r="A1371" t="str">
            <v>62005039820020300000</v>
          </cell>
          <cell r="B1371" t="str">
            <v>строительство подпорной стены по улице Герцена в районе дома № 62а города Ставрополя (в том числе проектно-изыскательские работы)</v>
          </cell>
          <cell r="C1371" t="str">
            <v>620</v>
          </cell>
          <cell r="D1371" t="str">
            <v>05</v>
          </cell>
          <cell r="E1371" t="str">
            <v>03</v>
          </cell>
          <cell r="F1371" t="str">
            <v>98 2 00 20300</v>
          </cell>
          <cell r="G1371" t="str">
            <v>000</v>
          </cell>
          <cell r="H1371">
            <v>643.92999999999995</v>
          </cell>
          <cell r="I1371">
            <v>643.92999999999995</v>
          </cell>
          <cell r="J1371">
            <v>100</v>
          </cell>
          <cell r="K1371">
            <v>9820020300</v>
          </cell>
          <cell r="L1371" t="str">
            <v>9820020300</v>
          </cell>
          <cell r="M1371" t="str">
            <v>62005039820020300000</v>
          </cell>
        </row>
        <row r="1372">
          <cell r="A1372" t="str">
            <v>62005039820020300240</v>
          </cell>
          <cell r="B1372" t="str">
            <v>Иные закупки товаров, работ и услуг для обеспечения государственных (муниципальных) нужд</v>
          </cell>
          <cell r="C1372" t="str">
            <v>620</v>
          </cell>
          <cell r="D1372" t="str">
            <v>05</v>
          </cell>
          <cell r="E1372" t="str">
            <v>03</v>
          </cell>
          <cell r="F1372" t="str">
            <v>98 2 00 20300</v>
          </cell>
          <cell r="G1372" t="str">
            <v>240</v>
          </cell>
          <cell r="H1372" t="e">
            <v>#REF!</v>
          </cell>
          <cell r="I1372">
            <v>543.65</v>
          </cell>
          <cell r="J1372" t="e">
            <v>#REF!</v>
          </cell>
          <cell r="K1372">
            <v>9820020300</v>
          </cell>
          <cell r="L1372" t="str">
            <v>9820020300</v>
          </cell>
          <cell r="M1372" t="str">
            <v>62005039820020300240</v>
          </cell>
        </row>
        <row r="1373">
          <cell r="A1373" t="str">
            <v>62005039820020300410</v>
          </cell>
          <cell r="B1373" t="str">
            <v xml:space="preserve">Бюджетные инвестиции </v>
          </cell>
          <cell r="C1373" t="str">
            <v>620</v>
          </cell>
          <cell r="D1373" t="str">
            <v>05</v>
          </cell>
          <cell r="E1373" t="str">
            <v>03</v>
          </cell>
          <cell r="F1373" t="str">
            <v>98 2 00 20300</v>
          </cell>
          <cell r="G1373" t="str">
            <v>410</v>
          </cell>
          <cell r="H1373" t="e">
            <v>#REF!</v>
          </cell>
          <cell r="I1373">
            <v>643.92999999999995</v>
          </cell>
          <cell r="J1373" t="e">
            <v>#REF!</v>
          </cell>
          <cell r="K1373">
            <v>9820020300</v>
          </cell>
          <cell r="L1373" t="str">
            <v>9820020300</v>
          </cell>
          <cell r="M1373" t="str">
            <v>62005039820020300410</v>
          </cell>
        </row>
        <row r="1374">
          <cell r="A1374" t="str">
            <v>62005039820020780000</v>
          </cell>
          <cell r="B1374" t="str">
            <v>Расходы на проведение мероприятий по озеленению территории города Ставрополя</v>
          </cell>
          <cell r="C1374" t="str">
            <v>620</v>
          </cell>
          <cell r="D1374" t="str">
            <v>05</v>
          </cell>
          <cell r="E1374" t="str">
            <v>03</v>
          </cell>
          <cell r="F1374" t="str">
            <v>98 2 00 20780</v>
          </cell>
          <cell r="G1374" t="str">
            <v>000</v>
          </cell>
          <cell r="H1374" t="e">
            <v>#REF!</v>
          </cell>
          <cell r="I1374">
            <v>0</v>
          </cell>
          <cell r="J1374" t="e">
            <v>#REF!</v>
          </cell>
          <cell r="K1374">
            <v>9820020780</v>
          </cell>
          <cell r="L1374" t="str">
            <v>9820020780</v>
          </cell>
          <cell r="M1374" t="str">
            <v>62005039820020780000</v>
          </cell>
        </row>
        <row r="1375">
          <cell r="A1375" t="str">
            <v>62005039820020780240</v>
          </cell>
          <cell r="B1375" t="str">
            <v>Иные закупки товаров, работ и услуг для обеспечения государственных (муниципальных) нужд</v>
          </cell>
          <cell r="C1375" t="str">
            <v>620</v>
          </cell>
          <cell r="D1375" t="str">
            <v>05</v>
          </cell>
          <cell r="E1375" t="str">
            <v>03</v>
          </cell>
          <cell r="F1375" t="str">
            <v>98 2 00 20780</v>
          </cell>
          <cell r="G1375" t="str">
            <v>240</v>
          </cell>
          <cell r="H1375" t="e">
            <v>#REF!</v>
          </cell>
          <cell r="I1375">
            <v>0</v>
          </cell>
          <cell r="J1375" t="e">
            <v>#REF!</v>
          </cell>
          <cell r="K1375">
            <v>9820020780</v>
          </cell>
          <cell r="L1375" t="str">
            <v>9820020780</v>
          </cell>
          <cell r="M1375" t="str">
            <v>62005039820020780240</v>
          </cell>
        </row>
        <row r="1376">
          <cell r="A1376" t="str">
            <v>62005050000000000000</v>
          </cell>
          <cell r="B1376" t="str">
            <v>Другие вопросы в области жилищно-коммунального хозяйства</v>
          </cell>
          <cell r="C1376" t="str">
            <v>620</v>
          </cell>
          <cell r="D1376" t="str">
            <v>05</v>
          </cell>
          <cell r="E1376" t="str">
            <v>05</v>
          </cell>
          <cell r="F1376" t="str">
            <v>00 0 00 00000</v>
          </cell>
          <cell r="G1376" t="str">
            <v>000</v>
          </cell>
          <cell r="H1376" t="e">
            <v>#REF!</v>
          </cell>
          <cell r="I1376">
            <v>50556.77</v>
          </cell>
          <cell r="J1376" t="e">
            <v>#REF!</v>
          </cell>
          <cell r="K1376">
            <v>0</v>
          </cell>
          <cell r="L1376" t="str">
            <v>0000000000</v>
          </cell>
          <cell r="M1376" t="str">
            <v>62005050000000000000</v>
          </cell>
        </row>
        <row r="1377">
          <cell r="A1377" t="str">
            <v>62005058300000000000</v>
          </cell>
          <cell r="B1377" t="str">
            <v>Обеспечение деятельности комитета городского хозяйства администрации города Ставрополя</v>
          </cell>
          <cell r="C1377" t="str">
            <v>620</v>
          </cell>
          <cell r="D1377" t="str">
            <v>05</v>
          </cell>
          <cell r="E1377" t="str">
            <v>05</v>
          </cell>
          <cell r="F1377" t="str">
            <v>83 0 00 00000</v>
          </cell>
          <cell r="G1377" t="str">
            <v>000</v>
          </cell>
          <cell r="H1377" t="e">
            <v>#REF!</v>
          </cell>
          <cell r="I1377">
            <v>50556.77</v>
          </cell>
          <cell r="J1377" t="e">
            <v>#REF!</v>
          </cell>
          <cell r="K1377">
            <v>8300000000</v>
          </cell>
          <cell r="L1377" t="str">
            <v>8300000000</v>
          </cell>
          <cell r="M1377" t="str">
            <v>62005058300000000000</v>
          </cell>
        </row>
        <row r="1378">
          <cell r="A1378" t="str">
            <v>62005058310000000000</v>
          </cell>
          <cell r="B1378" t="str">
            <v>Непрограммные расходы в рамках обеспечения деятельности комитета городского хозяйства администрации города Ставрополя</v>
          </cell>
          <cell r="C1378" t="str">
            <v>620</v>
          </cell>
          <cell r="D1378" t="str">
            <v>05</v>
          </cell>
          <cell r="E1378" t="str">
            <v>05</v>
          </cell>
          <cell r="F1378" t="str">
            <v>83 1 00 00000</v>
          </cell>
          <cell r="G1378" t="str">
            <v>000</v>
          </cell>
          <cell r="H1378" t="e">
            <v>#REF!</v>
          </cell>
          <cell r="I1378">
            <v>50522.09</v>
          </cell>
          <cell r="J1378" t="e">
            <v>#REF!</v>
          </cell>
          <cell r="K1378">
            <v>8310000000</v>
          </cell>
          <cell r="L1378" t="str">
            <v>8310000000</v>
          </cell>
          <cell r="M1378" t="str">
            <v>62005058310000000000</v>
          </cell>
        </row>
        <row r="1379">
          <cell r="A1379" t="str">
            <v>62005058310010010000</v>
          </cell>
          <cell r="B1379" t="str">
            <v>Расходы на обеспечение функций органов местного самоуправления города Ставрополя</v>
          </cell>
          <cell r="C1379" t="str">
            <v>620</v>
          </cell>
          <cell r="D1379" t="str">
            <v>05</v>
          </cell>
          <cell r="E1379" t="str">
            <v>05</v>
          </cell>
          <cell r="F1379" t="str">
            <v>83 1 00 10010</v>
          </cell>
          <cell r="G1379" t="str">
            <v>000</v>
          </cell>
          <cell r="H1379" t="e">
            <v>#REF!</v>
          </cell>
          <cell r="I1379">
            <v>6702.76</v>
          </cell>
          <cell r="J1379" t="e">
            <v>#REF!</v>
          </cell>
          <cell r="K1379">
            <v>8310010010</v>
          </cell>
          <cell r="L1379" t="str">
            <v>8310010010</v>
          </cell>
          <cell r="M1379" t="str">
            <v>62005058310010010000</v>
          </cell>
        </row>
        <row r="1380">
          <cell r="A1380" t="str">
            <v>62005058310010010120</v>
          </cell>
          <cell r="B1380" t="str">
            <v>Расходы на выплаты персоналу государственных (муниципальных) органов</v>
          </cell>
          <cell r="C1380" t="str">
            <v>620</v>
          </cell>
          <cell r="D1380" t="str">
            <v>05</v>
          </cell>
          <cell r="E1380" t="str">
            <v>05</v>
          </cell>
          <cell r="F1380" t="str">
            <v>83 1 00 10010</v>
          </cell>
          <cell r="G1380" t="str">
            <v>120</v>
          </cell>
          <cell r="H1380" t="e">
            <v>#REF!</v>
          </cell>
          <cell r="I1380">
            <v>1275.97</v>
          </cell>
          <cell r="J1380" t="e">
            <v>#REF!</v>
          </cell>
          <cell r="K1380">
            <v>8310010010</v>
          </cell>
          <cell r="L1380" t="str">
            <v>8310010010</v>
          </cell>
          <cell r="M1380" t="str">
            <v>62005058310010010120</v>
          </cell>
        </row>
        <row r="1381">
          <cell r="A1381" t="str">
            <v>62005058310010010240</v>
          </cell>
          <cell r="B1381" t="str">
            <v>Иные закупки товаров, работ и услуг для обеспечения государственных (муниципальных) нужд</v>
          </cell>
          <cell r="C1381" t="str">
            <v>620</v>
          </cell>
          <cell r="D1381" t="str">
            <v>05</v>
          </cell>
          <cell r="E1381" t="str">
            <v>05</v>
          </cell>
          <cell r="F1381" t="str">
            <v>83 1 00 10010</v>
          </cell>
          <cell r="G1381" t="str">
            <v>240</v>
          </cell>
          <cell r="H1381" t="e">
            <v>#REF!</v>
          </cell>
          <cell r="I1381">
            <v>5400.92</v>
          </cell>
          <cell r="J1381" t="e">
            <v>#REF!</v>
          </cell>
          <cell r="K1381">
            <v>8310010010</v>
          </cell>
          <cell r="L1381" t="str">
            <v>8310010010</v>
          </cell>
          <cell r="M1381" t="str">
            <v>62005058310010010240</v>
          </cell>
        </row>
        <row r="1382">
          <cell r="A1382" t="str">
            <v>0000000000</v>
          </cell>
          <cell r="B1382" t="str">
            <v>из них:</v>
          </cell>
          <cell r="L1382" t="str">
            <v>0000000000</v>
          </cell>
          <cell r="M1382" t="str">
            <v>0000000000</v>
          </cell>
        </row>
        <row r="1383">
          <cell r="A1383" t="str">
            <v>62005058310010010240</v>
          </cell>
          <cell r="B1383" t="str">
            <v>остатки на 01.01.2017</v>
          </cell>
          <cell r="C1383" t="str">
            <v>620</v>
          </cell>
          <cell r="D1383" t="str">
            <v>05</v>
          </cell>
          <cell r="E1383" t="str">
            <v>05</v>
          </cell>
          <cell r="F1383" t="str">
            <v>83 1 00 10010</v>
          </cell>
          <cell r="G1383" t="str">
            <v>240</v>
          </cell>
          <cell r="H1383">
            <v>79.8</v>
          </cell>
          <cell r="I1383">
            <v>79.8</v>
          </cell>
          <cell r="J1383">
            <v>100</v>
          </cell>
          <cell r="K1383">
            <v>8310010010</v>
          </cell>
          <cell r="L1383" t="str">
            <v>8310010010</v>
          </cell>
          <cell r="M1383" t="str">
            <v>62005058310010010240</v>
          </cell>
        </row>
        <row r="1384">
          <cell r="A1384" t="str">
            <v>62005058310010010850</v>
          </cell>
          <cell r="B1384" t="str">
            <v>Уплата налогов, сборов и иных платежей</v>
          </cell>
          <cell r="C1384" t="str">
            <v>620</v>
          </cell>
          <cell r="D1384" t="str">
            <v>05</v>
          </cell>
          <cell r="E1384" t="str">
            <v>05</v>
          </cell>
          <cell r="F1384" t="str">
            <v>83 1 00 10010</v>
          </cell>
          <cell r="G1384" t="str">
            <v>850</v>
          </cell>
          <cell r="H1384" t="e">
            <v>#REF!</v>
          </cell>
          <cell r="I1384">
            <v>25.87</v>
          </cell>
          <cell r="J1384" t="e">
            <v>#REF!</v>
          </cell>
          <cell r="K1384">
            <v>8310010010</v>
          </cell>
          <cell r="L1384" t="str">
            <v>8310010010</v>
          </cell>
          <cell r="M1384" t="str">
            <v>62005058310010010850</v>
          </cell>
        </row>
        <row r="1385">
          <cell r="A1385" t="str">
            <v>62005058310010020000</v>
          </cell>
          <cell r="B1385" t="str">
            <v>Расходы на выплаты по оплате труда работников органов местного самоуправления города Ставрополя</v>
          </cell>
          <cell r="C1385" t="str">
            <v>620</v>
          </cell>
          <cell r="D1385" t="str">
            <v>05</v>
          </cell>
          <cell r="E1385" t="str">
            <v>05</v>
          </cell>
          <cell r="F1385" t="str">
            <v>83 1 00 10020</v>
          </cell>
          <cell r="G1385" t="str">
            <v>000</v>
          </cell>
          <cell r="H1385" t="e">
            <v>#REF!</v>
          </cell>
          <cell r="I1385">
            <v>43819.329999999994</v>
          </cell>
          <cell r="J1385" t="e">
            <v>#REF!</v>
          </cell>
          <cell r="K1385">
            <v>8310010020</v>
          </cell>
          <cell r="L1385" t="str">
            <v>8310010020</v>
          </cell>
          <cell r="M1385" t="str">
            <v>62005058310010020000</v>
          </cell>
        </row>
        <row r="1386">
          <cell r="A1386" t="str">
            <v>62005058310010020120</v>
          </cell>
          <cell r="B1386" t="str">
            <v>Расходы на выплаты персоналу государственных (муниципальных) органов</v>
          </cell>
          <cell r="C1386" t="str">
            <v>620</v>
          </cell>
          <cell r="D1386" t="str">
            <v>05</v>
          </cell>
          <cell r="E1386" t="str">
            <v>05</v>
          </cell>
          <cell r="F1386" t="str">
            <v>83 1 00 10020</v>
          </cell>
          <cell r="G1386" t="str">
            <v>120</v>
          </cell>
          <cell r="H1386" t="e">
            <v>#REF!</v>
          </cell>
          <cell r="I1386">
            <v>43656.56</v>
          </cell>
          <cell r="J1386" t="e">
            <v>#REF!</v>
          </cell>
          <cell r="K1386">
            <v>8310010020</v>
          </cell>
          <cell r="L1386" t="str">
            <v>8310010020</v>
          </cell>
          <cell r="M1386" t="str">
            <v>62005058310010020120</v>
          </cell>
        </row>
        <row r="1387">
          <cell r="A1387" t="str">
            <v>62005058310010020320</v>
          </cell>
          <cell r="B1387" t="str">
            <v>Социальные выплаты гражданам, кроме публичных нормативных социальных выплат</v>
          </cell>
          <cell r="C1387" t="str">
            <v>620</v>
          </cell>
          <cell r="D1387" t="str">
            <v>05</v>
          </cell>
          <cell r="E1387" t="str">
            <v>05</v>
          </cell>
          <cell r="F1387" t="str">
            <v>83 1 00 10020</v>
          </cell>
          <cell r="G1387" t="str">
            <v>320</v>
          </cell>
          <cell r="H1387" t="e">
            <v>#REF!</v>
          </cell>
          <cell r="I1387">
            <v>162.77000000000001</v>
          </cell>
          <cell r="J1387" t="e">
            <v>#REF!</v>
          </cell>
          <cell r="K1387">
            <v>8310010020</v>
          </cell>
          <cell r="L1387" t="str">
            <v>8310010020</v>
          </cell>
          <cell r="M1387" t="str">
            <v>62005058310010020320</v>
          </cell>
        </row>
        <row r="1388">
          <cell r="A1388" t="str">
            <v>62005058320000000000</v>
          </cell>
          <cell r="B1388" t="str">
            <v>Расходы, предусмотренные на иные цели</v>
          </cell>
          <cell r="C1388" t="str">
            <v>620</v>
          </cell>
          <cell r="D1388" t="str">
            <v>05</v>
          </cell>
          <cell r="E1388" t="str">
            <v>05</v>
          </cell>
          <cell r="F1388" t="str">
            <v>83 2 00 00000</v>
          </cell>
          <cell r="G1388" t="str">
            <v>000</v>
          </cell>
          <cell r="H1388" t="e">
            <v>#REF!</v>
          </cell>
          <cell r="I1388">
            <v>34.68</v>
          </cell>
          <cell r="J1388" t="e">
            <v>#REF!</v>
          </cell>
          <cell r="K1388">
            <v>8320000000</v>
          </cell>
          <cell r="L1388" t="str">
            <v>8320000000</v>
          </cell>
          <cell r="M1388" t="str">
            <v>62005058320000000000</v>
          </cell>
        </row>
        <row r="1389">
          <cell r="A1389" t="str">
            <v>62005058320020950000</v>
          </cell>
          <cell r="B1389" t="str">
            <v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 (в том числе проектно-сметная документация)</v>
          </cell>
          <cell r="C1389" t="str">
            <v>620</v>
          </cell>
          <cell r="D1389" t="str">
            <v>05</v>
          </cell>
          <cell r="E1389" t="str">
            <v>05</v>
          </cell>
          <cell r="F1389" t="str">
            <v>83 2 00 20950</v>
          </cell>
          <cell r="G1389" t="str">
            <v>000</v>
          </cell>
          <cell r="H1389" t="e">
            <v>#REF!</v>
          </cell>
          <cell r="I1389">
            <v>19.010000000000002</v>
          </cell>
          <cell r="J1389" t="e">
            <v>#REF!</v>
          </cell>
          <cell r="K1389">
            <v>8320020950</v>
          </cell>
          <cell r="L1389" t="str">
            <v>8320020950</v>
          </cell>
          <cell r="M1389" t="str">
            <v>62005058320020950000</v>
          </cell>
        </row>
        <row r="1390">
          <cell r="A1390" t="str">
            <v>0000000000</v>
          </cell>
          <cell r="B1390" t="str">
            <v>из них:</v>
          </cell>
          <cell r="L1390" t="str">
            <v>0000000000</v>
          </cell>
          <cell r="M1390" t="str">
            <v>0000000000</v>
          </cell>
        </row>
        <row r="1391">
          <cell r="A1391" t="str">
            <v>62005058320020950000</v>
          </cell>
          <cell r="B1391" t="str">
            <v>остатки на 01.01.2017</v>
          </cell>
          <cell r="C1391" t="str">
            <v>620</v>
          </cell>
          <cell r="D1391" t="str">
            <v>05</v>
          </cell>
          <cell r="E1391" t="str">
            <v>05</v>
          </cell>
          <cell r="F1391" t="str">
            <v>83 2 00 20950</v>
          </cell>
          <cell r="G1391" t="str">
            <v>000</v>
          </cell>
          <cell r="H1391">
            <v>19.010000000000002</v>
          </cell>
          <cell r="I1391">
            <v>19.010000000000002</v>
          </cell>
          <cell r="J1391">
            <v>100</v>
          </cell>
          <cell r="K1391">
            <v>8320020950</v>
          </cell>
          <cell r="L1391" t="str">
            <v>8320020950</v>
          </cell>
          <cell r="M1391" t="str">
            <v>62005058320020950000</v>
          </cell>
        </row>
        <row r="1392">
          <cell r="A1392" t="str">
            <v>62005058320020950240</v>
          </cell>
          <cell r="B1392" t="str">
            <v>Иные закупки товаров, работ и услуг для обеспечения государственных (муниципальных) нужд</v>
          </cell>
          <cell r="C1392" t="str">
            <v>620</v>
          </cell>
          <cell r="D1392" t="str">
            <v>05</v>
          </cell>
          <cell r="E1392" t="str">
            <v>05</v>
          </cell>
          <cell r="F1392" t="str">
            <v>83 2 00 20950</v>
          </cell>
          <cell r="G1392" t="str">
            <v>240</v>
          </cell>
          <cell r="H1392" t="e">
            <v>#REF!</v>
          </cell>
          <cell r="I1392">
            <v>19.010000000000002</v>
          </cell>
          <cell r="J1392" t="e">
            <v>#REF!</v>
          </cell>
          <cell r="K1392">
            <v>8320020950</v>
          </cell>
          <cell r="L1392" t="str">
            <v>8320020950</v>
          </cell>
          <cell r="M1392" t="str">
            <v>62005058320020950240</v>
          </cell>
        </row>
        <row r="1393">
          <cell r="A1393" t="str">
            <v>62005058320021120000</v>
          </cell>
          <cell r="B1393" t="str">
            <v>Расходы на уплату взносов на капитальный ремонт общего имущества в многоквартирных домах</v>
          </cell>
          <cell r="C1393" t="str">
            <v>620</v>
          </cell>
          <cell r="D1393" t="str">
            <v>05</v>
          </cell>
          <cell r="E1393" t="str">
            <v>05</v>
          </cell>
          <cell r="F1393" t="str">
            <v>83 2 00 21120</v>
          </cell>
          <cell r="G1393" t="str">
            <v>000</v>
          </cell>
          <cell r="H1393" t="e">
            <v>#REF!</v>
          </cell>
          <cell r="I1393">
            <v>15.67</v>
          </cell>
          <cell r="J1393" t="e">
            <v>#REF!</v>
          </cell>
          <cell r="K1393">
            <v>8320021120</v>
          </cell>
          <cell r="L1393" t="str">
            <v>8320021120</v>
          </cell>
          <cell r="M1393" t="str">
            <v>62005058320021120000</v>
          </cell>
        </row>
        <row r="1394">
          <cell r="A1394" t="str">
            <v>0000000000</v>
          </cell>
          <cell r="B1394" t="str">
            <v>из них:</v>
          </cell>
          <cell r="L1394" t="str">
            <v>0000000000</v>
          </cell>
          <cell r="M1394" t="str">
            <v>0000000000</v>
          </cell>
        </row>
        <row r="1395">
          <cell r="A1395" t="str">
            <v>62005058320021120000</v>
          </cell>
          <cell r="B1395" t="str">
            <v>остатки на 01.01.2017</v>
          </cell>
          <cell r="C1395" t="str">
            <v>620</v>
          </cell>
          <cell r="D1395" t="str">
            <v>05</v>
          </cell>
          <cell r="E1395" t="str">
            <v>05</v>
          </cell>
          <cell r="F1395" t="str">
            <v>83 2 00 21120</v>
          </cell>
          <cell r="G1395" t="str">
            <v>000</v>
          </cell>
          <cell r="H1395">
            <v>15.67</v>
          </cell>
          <cell r="I1395">
            <v>15.67</v>
          </cell>
          <cell r="J1395">
            <v>100</v>
          </cell>
          <cell r="K1395">
            <v>8320021120</v>
          </cell>
          <cell r="L1395" t="str">
            <v>8320021120</v>
          </cell>
          <cell r="M1395" t="str">
            <v>62005058320021120000</v>
          </cell>
        </row>
        <row r="1396">
          <cell r="A1396" t="str">
            <v>62005058320021120240</v>
          </cell>
          <cell r="B1396" t="str">
            <v>Иные закупки товаров, работ и услуг для обеспечения государственных (муниципальных) нужд</v>
          </cell>
          <cell r="C1396" t="str">
            <v>620</v>
          </cell>
          <cell r="D1396" t="str">
            <v>05</v>
          </cell>
          <cell r="E1396" t="str">
            <v>05</v>
          </cell>
          <cell r="F1396" t="str">
            <v>83 2 00 21120</v>
          </cell>
          <cell r="G1396" t="str">
            <v>240</v>
          </cell>
          <cell r="H1396" t="e">
            <v>#REF!</v>
          </cell>
          <cell r="I1396">
            <v>15.67</v>
          </cell>
          <cell r="J1396" t="e">
            <v>#REF!</v>
          </cell>
          <cell r="K1396">
            <v>8320021120</v>
          </cell>
          <cell r="L1396" t="str">
            <v>8320021120</v>
          </cell>
          <cell r="M1396" t="str">
            <v>62005058320021120240</v>
          </cell>
        </row>
        <row r="1397">
          <cell r="A1397" t="str">
            <v>62008000000000000000</v>
          </cell>
          <cell r="B1397" t="str">
            <v>Культура, кинематография</v>
          </cell>
          <cell r="C1397" t="str">
            <v>620</v>
          </cell>
          <cell r="D1397" t="str">
            <v>08</v>
          </cell>
          <cell r="E1397" t="str">
            <v>00</v>
          </cell>
          <cell r="F1397" t="str">
            <v>00 0 00 00000</v>
          </cell>
          <cell r="G1397" t="str">
            <v>000</v>
          </cell>
          <cell r="H1397" t="e">
            <v>#REF!</v>
          </cell>
          <cell r="I1397">
            <v>30.1</v>
          </cell>
          <cell r="J1397" t="e">
            <v>#REF!</v>
          </cell>
          <cell r="K1397">
            <v>0</v>
          </cell>
          <cell r="L1397" t="str">
            <v>0000000000</v>
          </cell>
          <cell r="M1397" t="str">
            <v>62008000000000000000</v>
          </cell>
        </row>
        <row r="1398">
          <cell r="A1398" t="str">
            <v>62008010000000000000</v>
          </cell>
          <cell r="B1398" t="str">
            <v>Культура</v>
          </cell>
          <cell r="C1398" t="str">
            <v>620</v>
          </cell>
          <cell r="D1398" t="str">
            <v>08</v>
          </cell>
          <cell r="E1398" t="str">
            <v>01</v>
          </cell>
          <cell r="F1398" t="str">
            <v>00 0 00 00000</v>
          </cell>
          <cell r="G1398" t="str">
            <v>000</v>
          </cell>
          <cell r="H1398" t="e">
            <v>#REF!</v>
          </cell>
          <cell r="I1398">
            <v>30.1</v>
          </cell>
          <cell r="J1398" t="e">
            <v>#REF!</v>
          </cell>
          <cell r="K1398">
            <v>0</v>
          </cell>
          <cell r="L1398" t="str">
            <v>0000000000</v>
          </cell>
          <cell r="M1398" t="str">
            <v>62008010000000000000</v>
          </cell>
        </row>
        <row r="1399">
          <cell r="A1399" t="str">
            <v>62008010700000000000</v>
          </cell>
          <cell r="B1399" t="str">
            <v>Муниципальная программа «Культура города Ставрополя»</v>
          </cell>
          <cell r="C1399" t="str">
            <v>620</v>
          </cell>
          <cell r="D1399" t="str">
            <v>08</v>
          </cell>
          <cell r="E1399" t="str">
            <v>01</v>
          </cell>
          <cell r="F1399" t="str">
            <v>07 0 00 00000</v>
          </cell>
          <cell r="G1399" t="str">
            <v>000</v>
          </cell>
          <cell r="H1399" t="e">
            <v>#REF!</v>
          </cell>
          <cell r="I1399">
            <v>30.1</v>
          </cell>
          <cell r="J1399" t="e">
            <v>#REF!</v>
          </cell>
          <cell r="K1399">
            <v>700000000</v>
          </cell>
          <cell r="L1399" t="str">
            <v>0700000000</v>
          </cell>
          <cell r="M1399" t="str">
            <v>62008010700000000000</v>
          </cell>
        </row>
        <row r="1400">
          <cell r="A1400" t="str">
            <v>62008010710000000000</v>
          </cell>
          <cell r="B1400" t="str">
            <v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</v>
          </cell>
          <cell r="C1400" t="str">
            <v>620</v>
          </cell>
          <cell r="D1400" t="str">
            <v>08</v>
          </cell>
          <cell r="E1400" t="str">
            <v>01</v>
          </cell>
          <cell r="F1400" t="str">
            <v>07 1 00 00000</v>
          </cell>
          <cell r="G1400" t="str">
            <v>000</v>
          </cell>
          <cell r="H1400" t="e">
            <v>#REF!</v>
          </cell>
          <cell r="I1400">
            <v>30.1</v>
          </cell>
          <cell r="J1400" t="e">
            <v>#REF!</v>
          </cell>
          <cell r="K1400">
            <v>710000000</v>
          </cell>
          <cell r="L1400" t="str">
            <v>0710000000</v>
          </cell>
          <cell r="M1400" t="str">
            <v>62008010710000000000</v>
          </cell>
        </row>
        <row r="1401">
          <cell r="A1401" t="str">
            <v>62008010710100000000</v>
          </cell>
          <cell r="B1401" t="str">
    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    </cell>
          <cell r="C1401" t="str">
            <v>620</v>
          </cell>
          <cell r="D1401" t="str">
            <v>08</v>
          </cell>
          <cell r="E1401" t="str">
            <v>01</v>
          </cell>
          <cell r="F1401" t="str">
            <v>07 1 01 00000</v>
          </cell>
          <cell r="G1401" t="str">
            <v>000</v>
          </cell>
          <cell r="H1401" t="e">
            <v>#REF!</v>
          </cell>
          <cell r="I1401">
            <v>30.1</v>
          </cell>
          <cell r="J1401" t="e">
            <v>#REF!</v>
          </cell>
          <cell r="K1401">
            <v>710100000</v>
          </cell>
          <cell r="L1401" t="str">
            <v>0710100000</v>
          </cell>
          <cell r="M1401" t="str">
            <v>62008010710100000000</v>
          </cell>
        </row>
        <row r="1402">
          <cell r="A1402" t="str">
            <v>62008010710120060000</v>
          </cell>
          <cell r="B1402" t="str">
            <v>Расходы на проведение культурно-массовых мероприятий в городе Ставрополе</v>
          </cell>
          <cell r="C1402" t="str">
            <v>620</v>
          </cell>
          <cell r="D1402" t="str">
            <v>08</v>
          </cell>
          <cell r="E1402" t="str">
            <v>01</v>
          </cell>
          <cell r="F1402" t="str">
            <v>07 1 01 20060</v>
          </cell>
          <cell r="G1402" t="str">
            <v>000</v>
          </cell>
          <cell r="H1402" t="e">
            <v>#REF!</v>
          </cell>
          <cell r="I1402">
            <v>30.1</v>
          </cell>
          <cell r="J1402" t="e">
            <v>#REF!</v>
          </cell>
          <cell r="K1402">
            <v>710120060</v>
          </cell>
          <cell r="L1402" t="str">
            <v>0710120060</v>
          </cell>
          <cell r="M1402" t="str">
            <v>62008010710120060000</v>
          </cell>
        </row>
        <row r="1403">
          <cell r="A1403" t="str">
            <v>62008010710120060240</v>
          </cell>
          <cell r="B1403" t="str">
            <v>Иные закупки товаров, работ и услуг для обеспечения государственных (муниципальных) нужд</v>
          </cell>
          <cell r="C1403" t="str">
            <v>620</v>
          </cell>
          <cell r="D1403" t="str">
            <v>08</v>
          </cell>
          <cell r="E1403" t="str">
            <v>01</v>
          </cell>
          <cell r="F1403" t="str">
            <v>07 1 01 20060</v>
          </cell>
          <cell r="G1403" t="str">
            <v>240</v>
          </cell>
          <cell r="H1403" t="e">
            <v>#REF!</v>
          </cell>
          <cell r="I1403">
            <v>30.1</v>
          </cell>
          <cell r="J1403" t="e">
            <v>#REF!</v>
          </cell>
          <cell r="K1403">
            <v>710120060</v>
          </cell>
          <cell r="L1403" t="str">
            <v>0710120060</v>
          </cell>
          <cell r="M1403" t="str">
            <v>62008010710120060240</v>
          </cell>
        </row>
        <row r="1404">
          <cell r="A1404" t="str">
            <v>62010000000000000000</v>
          </cell>
          <cell r="B1404" t="str">
            <v>Социальная политика</v>
          </cell>
          <cell r="C1404" t="str">
            <v>620</v>
          </cell>
          <cell r="D1404" t="str">
            <v>10</v>
          </cell>
          <cell r="E1404" t="str">
            <v>00</v>
          </cell>
          <cell r="F1404" t="str">
            <v>00 0 00 00000</v>
          </cell>
          <cell r="G1404" t="str">
            <v>000</v>
          </cell>
          <cell r="H1404" t="e">
            <v>#REF!</v>
          </cell>
          <cell r="I1404">
            <v>19591.579999999998</v>
          </cell>
          <cell r="J1404" t="e">
            <v>#REF!</v>
          </cell>
          <cell r="K1404">
            <v>0</v>
          </cell>
          <cell r="L1404" t="str">
            <v>0000000000</v>
          </cell>
          <cell r="M1404" t="str">
            <v>62010000000000000000</v>
          </cell>
        </row>
        <row r="1405">
          <cell r="A1405" t="str">
            <v>62010030000000000000</v>
          </cell>
          <cell r="B1405" t="str">
            <v>Социальное обеспечение населения</v>
          </cell>
          <cell r="C1405" t="str">
            <v>620</v>
          </cell>
          <cell r="D1405">
            <v>10</v>
          </cell>
          <cell r="E1405" t="str">
            <v>03</v>
          </cell>
          <cell r="F1405" t="str">
            <v>00 0 00 00000</v>
          </cell>
          <cell r="G1405" t="str">
            <v>000</v>
          </cell>
          <cell r="H1405" t="e">
            <v>#REF!</v>
          </cell>
          <cell r="I1405">
            <v>19591.579999999998</v>
          </cell>
          <cell r="J1405" t="e">
            <v>#REF!</v>
          </cell>
          <cell r="K1405">
            <v>0</v>
          </cell>
          <cell r="L1405" t="str">
            <v>0000000000</v>
          </cell>
          <cell r="M1405" t="str">
            <v>62010030000000000000</v>
          </cell>
        </row>
        <row r="1406">
          <cell r="A1406" t="str">
            <v>62010030300000000000</v>
          </cell>
          <cell r="B1406" t="str">
            <v>Муниципальная программа «Социальная поддержка населения города Ставрополя»</v>
          </cell>
          <cell r="C1406" t="str">
            <v>620</v>
          </cell>
          <cell r="D1406">
            <v>10</v>
          </cell>
          <cell r="E1406" t="str">
            <v>03</v>
          </cell>
          <cell r="F1406" t="str">
            <v>03 0 00 00000</v>
          </cell>
          <cell r="G1406" t="str">
            <v>000</v>
          </cell>
          <cell r="H1406" t="e">
            <v>#REF!</v>
          </cell>
          <cell r="I1406">
            <v>19572.46</v>
          </cell>
          <cell r="J1406" t="e">
            <v>#REF!</v>
          </cell>
          <cell r="K1406">
            <v>300000000</v>
          </cell>
          <cell r="L1406" t="str">
            <v>0300000000</v>
          </cell>
          <cell r="M1406" t="str">
            <v>62010030300000000000</v>
          </cell>
        </row>
        <row r="1407">
          <cell r="A1407" t="str">
            <v>62010030320000000000</v>
          </cell>
          <cell r="B1407" t="str">
            <v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v>
          </cell>
          <cell r="C1407" t="str">
            <v>620</v>
          </cell>
          <cell r="D1407">
            <v>10</v>
          </cell>
          <cell r="E1407" t="str">
            <v>03</v>
          </cell>
          <cell r="F1407" t="str">
            <v>03 2 00 00000</v>
          </cell>
          <cell r="G1407" t="str">
            <v>000</v>
          </cell>
          <cell r="H1407" t="e">
            <v>#REF!</v>
          </cell>
          <cell r="I1407">
            <v>19572.46</v>
          </cell>
          <cell r="J1407" t="e">
            <v>#REF!</v>
          </cell>
          <cell r="K1407">
            <v>320000000</v>
          </cell>
          <cell r="L1407" t="str">
            <v>0320000000</v>
          </cell>
          <cell r="M1407" t="str">
            <v>62010030320000000000</v>
          </cell>
        </row>
        <row r="1408">
          <cell r="A1408" t="str">
            <v>62010030320300000000</v>
          </cell>
          <cell r="B1408" t="str">
    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    </cell>
          <cell r="C1408" t="str">
            <v>620</v>
          </cell>
          <cell r="D1408">
            <v>10</v>
          </cell>
          <cell r="E1408" t="str">
            <v>03</v>
          </cell>
          <cell r="F1408" t="str">
            <v>03 2 03 00000</v>
          </cell>
          <cell r="G1408" t="str">
            <v>000</v>
          </cell>
          <cell r="H1408" t="e">
            <v>#REF!</v>
          </cell>
          <cell r="I1408">
            <v>2248.16</v>
          </cell>
          <cell r="J1408" t="e">
            <v>#REF!</v>
          </cell>
          <cell r="K1408">
            <v>320300000</v>
          </cell>
          <cell r="L1408" t="str">
            <v>0320300000</v>
          </cell>
          <cell r="M1408" t="str">
            <v>62010030320300000000</v>
          </cell>
        </row>
        <row r="1409">
          <cell r="A1409" t="str">
            <v>62010030320380020000</v>
          </cell>
          <cell r="B1409" t="str">
    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    </cell>
          <cell r="C1409" t="str">
            <v>620</v>
          </cell>
          <cell r="D1409">
            <v>10</v>
          </cell>
          <cell r="E1409" t="str">
            <v>03</v>
          </cell>
          <cell r="F1409" t="str">
            <v>03 2 03 80020</v>
          </cell>
          <cell r="G1409" t="str">
            <v>000</v>
          </cell>
          <cell r="H1409" t="e">
            <v>#REF!</v>
          </cell>
          <cell r="I1409">
            <v>2248.16</v>
          </cell>
          <cell r="J1409" t="e">
            <v>#REF!</v>
          </cell>
          <cell r="K1409">
            <v>320380020</v>
          </cell>
          <cell r="L1409" t="str">
            <v>0320380020</v>
          </cell>
          <cell r="M1409" t="str">
            <v>62010030320380020000</v>
          </cell>
        </row>
        <row r="1410">
          <cell r="A1410" t="str">
            <v>62010030320380020810</v>
          </cell>
          <cell r="B1410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C1410" t="str">
            <v>620</v>
          </cell>
          <cell r="D1410">
            <v>10</v>
          </cell>
          <cell r="E1410" t="str">
            <v>03</v>
          </cell>
          <cell r="F1410" t="str">
            <v>03 2 03 80020</v>
          </cell>
          <cell r="G1410" t="str">
            <v>810</v>
          </cell>
          <cell r="H1410" t="e">
            <v>#REF!</v>
          </cell>
          <cell r="I1410">
            <v>2248.16</v>
          </cell>
          <cell r="J1410" t="e">
            <v>#REF!</v>
          </cell>
          <cell r="K1410">
            <v>320380020</v>
          </cell>
          <cell r="L1410" t="str">
            <v>0320380020</v>
          </cell>
          <cell r="M1410" t="str">
            <v>62010030320380020810</v>
          </cell>
        </row>
        <row r="1411">
          <cell r="A1411" t="str">
            <v>62010030320400000000</v>
          </cell>
          <cell r="B1411" t="str">
    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    </cell>
          <cell r="C1411" t="str">
            <v>620</v>
          </cell>
          <cell r="D1411">
            <v>10</v>
          </cell>
          <cell r="E1411" t="str">
            <v>03</v>
          </cell>
          <cell r="F1411" t="str">
            <v>03 2 04 00000</v>
          </cell>
          <cell r="G1411" t="str">
            <v>000</v>
          </cell>
          <cell r="H1411" t="e">
            <v>#REF!</v>
          </cell>
          <cell r="I1411">
            <v>17324.3</v>
          </cell>
          <cell r="J1411" t="e">
            <v>#REF!</v>
          </cell>
          <cell r="K1411">
            <v>320400000</v>
          </cell>
          <cell r="L1411" t="str">
            <v>0320400000</v>
          </cell>
          <cell r="M1411" t="str">
            <v>62010030320400000000</v>
          </cell>
        </row>
        <row r="1412">
          <cell r="A1412" t="str">
            <v>62010030320480220000</v>
          </cell>
          <cell r="B1412" t="str">
    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    </cell>
          <cell r="C1412" t="str">
            <v>620</v>
          </cell>
          <cell r="D1412">
            <v>10</v>
          </cell>
          <cell r="E1412" t="str">
            <v>03</v>
          </cell>
          <cell r="F1412" t="str">
            <v>03 2 04 80220</v>
          </cell>
          <cell r="G1412" t="str">
            <v>000</v>
          </cell>
          <cell r="H1412" t="e">
            <v>#REF!</v>
          </cell>
          <cell r="I1412">
            <v>17324.3</v>
          </cell>
          <cell r="J1412" t="e">
            <v>#REF!</v>
          </cell>
          <cell r="K1412">
            <v>320480220</v>
          </cell>
          <cell r="L1412" t="str">
            <v>0320480220</v>
          </cell>
          <cell r="M1412" t="str">
            <v>62010030320480220000</v>
          </cell>
        </row>
        <row r="1413">
          <cell r="A1413" t="str">
            <v>62010030320480220810</v>
          </cell>
          <cell r="B1413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C1413" t="str">
            <v>620</v>
          </cell>
          <cell r="D1413">
            <v>10</v>
          </cell>
          <cell r="E1413" t="str">
            <v>03</v>
          </cell>
          <cell r="F1413" t="str">
            <v>03 2 04 80220</v>
          </cell>
          <cell r="G1413" t="str">
            <v>810</v>
          </cell>
          <cell r="H1413" t="e">
            <v>#REF!</v>
          </cell>
          <cell r="I1413">
            <v>17324.3</v>
          </cell>
          <cell r="J1413" t="e">
            <v>#REF!</v>
          </cell>
          <cell r="K1413">
            <v>320480220</v>
          </cell>
          <cell r="L1413" t="str">
            <v>0320480220</v>
          </cell>
          <cell r="M1413" t="str">
            <v>62010030320480220810</v>
          </cell>
        </row>
        <row r="1414">
          <cell r="A1414" t="str">
            <v>62010039800000000000</v>
          </cell>
          <cell r="B1414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1414" t="str">
            <v>620</v>
          </cell>
          <cell r="D1414" t="str">
            <v>10</v>
          </cell>
          <cell r="E1414" t="str">
            <v>03</v>
          </cell>
          <cell r="F1414" t="str">
            <v>98 0 00 00000</v>
          </cell>
          <cell r="G1414" t="str">
            <v>000</v>
          </cell>
          <cell r="H1414" t="e">
            <v>#REF!</v>
          </cell>
          <cell r="I1414">
            <v>19.12</v>
          </cell>
          <cell r="J1414" t="e">
            <v>#REF!</v>
          </cell>
          <cell r="K1414">
            <v>9800000000</v>
          </cell>
          <cell r="L1414" t="str">
            <v>9800000000</v>
          </cell>
          <cell r="M1414" t="str">
            <v>62010039800000000000</v>
          </cell>
        </row>
        <row r="1415">
          <cell r="A1415" t="str">
            <v>62010039820000000000</v>
          </cell>
          <cell r="B1415" t="str">
    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    </cell>
          <cell r="C1415" t="str">
            <v>620</v>
          </cell>
          <cell r="D1415" t="str">
            <v>10</v>
          </cell>
          <cell r="E1415" t="str">
            <v>03</v>
          </cell>
          <cell r="F1415" t="str">
            <v>98 2 00 00000</v>
          </cell>
          <cell r="G1415" t="str">
            <v>000</v>
          </cell>
          <cell r="H1415" t="e">
            <v>#REF!</v>
          </cell>
          <cell r="I1415">
            <v>19.12</v>
          </cell>
          <cell r="J1415" t="e">
            <v>#REF!</v>
          </cell>
          <cell r="K1415">
            <v>9820000000</v>
          </cell>
          <cell r="L1415" t="str">
            <v>9820000000</v>
          </cell>
          <cell r="M1415" t="str">
            <v>62010039820000000000</v>
          </cell>
        </row>
        <row r="1416">
          <cell r="A1416" t="str">
            <v>62010039820080020000</v>
          </cell>
          <cell r="B1416" t="str">
    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    </cell>
          <cell r="C1416" t="str">
            <v>620</v>
          </cell>
          <cell r="D1416">
            <v>10</v>
          </cell>
          <cell r="E1416" t="str">
            <v>03</v>
          </cell>
          <cell r="F1416" t="str">
            <v>98 2 00 80020</v>
          </cell>
          <cell r="G1416" t="str">
            <v>000</v>
          </cell>
          <cell r="H1416" t="e">
            <v>#REF!</v>
          </cell>
          <cell r="I1416">
            <v>19.12</v>
          </cell>
          <cell r="J1416" t="e">
            <v>#REF!</v>
          </cell>
          <cell r="K1416">
            <v>9820080020</v>
          </cell>
          <cell r="L1416" t="str">
            <v>9820080020</v>
          </cell>
          <cell r="M1416" t="str">
            <v>62010039820080020000</v>
          </cell>
        </row>
        <row r="1417">
          <cell r="A1417" t="str">
            <v>62010039820080020810</v>
          </cell>
          <cell r="B1417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C1417" t="str">
            <v>620</v>
          </cell>
          <cell r="D1417">
            <v>10</v>
          </cell>
          <cell r="E1417" t="str">
            <v>03</v>
          </cell>
          <cell r="F1417" t="str">
            <v>98 2 00 80020</v>
          </cell>
          <cell r="G1417" t="str">
            <v>810</v>
          </cell>
          <cell r="H1417" t="e">
            <v>#REF!</v>
          </cell>
          <cell r="I1417">
            <v>19.12</v>
          </cell>
          <cell r="J1417" t="e">
            <v>#REF!</v>
          </cell>
          <cell r="K1417">
            <v>9820080020</v>
          </cell>
          <cell r="L1417" t="str">
            <v>9820080020</v>
          </cell>
          <cell r="M1417" t="str">
            <v>62010039820080020810</v>
          </cell>
        </row>
        <row r="1418">
          <cell r="A1418" t="str">
            <v>0000000000</v>
          </cell>
          <cell r="L1418" t="str">
            <v>0000000000</v>
          </cell>
          <cell r="M1418" t="str">
            <v>0000000000</v>
          </cell>
        </row>
        <row r="1419">
          <cell r="A1419" t="str">
            <v>62100000000000000000</v>
          </cell>
          <cell r="B1419" t="str">
            <v>Комитет градостроительства администрации города Ставрополя</v>
          </cell>
          <cell r="C1419" t="str">
            <v>621</v>
          </cell>
          <cell r="D1419" t="str">
            <v>00</v>
          </cell>
          <cell r="E1419" t="str">
            <v>00</v>
          </cell>
          <cell r="F1419" t="str">
            <v>00 0 00 00000</v>
          </cell>
          <cell r="G1419" t="str">
            <v>000</v>
          </cell>
          <cell r="H1419" t="e">
            <v>#REF!</v>
          </cell>
          <cell r="I1419">
            <v>1321426.8500000001</v>
          </cell>
          <cell r="J1419" t="e">
            <v>#REF!</v>
          </cell>
          <cell r="K1419">
            <v>0</v>
          </cell>
          <cell r="L1419" t="str">
            <v>0000000000</v>
          </cell>
          <cell r="M1419" t="str">
            <v>62100000000000000000</v>
          </cell>
        </row>
        <row r="1420">
          <cell r="A1420" t="str">
            <v>62101000000000000000</v>
          </cell>
          <cell r="B1420" t="str">
            <v>Общегосударственные вопросы</v>
          </cell>
          <cell r="C1420" t="str">
            <v>621</v>
          </cell>
          <cell r="D1420" t="str">
            <v>01</v>
          </cell>
          <cell r="E1420" t="str">
            <v>00</v>
          </cell>
          <cell r="F1420" t="str">
            <v>00 0 00 00000</v>
          </cell>
          <cell r="G1420" t="str">
            <v>000</v>
          </cell>
          <cell r="H1420" t="e">
            <v>#REF!</v>
          </cell>
          <cell r="I1420">
            <v>51078.45</v>
          </cell>
          <cell r="J1420" t="e">
            <v>#REF!</v>
          </cell>
          <cell r="K1420">
            <v>0</v>
          </cell>
          <cell r="L1420" t="str">
            <v>0000000000</v>
          </cell>
          <cell r="M1420" t="str">
            <v>62101000000000000000</v>
          </cell>
        </row>
        <row r="1421">
          <cell r="A1421" t="str">
            <v>62101130000000000000</v>
          </cell>
          <cell r="B1421" t="str">
            <v>Другие общегосударственные вопросы</v>
          </cell>
          <cell r="C1421" t="str">
            <v>621</v>
          </cell>
          <cell r="D1421" t="str">
            <v>01</v>
          </cell>
          <cell r="E1421" t="str">
            <v>13</v>
          </cell>
          <cell r="F1421" t="str">
            <v>00 0 00 00000</v>
          </cell>
          <cell r="G1421" t="str">
            <v>000</v>
          </cell>
          <cell r="H1421" t="e">
            <v>#REF!</v>
          </cell>
          <cell r="I1421">
            <v>51078.45</v>
          </cell>
          <cell r="J1421" t="e">
            <v>#REF!</v>
          </cell>
          <cell r="K1421">
            <v>0</v>
          </cell>
          <cell r="L1421" t="str">
            <v>0000000000</v>
          </cell>
          <cell r="M1421" t="str">
            <v>62101130000000000000</v>
          </cell>
        </row>
        <row r="1422">
          <cell r="A1422" t="str">
            <v>62101131400000000000</v>
          </cell>
          <cell r="B1422" t="str">
            <v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v>
          </cell>
          <cell r="C1422" t="str">
            <v>621</v>
          </cell>
          <cell r="D1422" t="str">
            <v>01</v>
          </cell>
          <cell r="E1422" t="str">
            <v>13</v>
          </cell>
          <cell r="F1422" t="str">
            <v>14 0 00 00000</v>
          </cell>
          <cell r="G1422" t="str">
            <v>000</v>
          </cell>
          <cell r="H1422" t="e">
            <v>#REF!</v>
          </cell>
          <cell r="I1422">
            <v>1000</v>
          </cell>
          <cell r="J1422" t="e">
            <v>#REF!</v>
          </cell>
          <cell r="K1422">
            <v>1400000000</v>
          </cell>
          <cell r="L1422" t="str">
            <v>1400000000</v>
          </cell>
          <cell r="M1422" t="str">
            <v>62101131400000000000</v>
          </cell>
        </row>
        <row r="1423">
          <cell r="A1423" t="str">
            <v>62101131410000000000</v>
          </cell>
          <cell r="B1423" t="str">
            <v>Подпрограмма «Развитие информационного общества в городе Ставрополе»</v>
          </cell>
          <cell r="C1423" t="str">
            <v>621</v>
          </cell>
          <cell r="D1423" t="str">
            <v>01</v>
          </cell>
          <cell r="E1423" t="str">
            <v>13</v>
          </cell>
          <cell r="F1423" t="str">
            <v>14 1 00 00000</v>
          </cell>
          <cell r="G1423" t="str">
            <v>000</v>
          </cell>
          <cell r="H1423" t="e">
            <v>#REF!</v>
          </cell>
          <cell r="I1423">
            <v>1000</v>
          </cell>
          <cell r="J1423" t="e">
            <v>#REF!</v>
          </cell>
          <cell r="K1423">
            <v>1410000000</v>
          </cell>
          <cell r="L1423" t="str">
            <v>1410000000</v>
          </cell>
          <cell r="M1423" t="str">
            <v>62101131410000000000</v>
          </cell>
        </row>
        <row r="1424">
          <cell r="A1424" t="str">
            <v>62101131410200000000</v>
          </cell>
          <cell r="B1424" t="str">
            <v>Основное мероприятие  «Развитие и обеспечение функционирования межведомственного электронного взаимодействия и муниципальных информационных систем»</v>
          </cell>
          <cell r="C1424" t="str">
            <v>621</v>
          </cell>
          <cell r="D1424" t="str">
            <v>01</v>
          </cell>
          <cell r="E1424" t="str">
            <v>13</v>
          </cell>
          <cell r="F1424" t="str">
            <v>14 1 02 00000</v>
          </cell>
          <cell r="G1424" t="str">
            <v>000</v>
          </cell>
          <cell r="H1424" t="e">
            <v>#REF!</v>
          </cell>
          <cell r="I1424">
            <v>1000</v>
          </cell>
          <cell r="J1424" t="e">
            <v>#REF!</v>
          </cell>
          <cell r="K1424">
            <v>1410200000</v>
          </cell>
          <cell r="L1424" t="str">
            <v>1410200000</v>
          </cell>
          <cell r="M1424" t="str">
            <v>62101131410200000000</v>
          </cell>
        </row>
        <row r="1425">
          <cell r="A1425" t="str">
            <v>62101131410220630000</v>
          </cell>
          <cell r="B1425" t="str">
            <v>Расходы на развитие и обеспечение функционирования информационного общества в городе Ставрополе</v>
          </cell>
          <cell r="C1425" t="str">
            <v>621</v>
          </cell>
          <cell r="D1425" t="str">
            <v>01</v>
          </cell>
          <cell r="E1425" t="str">
            <v>13</v>
          </cell>
          <cell r="F1425" t="str">
            <v>14 1 02 20630</v>
          </cell>
          <cell r="G1425" t="str">
            <v>000</v>
          </cell>
          <cell r="H1425" t="e">
            <v>#REF!</v>
          </cell>
          <cell r="I1425">
            <v>1000</v>
          </cell>
          <cell r="J1425" t="e">
            <v>#REF!</v>
          </cell>
          <cell r="K1425">
            <v>1410220630</v>
          </cell>
          <cell r="L1425" t="str">
            <v>1410220630</v>
          </cell>
          <cell r="M1425" t="str">
            <v>62101131410220630000</v>
          </cell>
        </row>
        <row r="1426">
          <cell r="A1426" t="str">
            <v>62101131410220630240</v>
          </cell>
          <cell r="B1426" t="str">
            <v>Иные закупки товаров, работ и услуг для обеспечения государственных (муниципальных) нужд</v>
          </cell>
          <cell r="C1426" t="str">
            <v>621</v>
          </cell>
          <cell r="D1426" t="str">
            <v>01</v>
          </cell>
          <cell r="E1426" t="str">
            <v>13</v>
          </cell>
          <cell r="F1426" t="str">
            <v>14 1 02 20630</v>
          </cell>
          <cell r="G1426" t="str">
            <v>240</v>
          </cell>
          <cell r="H1426" t="e">
            <v>#REF!</v>
          </cell>
          <cell r="I1426">
            <v>1000</v>
          </cell>
          <cell r="J1426" t="e">
            <v>#REF!</v>
          </cell>
          <cell r="K1426">
            <v>1410220630</v>
          </cell>
          <cell r="L1426" t="str">
            <v>1410220630</v>
          </cell>
          <cell r="M1426" t="str">
            <v>62101131410220630240</v>
          </cell>
        </row>
        <row r="1427">
          <cell r="A1427" t="str">
            <v>62101131500000000000</v>
          </cell>
          <cell r="B1427" t="str">
            <v>Муниципальная программа «Обеспечение безопасности, общественного порядка и профилактика правонарушений в городе Ставрополе»</v>
          </cell>
          <cell r="C1427" t="str">
            <v>621</v>
          </cell>
          <cell r="D1427" t="str">
            <v>01</v>
          </cell>
          <cell r="E1427">
            <v>13</v>
          </cell>
          <cell r="F1427" t="str">
            <v>15 0 00 00000</v>
          </cell>
          <cell r="G1427" t="str">
            <v>000</v>
          </cell>
          <cell r="H1427" t="e">
            <v>#REF!</v>
          </cell>
          <cell r="I1427">
            <v>3004.8500000000004</v>
          </cell>
          <cell r="J1427" t="e">
            <v>#REF!</v>
          </cell>
          <cell r="K1427">
            <v>1500000000</v>
          </cell>
          <cell r="L1427" t="str">
            <v>1500000000</v>
          </cell>
          <cell r="M1427" t="str">
            <v>62101131500000000000</v>
          </cell>
        </row>
        <row r="1428">
          <cell r="A1428" t="str">
            <v>62101131510000000000</v>
          </cell>
          <cell r="B1428" t="str">
            <v>Подпрограмма «Безопасный Ставрополь»</v>
          </cell>
          <cell r="C1428" t="str">
            <v>621</v>
          </cell>
          <cell r="D1428" t="str">
            <v>01</v>
          </cell>
          <cell r="E1428">
            <v>13</v>
          </cell>
          <cell r="F1428" t="str">
            <v>15 1 00 00000</v>
          </cell>
          <cell r="G1428" t="str">
            <v>000</v>
          </cell>
          <cell r="H1428" t="e">
            <v>#REF!</v>
          </cell>
          <cell r="I1428">
            <v>3004.8500000000004</v>
          </cell>
          <cell r="J1428" t="e">
            <v>#REF!</v>
          </cell>
          <cell r="K1428">
            <v>1510000000</v>
          </cell>
          <cell r="L1428" t="str">
            <v>1510000000</v>
          </cell>
          <cell r="M1428" t="str">
            <v>62101131510000000000</v>
          </cell>
        </row>
        <row r="1429">
          <cell r="A1429" t="str">
            <v>62101131510200000000</v>
          </cell>
          <cell r="B1429" t="str">
            <v>Основное мероприятие «Создание условий для обеспечения безопасности граждан в местах массового пребывания людей на территории города Ставрополя»</v>
          </cell>
          <cell r="C1429" t="str">
            <v>621</v>
          </cell>
          <cell r="D1429" t="str">
            <v>01</v>
          </cell>
          <cell r="E1429">
            <v>13</v>
          </cell>
          <cell r="F1429" t="str">
            <v>15 1 02 00000</v>
          </cell>
          <cell r="G1429" t="str">
            <v>000</v>
          </cell>
          <cell r="H1429" t="e">
            <v>#REF!</v>
          </cell>
          <cell r="I1429">
            <v>3004.8500000000004</v>
          </cell>
          <cell r="J1429" t="e">
            <v>#REF!</v>
          </cell>
          <cell r="K1429">
            <v>1510200000</v>
          </cell>
          <cell r="L1429" t="str">
            <v>1510200000</v>
          </cell>
          <cell r="M1429" t="str">
            <v>62101131510200000000</v>
          </cell>
        </row>
        <row r="1430">
          <cell r="A1430" t="str">
            <v>62101131510277310000</v>
          </cell>
          <cell r="B1430" t="str">
            <v>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</v>
          </cell>
          <cell r="C1430" t="str">
            <v>621</v>
          </cell>
          <cell r="D1430" t="str">
            <v>01</v>
          </cell>
          <cell r="E1430">
            <v>13</v>
          </cell>
          <cell r="F1430" t="str">
            <v>15 1 02 77310</v>
          </cell>
          <cell r="G1430" t="str">
            <v>000</v>
          </cell>
          <cell r="H1430" t="e">
            <v>#REF!</v>
          </cell>
          <cell r="I1430">
            <v>2403.88</v>
          </cell>
          <cell r="J1430" t="e">
            <v>#REF!</v>
          </cell>
          <cell r="K1430">
            <v>1510277310</v>
          </cell>
          <cell r="L1430" t="str">
            <v>1510277310</v>
          </cell>
          <cell r="M1430" t="str">
            <v>62101131510277310000</v>
          </cell>
        </row>
        <row r="1431">
          <cell r="A1431" t="str">
            <v>62101131510277310240</v>
          </cell>
          <cell r="B1431" t="str">
            <v>Иные закупки товаров, работ и услуг для обеспечения государственных (муниципальных) нужд</v>
          </cell>
          <cell r="C1431" t="str">
            <v>621</v>
          </cell>
          <cell r="D1431" t="str">
            <v>01</v>
          </cell>
          <cell r="E1431">
            <v>13</v>
          </cell>
          <cell r="F1431" t="str">
            <v>15 1 02 77310</v>
          </cell>
          <cell r="G1431" t="str">
            <v>240</v>
          </cell>
          <cell r="H1431" t="e">
            <v>#REF!</v>
          </cell>
          <cell r="I1431">
            <v>2403.88</v>
          </cell>
          <cell r="J1431" t="e">
            <v>#REF!</v>
          </cell>
          <cell r="K1431">
            <v>1510277310</v>
          </cell>
          <cell r="L1431" t="str">
            <v>1510277310</v>
          </cell>
          <cell r="M1431" t="str">
            <v>62101131510277310240</v>
          </cell>
        </row>
        <row r="1432">
          <cell r="A1432" t="str">
            <v>621011315102S7310000</v>
          </cell>
          <cell r="B1432" t="str">
            <v>Cоздание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</v>
          </cell>
          <cell r="C1432" t="str">
            <v>621</v>
          </cell>
          <cell r="D1432" t="str">
            <v>01</v>
          </cell>
          <cell r="E1432">
            <v>13</v>
          </cell>
          <cell r="F1432" t="str">
            <v>15 1 02 S7310</v>
          </cell>
          <cell r="G1432" t="str">
            <v>000</v>
          </cell>
          <cell r="H1432" t="e">
            <v>#REF!</v>
          </cell>
          <cell r="I1432">
            <v>600.97</v>
          </cell>
          <cell r="J1432" t="e">
            <v>#REF!</v>
          </cell>
          <cell r="K1432" t="str">
            <v>15102S7310</v>
          </cell>
          <cell r="L1432" t="str">
            <v>15102S7310</v>
          </cell>
          <cell r="M1432" t="str">
            <v>621011315102S7310000</v>
          </cell>
        </row>
        <row r="1433">
          <cell r="A1433" t="str">
            <v>621011315102S7310240</v>
          </cell>
          <cell r="B1433" t="str">
            <v>Иные закупки товаров, работ и услуг для обеспечения государственных (муниципальных) нужд</v>
          </cell>
          <cell r="C1433" t="str">
            <v>621</v>
          </cell>
          <cell r="D1433" t="str">
            <v>01</v>
          </cell>
          <cell r="E1433">
            <v>13</v>
          </cell>
          <cell r="F1433" t="str">
            <v>15 1 02 S7310</v>
          </cell>
          <cell r="G1433" t="str">
            <v>240</v>
          </cell>
          <cell r="H1433" t="e">
            <v>#REF!</v>
          </cell>
          <cell r="I1433">
            <v>600.97</v>
          </cell>
          <cell r="J1433" t="e">
            <v>#REF!</v>
          </cell>
          <cell r="K1433" t="str">
            <v>15102S7310</v>
          </cell>
          <cell r="L1433" t="str">
            <v>15102S7310</v>
          </cell>
          <cell r="M1433" t="str">
            <v>621011315102S7310240</v>
          </cell>
        </row>
        <row r="1434">
          <cell r="A1434" t="str">
            <v>62101138400000000000</v>
          </cell>
          <cell r="B1434" t="str">
            <v>Обеспечение деятельности комитета градостроительства администрации города Ставрополя</v>
          </cell>
          <cell r="C1434" t="str">
            <v>621</v>
          </cell>
          <cell r="D1434" t="str">
            <v>01</v>
          </cell>
          <cell r="E1434" t="str">
            <v>13</v>
          </cell>
          <cell r="F1434" t="str">
            <v>84 0 00 00000</v>
          </cell>
          <cell r="G1434" t="str">
            <v>000</v>
          </cell>
          <cell r="H1434" t="e">
            <v>#REF!</v>
          </cell>
          <cell r="I1434">
            <v>47073.599999999999</v>
          </cell>
          <cell r="J1434" t="e">
            <v>#REF!</v>
          </cell>
          <cell r="K1434">
            <v>8400000000</v>
          </cell>
          <cell r="L1434" t="str">
            <v>8400000000</v>
          </cell>
          <cell r="M1434" t="str">
            <v>62101138400000000000</v>
          </cell>
        </row>
        <row r="1435">
          <cell r="A1435" t="str">
            <v>62101138410000000000</v>
          </cell>
          <cell r="B1435" t="str">
            <v>Непрограммные расходы в рамках обеспечения деятельности комитета градостроительства администрации города Ставрополя</v>
          </cell>
          <cell r="C1435" t="str">
            <v>621</v>
          </cell>
          <cell r="D1435" t="str">
            <v>01</v>
          </cell>
          <cell r="E1435" t="str">
            <v>13</v>
          </cell>
          <cell r="F1435" t="str">
            <v>84 1 00 00000</v>
          </cell>
          <cell r="G1435" t="str">
            <v>000</v>
          </cell>
          <cell r="H1435" t="e">
            <v>#REF!</v>
          </cell>
          <cell r="I1435">
            <v>46793.979999999996</v>
          </cell>
          <cell r="J1435" t="e">
            <v>#REF!</v>
          </cell>
          <cell r="K1435">
            <v>8410000000</v>
          </cell>
          <cell r="L1435" t="str">
            <v>8410000000</v>
          </cell>
          <cell r="M1435" t="str">
            <v>62101138410000000000</v>
          </cell>
        </row>
        <row r="1436">
          <cell r="A1436" t="str">
            <v>62101138410010010000</v>
          </cell>
          <cell r="B1436" t="str">
            <v>Расходы на обеспечение функций органов местного самоуправления города Ставрополя</v>
          </cell>
          <cell r="C1436" t="str">
            <v>621</v>
          </cell>
          <cell r="D1436" t="str">
            <v>01</v>
          </cell>
          <cell r="E1436" t="str">
            <v>13</v>
          </cell>
          <cell r="F1436" t="str">
            <v>84 1 00 10010</v>
          </cell>
          <cell r="G1436" t="str">
            <v>000</v>
          </cell>
          <cell r="H1436" t="e">
            <v>#REF!</v>
          </cell>
          <cell r="I1436">
            <v>3896.21</v>
          </cell>
          <cell r="J1436" t="e">
            <v>#REF!</v>
          </cell>
          <cell r="K1436">
            <v>8410010010</v>
          </cell>
          <cell r="L1436" t="str">
            <v>8410010010</v>
          </cell>
          <cell r="M1436" t="str">
            <v>62101138410010010000</v>
          </cell>
        </row>
        <row r="1437">
          <cell r="A1437" t="str">
            <v>62101138410010010120</v>
          </cell>
          <cell r="B1437" t="str">
            <v>Расходы на выплаты персоналу государственных (муниципальных) органов</v>
          </cell>
          <cell r="C1437" t="str">
            <v>621</v>
          </cell>
          <cell r="D1437" t="str">
            <v>01</v>
          </cell>
          <cell r="E1437" t="str">
            <v>13</v>
          </cell>
          <cell r="F1437" t="str">
            <v>84 1 00 10010</v>
          </cell>
          <cell r="G1437" t="str">
            <v>120</v>
          </cell>
          <cell r="H1437" t="e">
            <v>#REF!</v>
          </cell>
          <cell r="I1437">
            <v>1019.83</v>
          </cell>
          <cell r="J1437" t="e">
            <v>#REF!</v>
          </cell>
          <cell r="K1437">
            <v>8410010010</v>
          </cell>
          <cell r="L1437" t="str">
            <v>8410010010</v>
          </cell>
          <cell r="M1437" t="str">
            <v>62101138410010010120</v>
          </cell>
        </row>
        <row r="1438">
          <cell r="A1438" t="str">
            <v>62101138410010010240</v>
          </cell>
          <cell r="B1438" t="str">
            <v>Иные закупки товаров, работ и услуг для обеспечения государственных (муниципальных) нужд</v>
          </cell>
          <cell r="C1438" t="str">
            <v>621</v>
          </cell>
          <cell r="D1438" t="str">
            <v>01</v>
          </cell>
          <cell r="E1438" t="str">
            <v>13</v>
          </cell>
          <cell r="F1438" t="str">
            <v>84 1 00 10010</v>
          </cell>
          <cell r="G1438" t="str">
            <v>240</v>
          </cell>
          <cell r="H1438" t="e">
            <v>#REF!</v>
          </cell>
          <cell r="I1438">
            <v>2629.73</v>
          </cell>
          <cell r="J1438" t="e">
            <v>#REF!</v>
          </cell>
          <cell r="K1438">
            <v>8410010010</v>
          </cell>
          <cell r="L1438" t="str">
            <v>8410010010</v>
          </cell>
          <cell r="M1438" t="str">
            <v>62101138410010010240</v>
          </cell>
        </row>
        <row r="1439">
          <cell r="A1439" t="str">
            <v>62101138410010010850</v>
          </cell>
          <cell r="B1439" t="str">
            <v>Уплата налогов, сборов и иных платежей</v>
          </cell>
          <cell r="C1439" t="str">
            <v>621</v>
          </cell>
          <cell r="D1439" t="str">
            <v>01</v>
          </cell>
          <cell r="E1439" t="str">
            <v>13</v>
          </cell>
          <cell r="F1439" t="str">
            <v>84 1 00 10010</v>
          </cell>
          <cell r="G1439" t="str">
            <v>850</v>
          </cell>
          <cell r="H1439" t="e">
            <v>#REF!</v>
          </cell>
          <cell r="I1439">
            <v>246.65</v>
          </cell>
          <cell r="J1439" t="e">
            <v>#REF!</v>
          </cell>
          <cell r="K1439">
            <v>8410010010</v>
          </cell>
          <cell r="L1439" t="str">
            <v>8410010010</v>
          </cell>
          <cell r="M1439" t="str">
            <v>62101138410010010850</v>
          </cell>
        </row>
        <row r="1440">
          <cell r="A1440" t="str">
            <v>62101138410010020000</v>
          </cell>
          <cell r="B1440" t="str">
            <v>Расходы на выплаты по оплате труда работников органов местного самоуправления города Ставрополя</v>
          </cell>
          <cell r="C1440" t="str">
            <v>621</v>
          </cell>
          <cell r="D1440" t="str">
            <v>01</v>
          </cell>
          <cell r="E1440" t="str">
            <v>13</v>
          </cell>
          <cell r="F1440" t="str">
            <v>84 1 00 10020</v>
          </cell>
          <cell r="G1440" t="str">
            <v>000</v>
          </cell>
          <cell r="H1440" t="e">
            <v>#REF!</v>
          </cell>
          <cell r="I1440">
            <v>42853.42</v>
          </cell>
          <cell r="J1440" t="e">
            <v>#REF!</v>
          </cell>
          <cell r="K1440">
            <v>8410010020</v>
          </cell>
          <cell r="L1440" t="str">
            <v>8410010020</v>
          </cell>
          <cell r="M1440" t="str">
            <v>62101138410010020000</v>
          </cell>
        </row>
        <row r="1441">
          <cell r="A1441" t="str">
            <v>62101138410010020120</v>
          </cell>
          <cell r="B1441" t="str">
            <v>Расходы на выплаты персоналу государственных (муниципальных) органов</v>
          </cell>
          <cell r="C1441" t="str">
            <v>621</v>
          </cell>
          <cell r="D1441" t="str">
            <v>01</v>
          </cell>
          <cell r="E1441" t="str">
            <v>13</v>
          </cell>
          <cell r="F1441" t="str">
            <v>84 1 00 10020</v>
          </cell>
          <cell r="G1441" t="str">
            <v>120</v>
          </cell>
          <cell r="H1441" t="e">
            <v>#REF!</v>
          </cell>
          <cell r="I1441">
            <v>42786</v>
          </cell>
          <cell r="J1441" t="e">
            <v>#REF!</v>
          </cell>
          <cell r="K1441">
            <v>8410010020</v>
          </cell>
          <cell r="L1441" t="str">
            <v>8410010020</v>
          </cell>
          <cell r="M1441" t="str">
            <v>62101138410010020120</v>
          </cell>
        </row>
        <row r="1442">
          <cell r="A1442" t="str">
            <v>62101138410010020320</v>
          </cell>
          <cell r="B1442" t="str">
            <v>Социальные выплаты гражданам, кроме публичных нормативных социальных выплат</v>
          </cell>
          <cell r="C1442" t="str">
            <v>621</v>
          </cell>
          <cell r="D1442" t="str">
            <v>01</v>
          </cell>
          <cell r="E1442" t="str">
            <v>13</v>
          </cell>
          <cell r="F1442" t="str">
            <v>84 1 00 10020</v>
          </cell>
          <cell r="G1442" t="str">
            <v>320</v>
          </cell>
          <cell r="H1442" t="e">
            <v>#REF!</v>
          </cell>
          <cell r="I1442">
            <v>67.42</v>
          </cell>
          <cell r="J1442" t="e">
            <v>#REF!</v>
          </cell>
          <cell r="K1442">
            <v>8410010020</v>
          </cell>
          <cell r="L1442" t="str">
            <v>8410010020</v>
          </cell>
          <cell r="M1442" t="str">
            <v>62101138410010020320</v>
          </cell>
        </row>
        <row r="1443">
          <cell r="A1443" t="str">
            <v>62101138410020050000</v>
          </cell>
          <cell r="B1443" t="str">
            <v>Расходы на выплаты на основании исполнительных листов судебных органов</v>
          </cell>
          <cell r="C1443" t="str">
            <v>621</v>
          </cell>
          <cell r="D1443" t="str">
            <v>01</v>
          </cell>
          <cell r="E1443" t="str">
            <v>13</v>
          </cell>
          <cell r="F1443" t="str">
            <v>84 1 00 20050</v>
          </cell>
          <cell r="G1443" t="str">
            <v>000</v>
          </cell>
          <cell r="H1443" t="e">
            <v>#REF!</v>
          </cell>
          <cell r="I1443">
            <v>44.35</v>
          </cell>
          <cell r="J1443" t="e">
            <v>#REF!</v>
          </cell>
          <cell r="K1443">
            <v>8410020050</v>
          </cell>
          <cell r="L1443" t="str">
            <v>8410020050</v>
          </cell>
          <cell r="M1443" t="str">
            <v>62101138410020050000</v>
          </cell>
        </row>
        <row r="1444">
          <cell r="A1444" t="str">
            <v>62101138410020050830</v>
          </cell>
          <cell r="B1444" t="str">
            <v>Исполнение судебных актов</v>
          </cell>
          <cell r="C1444" t="str">
            <v>621</v>
          </cell>
          <cell r="D1444" t="str">
            <v>01</v>
          </cell>
          <cell r="E1444" t="str">
            <v>13</v>
          </cell>
          <cell r="F1444" t="str">
            <v>84 1 00 20050</v>
          </cell>
          <cell r="G1444" t="str">
            <v>830</v>
          </cell>
          <cell r="H1444" t="e">
            <v>#REF!</v>
          </cell>
          <cell r="I1444">
            <v>44.35</v>
          </cell>
          <cell r="J1444" t="e">
            <v>#REF!</v>
          </cell>
          <cell r="K1444">
            <v>8410020050</v>
          </cell>
          <cell r="L1444" t="str">
            <v>8410020050</v>
          </cell>
          <cell r="M1444" t="str">
            <v>62101138410020050830</v>
          </cell>
        </row>
        <row r="1445">
          <cell r="A1445" t="str">
            <v>62101138420000000000</v>
          </cell>
          <cell r="B1445" t="str">
            <v>Расходы, предусмотренные на иные цели</v>
          </cell>
          <cell r="C1445" t="str">
            <v>621</v>
          </cell>
          <cell r="D1445" t="str">
            <v>01</v>
          </cell>
          <cell r="E1445" t="str">
            <v>13</v>
          </cell>
          <cell r="F1445" t="str">
            <v>84 2 00 00000</v>
          </cell>
          <cell r="G1445" t="str">
            <v>000</v>
          </cell>
          <cell r="H1445" t="e">
            <v>#REF!</v>
          </cell>
          <cell r="I1445">
            <v>279.62</v>
          </cell>
          <cell r="J1445" t="e">
            <v>#REF!</v>
          </cell>
          <cell r="K1445">
            <v>8420000000</v>
          </cell>
          <cell r="L1445" t="str">
            <v>8420000000</v>
          </cell>
          <cell r="M1445" t="str">
            <v>62101138420000000000</v>
          </cell>
        </row>
        <row r="1446">
          <cell r="A1446" t="str">
            <v>62101138420020740000</v>
          </cell>
          <cell r="B1446" t="str">
            <v>Расходы на судебные издержки комитета градостроительства администрации города Ставрополя по искам о сносе самовольных построек</v>
          </cell>
          <cell r="C1446" t="str">
            <v>621</v>
          </cell>
          <cell r="D1446" t="str">
            <v>01</v>
          </cell>
          <cell r="E1446" t="str">
            <v>13</v>
          </cell>
          <cell r="F1446" t="str">
            <v>84 2 00 20740</v>
          </cell>
          <cell r="G1446" t="str">
            <v>000</v>
          </cell>
          <cell r="H1446" t="e">
            <v>#REF!</v>
          </cell>
          <cell r="I1446">
            <v>163.32</v>
          </cell>
          <cell r="J1446" t="e">
            <v>#REF!</v>
          </cell>
          <cell r="K1446">
            <v>8420020740</v>
          </cell>
          <cell r="L1446" t="str">
            <v>8420020740</v>
          </cell>
          <cell r="M1446" t="str">
            <v>62101138420020740000</v>
          </cell>
        </row>
        <row r="1447">
          <cell r="A1447" t="str">
            <v>62101138420020740240</v>
          </cell>
          <cell r="B1447" t="str">
            <v>Иные закупки товаров, работ и услуг для обеспечения государственных (муниципальных) нужд</v>
          </cell>
          <cell r="C1447" t="str">
            <v>621</v>
          </cell>
          <cell r="D1447" t="str">
            <v>01</v>
          </cell>
          <cell r="E1447" t="str">
            <v>13</v>
          </cell>
          <cell r="F1447" t="str">
            <v>84 2 00 20740</v>
          </cell>
          <cell r="G1447" t="str">
            <v>240</v>
          </cell>
          <cell r="H1447" t="e">
            <v>#REF!</v>
          </cell>
          <cell r="I1447">
            <v>112.5</v>
          </cell>
          <cell r="J1447" t="e">
            <v>#REF!</v>
          </cell>
          <cell r="K1447">
            <v>8420020740</v>
          </cell>
          <cell r="L1447" t="str">
            <v>8420020740</v>
          </cell>
          <cell r="M1447" t="str">
            <v>62101138420020740240</v>
          </cell>
        </row>
        <row r="1448">
          <cell r="A1448" t="str">
            <v>62101138420020740830</v>
          </cell>
          <cell r="B1448" t="str">
            <v>Исполнение судебных актов</v>
          </cell>
          <cell r="C1448" t="str">
            <v>621</v>
          </cell>
          <cell r="D1448" t="str">
            <v>01</v>
          </cell>
          <cell r="E1448" t="str">
            <v>13</v>
          </cell>
          <cell r="F1448" t="str">
            <v>84 2 00 20740</v>
          </cell>
          <cell r="G1448" t="str">
            <v>830</v>
          </cell>
          <cell r="H1448" t="e">
            <v>#REF!</v>
          </cell>
          <cell r="I1448">
            <v>50.82</v>
          </cell>
          <cell r="J1448" t="e">
            <v>#REF!</v>
          </cell>
          <cell r="K1448">
            <v>8420020740</v>
          </cell>
          <cell r="L1448" t="str">
            <v>8420020740</v>
          </cell>
          <cell r="M1448" t="str">
            <v>62101138420020740830</v>
          </cell>
        </row>
        <row r="1449">
          <cell r="A1449" t="str">
            <v>62101138420021100000</v>
          </cell>
          <cell r="B1449" t="str">
            <v xml:space="preserve">Расходы на демонтаж, хранение или уничтожение рекламных конструкций за счет средств местного бюджета </v>
          </cell>
          <cell r="C1449" t="str">
            <v>621</v>
          </cell>
          <cell r="D1449" t="str">
            <v>01</v>
          </cell>
          <cell r="E1449" t="str">
            <v>13</v>
          </cell>
          <cell r="F1449" t="str">
            <v>84 2 00 21100</v>
          </cell>
          <cell r="G1449" t="str">
            <v>000</v>
          </cell>
          <cell r="H1449" t="e">
            <v>#REF!</v>
          </cell>
          <cell r="I1449">
            <v>92</v>
          </cell>
          <cell r="J1449" t="e">
            <v>#REF!</v>
          </cell>
          <cell r="K1449">
            <v>8420021100</v>
          </cell>
          <cell r="L1449" t="str">
            <v>8420021100</v>
          </cell>
          <cell r="M1449" t="str">
            <v>62101138420021100000</v>
          </cell>
        </row>
        <row r="1450">
          <cell r="A1450" t="str">
            <v>62101138420021100240</v>
          </cell>
          <cell r="B1450" t="str">
            <v>Иные закупки товаров, работ и услуг для обеспечения государственных (муниципальных) нужд</v>
          </cell>
          <cell r="C1450" t="str">
            <v>621</v>
          </cell>
          <cell r="D1450" t="str">
            <v>01</v>
          </cell>
          <cell r="E1450" t="str">
            <v>13</v>
          </cell>
          <cell r="F1450" t="str">
            <v>84 2 00 21100</v>
          </cell>
          <cell r="G1450" t="str">
            <v>240</v>
          </cell>
          <cell r="H1450" t="e">
            <v>#REF!</v>
          </cell>
          <cell r="I1450">
            <v>92</v>
          </cell>
          <cell r="J1450" t="e">
            <v>#REF!</v>
          </cell>
          <cell r="K1450">
            <v>8420021100</v>
          </cell>
          <cell r="L1450" t="str">
            <v>8420021100</v>
          </cell>
          <cell r="M1450" t="str">
            <v>62101138420021100240</v>
          </cell>
        </row>
        <row r="1451">
          <cell r="A1451" t="str">
            <v>62101138420021330000</v>
          </cell>
          <cell r="B1451" t="str">
            <v>Cудебные расходы по вопросам, связанным с реализацией полномочий администрации города Ставрополя при принятии решения о признании помещения жилым помещением, жилого помещения пригодным (непригодным) для проживания, а также многоквартирного дома аварийным и подлежащим сносу или реконструкции</v>
          </cell>
          <cell r="C1451" t="str">
            <v>621</v>
          </cell>
          <cell r="D1451" t="str">
            <v>01</v>
          </cell>
          <cell r="E1451" t="str">
            <v>13</v>
          </cell>
          <cell r="F1451" t="str">
            <v>84 2 00 21330</v>
          </cell>
          <cell r="G1451" t="str">
            <v>000</v>
          </cell>
          <cell r="H1451" t="e">
            <v>#REF!</v>
          </cell>
          <cell r="I1451">
            <v>24.3</v>
          </cell>
          <cell r="J1451" t="e">
            <v>#REF!</v>
          </cell>
          <cell r="K1451">
            <v>8420021330</v>
          </cell>
          <cell r="L1451" t="str">
            <v>8420021330</v>
          </cell>
          <cell r="M1451" t="str">
            <v>62101138420021330000</v>
          </cell>
        </row>
        <row r="1452">
          <cell r="A1452" t="str">
            <v>62101138420021330830</v>
          </cell>
          <cell r="B1452" t="str">
            <v>Исполнение судебных актов</v>
          </cell>
          <cell r="C1452" t="str">
            <v>621</v>
          </cell>
          <cell r="D1452" t="str">
            <v>01</v>
          </cell>
          <cell r="E1452" t="str">
            <v>13</v>
          </cell>
          <cell r="F1452" t="str">
            <v>84 2 00 21330</v>
          </cell>
          <cell r="G1452" t="str">
            <v>830</v>
          </cell>
          <cell r="H1452" t="e">
            <v>#REF!</v>
          </cell>
          <cell r="I1452">
            <v>24.3</v>
          </cell>
          <cell r="J1452" t="e">
            <v>#REF!</v>
          </cell>
          <cell r="K1452">
            <v>8420021330</v>
          </cell>
          <cell r="L1452" t="str">
            <v>8420021330</v>
          </cell>
          <cell r="M1452" t="str">
            <v>62101138420021330830</v>
          </cell>
        </row>
        <row r="1453">
          <cell r="A1453" t="str">
            <v>62104000000000000000</v>
          </cell>
          <cell r="B1453" t="str">
            <v>Национальная экономика</v>
          </cell>
          <cell r="C1453" t="str">
            <v>621</v>
          </cell>
          <cell r="D1453" t="str">
            <v>04</v>
          </cell>
          <cell r="E1453" t="str">
            <v>00</v>
          </cell>
          <cell r="F1453" t="str">
            <v>00 0 00 00000</v>
          </cell>
          <cell r="G1453" t="str">
            <v>000</v>
          </cell>
          <cell r="H1453" t="e">
            <v>#REF!</v>
          </cell>
          <cell r="I1453">
            <v>9696.2000000000007</v>
          </cell>
          <cell r="J1453" t="e">
            <v>#REF!</v>
          </cell>
          <cell r="K1453">
            <v>0</v>
          </cell>
          <cell r="L1453" t="str">
            <v>0000000000</v>
          </cell>
          <cell r="M1453" t="str">
            <v>62104000000000000000</v>
          </cell>
        </row>
        <row r="1454">
          <cell r="A1454" t="str">
            <v>62104120000000000000</v>
          </cell>
          <cell r="B1454" t="str">
            <v>Другие вопросы в области национальной экономики</v>
          </cell>
          <cell r="C1454" t="str">
            <v>621</v>
          </cell>
          <cell r="D1454" t="str">
            <v>04</v>
          </cell>
          <cell r="E1454" t="str">
            <v>12</v>
          </cell>
          <cell r="F1454" t="str">
            <v>00 0 00 00000</v>
          </cell>
          <cell r="G1454" t="str">
            <v>000</v>
          </cell>
          <cell r="H1454" t="e">
            <v>#REF!</v>
          </cell>
          <cell r="I1454">
            <v>9696.2000000000007</v>
          </cell>
          <cell r="J1454" t="e">
            <v>#REF!</v>
          </cell>
          <cell r="K1454">
            <v>0</v>
          </cell>
          <cell r="L1454" t="str">
            <v>0000000000</v>
          </cell>
          <cell r="M1454" t="str">
            <v>62104120000000000000</v>
          </cell>
        </row>
        <row r="1455">
          <cell r="A1455" t="str">
            <v>62104120500000000000</v>
          </cell>
          <cell r="B1455" t="str">
            <v>Муниципальная программа «Развитие градостроительства на территории города Ставрополя»</v>
          </cell>
          <cell r="C1455" t="str">
            <v>621</v>
          </cell>
          <cell r="D1455" t="str">
            <v>04</v>
          </cell>
          <cell r="E1455" t="str">
            <v>12</v>
          </cell>
          <cell r="F1455" t="str">
            <v>05 0 00 00000</v>
          </cell>
          <cell r="G1455" t="str">
            <v>000</v>
          </cell>
          <cell r="H1455" t="e">
            <v>#REF!</v>
          </cell>
          <cell r="I1455">
            <v>6099.5</v>
          </cell>
          <cell r="J1455" t="e">
            <v>#REF!</v>
          </cell>
          <cell r="K1455">
            <v>500000000</v>
          </cell>
          <cell r="L1455" t="str">
            <v>0500000000</v>
          </cell>
          <cell r="M1455" t="str">
            <v>62104120500000000000</v>
          </cell>
        </row>
        <row r="1456">
          <cell r="A1456" t="str">
            <v>621041205Б0000000000</v>
          </cell>
          <cell r="B1456" t="str">
            <v>Расходы в рамках реализации муниципальной программы «Развитие градостроительства на территории города Ставрополя»</v>
          </cell>
          <cell r="C1456" t="str">
            <v>621</v>
          </cell>
          <cell r="D1456" t="str">
            <v>04</v>
          </cell>
          <cell r="E1456" t="str">
            <v>12</v>
          </cell>
          <cell r="F1456" t="str">
            <v>05 Б 00 00000</v>
          </cell>
          <cell r="G1456" t="str">
            <v>000</v>
          </cell>
          <cell r="H1456" t="e">
            <v>#REF!</v>
          </cell>
          <cell r="I1456">
            <v>6099.5</v>
          </cell>
          <cell r="J1456" t="e">
            <v>#REF!</v>
          </cell>
          <cell r="K1456" t="str">
            <v>05Б0000000</v>
          </cell>
          <cell r="L1456" t="str">
            <v>05Б0000000</v>
          </cell>
          <cell r="M1456" t="str">
            <v>621041205Б0000000000</v>
          </cell>
        </row>
        <row r="1457">
          <cell r="A1457" t="str">
            <v>621041205Б0100000000</v>
          </cell>
          <cell r="B1457" t="str">
    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    </cell>
          <cell r="C1457" t="str">
            <v>621</v>
          </cell>
          <cell r="D1457" t="str">
            <v>04</v>
          </cell>
          <cell r="E1457" t="str">
            <v>12</v>
          </cell>
          <cell r="F1457" t="str">
            <v>05 Б 01 00000</v>
          </cell>
          <cell r="G1457" t="str">
            <v>000</v>
          </cell>
          <cell r="H1457" t="e">
            <v>#REF!</v>
          </cell>
          <cell r="I1457">
            <v>99.5</v>
          </cell>
          <cell r="J1457" t="e">
            <v>#REF!</v>
          </cell>
          <cell r="K1457" t="str">
            <v>05Б0100000</v>
          </cell>
          <cell r="L1457" t="str">
            <v>05Б0100000</v>
          </cell>
          <cell r="M1457" t="str">
            <v>621041205Б0100000000</v>
          </cell>
        </row>
        <row r="1458">
          <cell r="A1458" t="str">
            <v>621041205Б0120390000</v>
          </cell>
          <cell r="B1458" t="str">
            <v>Расходы на подготовку документов территориального планирования города Ставрополя</v>
          </cell>
          <cell r="C1458" t="str">
            <v>621</v>
          </cell>
          <cell r="D1458" t="str">
            <v>04</v>
          </cell>
          <cell r="E1458" t="str">
            <v>12</v>
          </cell>
          <cell r="F1458" t="str">
            <v>05 Б 01 20390</v>
          </cell>
          <cell r="G1458" t="str">
            <v>000</v>
          </cell>
          <cell r="H1458" t="e">
            <v>#REF!</v>
          </cell>
          <cell r="I1458">
            <v>99.5</v>
          </cell>
          <cell r="J1458" t="e">
            <v>#REF!</v>
          </cell>
          <cell r="K1458" t="str">
            <v>05Б0120390</v>
          </cell>
          <cell r="L1458" t="str">
            <v>05Б0120390</v>
          </cell>
          <cell r="M1458" t="str">
            <v>621041205Б0120390000</v>
          </cell>
        </row>
        <row r="1459">
          <cell r="A1459" t="str">
            <v>621041205Б0120390240</v>
          </cell>
          <cell r="B1459" t="str">
            <v>Иные закупки товаров, работ и услуг для обеспечения государственных (муниципальных) нужд</v>
          </cell>
          <cell r="C1459" t="str">
            <v>621</v>
          </cell>
          <cell r="D1459" t="str">
            <v>04</v>
          </cell>
          <cell r="E1459" t="str">
            <v>12</v>
          </cell>
          <cell r="F1459" t="str">
            <v>05 Б 01 20390</v>
          </cell>
          <cell r="G1459" t="str">
            <v>240</v>
          </cell>
          <cell r="H1459" t="e">
            <v>#REF!</v>
          </cell>
          <cell r="I1459">
            <v>99.5</v>
          </cell>
          <cell r="J1459" t="e">
            <v>#REF!</v>
          </cell>
          <cell r="K1459" t="str">
            <v>05Б0120390</v>
          </cell>
          <cell r="L1459" t="str">
            <v>05Б0120390</v>
          </cell>
          <cell r="M1459" t="str">
            <v>621041205Б0120390240</v>
          </cell>
        </row>
        <row r="1460">
          <cell r="A1460" t="str">
            <v>621041205Б0200000000</v>
          </cell>
          <cell r="B1460" t="str">
            <v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    </cell>
          <cell r="C1460" t="str">
            <v>621</v>
          </cell>
          <cell r="D1460" t="str">
            <v>04</v>
          </cell>
          <cell r="E1460" t="str">
            <v>12</v>
          </cell>
          <cell r="F1460" t="str">
            <v>05 Б 02 00000</v>
          </cell>
          <cell r="G1460" t="str">
            <v>000</v>
          </cell>
          <cell r="H1460" t="e">
            <v>#REF!</v>
          </cell>
          <cell r="I1460">
            <v>6000</v>
          </cell>
          <cell r="J1460" t="e">
            <v>#REF!</v>
          </cell>
          <cell r="K1460" t="str">
            <v>05Б0200000</v>
          </cell>
          <cell r="L1460" t="str">
            <v>05Б0200000</v>
          </cell>
          <cell r="M1460" t="str">
            <v>621041205Б0200000000</v>
          </cell>
        </row>
        <row r="1461">
          <cell r="A1461" t="str">
            <v>621041205Б0221190000</v>
          </cell>
          <cell r="B1461" t="str">
            <v>Расходы на разработку градостроительной документации</v>
          </cell>
          <cell r="C1461" t="str">
            <v>621</v>
          </cell>
          <cell r="D1461" t="str">
            <v>04</v>
          </cell>
          <cell r="E1461" t="str">
            <v>12</v>
          </cell>
          <cell r="F1461" t="str">
            <v>05 Б 02 21190</v>
          </cell>
          <cell r="G1461" t="str">
            <v>000</v>
          </cell>
          <cell r="H1461" t="e">
            <v>#REF!</v>
          </cell>
          <cell r="I1461">
            <v>6000</v>
          </cell>
          <cell r="J1461" t="e">
            <v>#REF!</v>
          </cell>
          <cell r="K1461" t="str">
            <v>05Б0221190</v>
          </cell>
          <cell r="L1461" t="str">
            <v>05Б0221190</v>
          </cell>
          <cell r="M1461" t="str">
            <v>621041205Б0221190000</v>
          </cell>
        </row>
        <row r="1462">
          <cell r="A1462" t="str">
            <v>621041205Б0221190240</v>
          </cell>
          <cell r="B1462" t="str">
            <v>Иные закупки товаров, работ и услуг для обеспечения государственных (муниципальных) нужд</v>
          </cell>
          <cell r="C1462" t="str">
            <v>621</v>
          </cell>
          <cell r="D1462" t="str">
            <v>04</v>
          </cell>
          <cell r="E1462" t="str">
            <v>12</v>
          </cell>
          <cell r="F1462" t="str">
            <v>05 Б 02 21190</v>
          </cell>
          <cell r="G1462" t="str">
            <v>240</v>
          </cell>
          <cell r="H1462" t="e">
            <v>#REF!</v>
          </cell>
          <cell r="I1462">
            <v>6000</v>
          </cell>
          <cell r="J1462" t="e">
            <v>#REF!</v>
          </cell>
          <cell r="K1462" t="str">
            <v>05Б0221190</v>
          </cell>
          <cell r="L1462" t="str">
            <v>05Б0221190</v>
          </cell>
          <cell r="M1462" t="str">
            <v>621041205Б0221190240</v>
          </cell>
        </row>
        <row r="1463">
          <cell r="A1463" t="str">
            <v>62104128400000000000</v>
          </cell>
          <cell r="B1463" t="str">
            <v>Обеспечение деятельности комитета градостроительства администрации города Ставрополя</v>
          </cell>
          <cell r="C1463" t="str">
            <v>621</v>
          </cell>
          <cell r="D1463" t="str">
            <v>04</v>
          </cell>
          <cell r="E1463" t="str">
            <v>12</v>
          </cell>
          <cell r="F1463" t="str">
            <v>84 0 00 00000</v>
          </cell>
          <cell r="G1463" t="str">
            <v>000</v>
          </cell>
          <cell r="H1463" t="e">
            <v>#REF!</v>
          </cell>
          <cell r="I1463">
            <v>0</v>
          </cell>
          <cell r="J1463" t="e">
            <v>#REF!</v>
          </cell>
          <cell r="K1463">
            <v>8400000000</v>
          </cell>
          <cell r="L1463" t="str">
            <v>8400000000</v>
          </cell>
          <cell r="M1463" t="str">
            <v>62104128400000000000</v>
          </cell>
        </row>
        <row r="1464">
          <cell r="A1464" t="str">
            <v>62104128420000000000</v>
          </cell>
          <cell r="B1464" t="str">
            <v>Расходы, предусмотренные на иные цели</v>
          </cell>
          <cell r="C1464" t="str">
            <v>621</v>
          </cell>
          <cell r="D1464" t="str">
            <v>04</v>
          </cell>
          <cell r="E1464" t="str">
            <v>12</v>
          </cell>
          <cell r="F1464" t="str">
            <v>84 2 00 00000</v>
          </cell>
          <cell r="G1464" t="str">
            <v>000</v>
          </cell>
          <cell r="H1464" t="e">
            <v>#REF!</v>
          </cell>
          <cell r="I1464">
            <v>0</v>
          </cell>
          <cell r="J1464" t="e">
            <v>#REF!</v>
          </cell>
          <cell r="K1464">
            <v>8420000000</v>
          </cell>
          <cell r="L1464" t="str">
            <v>8420000000</v>
          </cell>
          <cell r="M1464" t="str">
            <v>62104128420000000000</v>
          </cell>
        </row>
        <row r="1465">
          <cell r="A1465" t="str">
            <v>62104128420021210000</v>
          </cell>
          <cell r="B1465" t="str">
            <v>Снос самовольных построек, хранение имущества, находившегося в самовольных постройках</v>
          </cell>
          <cell r="C1465" t="str">
            <v>621</v>
          </cell>
          <cell r="D1465" t="str">
            <v>04</v>
          </cell>
          <cell r="E1465" t="str">
            <v>12</v>
          </cell>
          <cell r="F1465" t="str">
            <v>84 2 00 21210</v>
          </cell>
          <cell r="G1465" t="str">
            <v>000</v>
          </cell>
          <cell r="H1465" t="e">
            <v>#REF!</v>
          </cell>
          <cell r="I1465">
            <v>0</v>
          </cell>
          <cell r="J1465" t="e">
            <v>#REF!</v>
          </cell>
          <cell r="K1465">
            <v>8420021210</v>
          </cell>
          <cell r="L1465" t="str">
            <v>8420021210</v>
          </cell>
          <cell r="M1465" t="str">
            <v>62104128420021210000</v>
          </cell>
        </row>
        <row r="1466">
          <cell r="A1466" t="str">
            <v>62104128420021210240</v>
          </cell>
          <cell r="B1466" t="str">
            <v>Иные закупки товаров, работ и услуг для обеспечения государственных (муниципальных) нужд</v>
          </cell>
          <cell r="C1466" t="str">
            <v>621</v>
          </cell>
          <cell r="D1466" t="str">
            <v>04</v>
          </cell>
          <cell r="E1466" t="str">
            <v>12</v>
          </cell>
          <cell r="F1466" t="str">
            <v>84 2 00 21210</v>
          </cell>
          <cell r="G1466" t="str">
            <v>240</v>
          </cell>
          <cell r="H1466" t="e">
            <v>#REF!</v>
          </cell>
          <cell r="I1466">
            <v>0</v>
          </cell>
          <cell r="J1466" t="e">
            <v>#REF!</v>
          </cell>
          <cell r="K1466">
            <v>8420021210</v>
          </cell>
          <cell r="L1466" t="str">
            <v>8420021210</v>
          </cell>
          <cell r="M1466" t="str">
            <v>62104128420021210240</v>
          </cell>
        </row>
        <row r="1467">
          <cell r="A1467" t="str">
            <v>62104129800000000000</v>
          </cell>
          <cell r="B1467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1467" t="str">
            <v>621</v>
          </cell>
          <cell r="D1467" t="str">
            <v>04</v>
          </cell>
          <cell r="E1467" t="str">
            <v>12</v>
          </cell>
          <cell r="F1467" t="str">
            <v>98 0 00 00000</v>
          </cell>
          <cell r="G1467" t="str">
            <v>000</v>
          </cell>
          <cell r="H1467" t="e">
            <v>#REF!</v>
          </cell>
          <cell r="I1467">
            <v>3596.7</v>
          </cell>
          <cell r="J1467" t="e">
            <v>#REF!</v>
          </cell>
          <cell r="K1467">
            <v>9800000000</v>
          </cell>
          <cell r="L1467" t="str">
            <v>9800000000</v>
          </cell>
          <cell r="M1467" t="str">
            <v>62104129800000000000</v>
          </cell>
        </row>
        <row r="1468">
          <cell r="A1468" t="str">
            <v>62104129820000000000</v>
          </cell>
          <cell r="B1468" t="str">
    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    </cell>
          <cell r="C1468" t="str">
            <v>621</v>
          </cell>
          <cell r="D1468" t="str">
            <v>04</v>
          </cell>
          <cell r="E1468" t="str">
            <v>12</v>
          </cell>
          <cell r="F1468" t="str">
            <v>98 2 00 00000</v>
          </cell>
          <cell r="G1468" t="str">
            <v>000</v>
          </cell>
          <cell r="H1468" t="e">
            <v>#REF!</v>
          </cell>
          <cell r="I1468">
            <v>3596.7</v>
          </cell>
          <cell r="J1468" t="e">
            <v>#REF!</v>
          </cell>
          <cell r="K1468">
            <v>9820000000</v>
          </cell>
          <cell r="L1468" t="str">
            <v>9820000000</v>
          </cell>
          <cell r="M1468" t="str">
            <v>62104129820000000000</v>
          </cell>
        </row>
        <row r="1469">
          <cell r="A1469" t="str">
            <v>62104129820020390000</v>
          </cell>
          <cell r="B1469" t="str">
            <v>Расходы на подготовку документов территориального планирования города Ставрополя</v>
          </cell>
          <cell r="C1469" t="str">
            <v>621</v>
          </cell>
          <cell r="D1469" t="str">
            <v>04</v>
          </cell>
          <cell r="E1469" t="str">
            <v>12</v>
          </cell>
          <cell r="F1469" t="str">
            <v>98 2 00 20390</v>
          </cell>
          <cell r="G1469" t="str">
            <v>000</v>
          </cell>
          <cell r="H1469" t="e">
            <v>#REF!</v>
          </cell>
          <cell r="I1469">
            <v>3596.7</v>
          </cell>
          <cell r="J1469" t="e">
            <v>#REF!</v>
          </cell>
          <cell r="K1469">
            <v>9820020390</v>
          </cell>
          <cell r="L1469" t="str">
            <v>9820020390</v>
          </cell>
          <cell r="M1469" t="str">
            <v>62104129820020390000</v>
          </cell>
        </row>
        <row r="1470">
          <cell r="A1470" t="str">
            <v>62104129820020390240</v>
          </cell>
          <cell r="B1470" t="str">
            <v>Иные закупки товаров, работ и услуг для обеспечения государственных (муниципальных) нужд</v>
          </cell>
          <cell r="C1470" t="str">
            <v>621</v>
          </cell>
          <cell r="D1470" t="str">
            <v>04</v>
          </cell>
          <cell r="E1470" t="str">
            <v>12</v>
          </cell>
          <cell r="F1470" t="str">
            <v>98 2 00 20390</v>
          </cell>
          <cell r="G1470" t="str">
            <v>240</v>
          </cell>
          <cell r="H1470" t="e">
            <v>#REF!</v>
          </cell>
          <cell r="I1470">
            <v>3596.7</v>
          </cell>
          <cell r="J1470" t="e">
            <v>#REF!</v>
          </cell>
          <cell r="K1470">
            <v>9820020390</v>
          </cell>
          <cell r="L1470" t="str">
            <v>9820020390</v>
          </cell>
          <cell r="M1470" t="str">
            <v>62104129820020390240</v>
          </cell>
        </row>
        <row r="1471">
          <cell r="A1471" t="str">
            <v>62105000000000000000</v>
          </cell>
          <cell r="B1471" t="str">
            <v>Жилищно-коммунальное хозяйство</v>
          </cell>
          <cell r="C1471" t="str">
            <v>621</v>
          </cell>
          <cell r="D1471" t="str">
            <v>05</v>
          </cell>
          <cell r="E1471" t="str">
            <v>00</v>
          </cell>
          <cell r="F1471" t="str">
            <v>00 0 00 00000</v>
          </cell>
          <cell r="G1471" t="str">
            <v>000</v>
          </cell>
          <cell r="H1471" t="e">
            <v>#REF!</v>
          </cell>
          <cell r="I1471">
            <v>348787.08</v>
          </cell>
          <cell r="J1471" t="e">
            <v>#REF!</v>
          </cell>
          <cell r="K1471">
            <v>0</v>
          </cell>
          <cell r="L1471" t="str">
            <v>0000000000</v>
          </cell>
          <cell r="M1471" t="str">
            <v>62105000000000000000</v>
          </cell>
        </row>
        <row r="1472">
          <cell r="A1472" t="str">
            <v>62105010000000000000</v>
          </cell>
          <cell r="B1472" t="str">
            <v>Жилищное хозяйство</v>
          </cell>
          <cell r="C1472" t="str">
            <v>621</v>
          </cell>
          <cell r="D1472" t="str">
            <v>05</v>
          </cell>
          <cell r="E1472" t="str">
            <v>01</v>
          </cell>
          <cell r="F1472" t="str">
            <v>00 0 00 00000</v>
          </cell>
          <cell r="G1472" t="str">
            <v>000</v>
          </cell>
          <cell r="H1472" t="e">
            <v>#REF!</v>
          </cell>
          <cell r="I1472">
            <v>532.83000000000004</v>
          </cell>
          <cell r="J1472" t="e">
            <v>#REF!</v>
          </cell>
          <cell r="K1472">
            <v>0</v>
          </cell>
          <cell r="L1472" t="str">
            <v>0000000000</v>
          </cell>
          <cell r="M1472" t="str">
            <v>62105010000000000000</v>
          </cell>
        </row>
        <row r="1473">
          <cell r="A1473" t="str">
            <v>62105018400000000000</v>
          </cell>
          <cell r="B1473" t="str">
            <v>Обеспечение деятельности комитета градостроительства администрации города Ставрополя</v>
          </cell>
          <cell r="C1473" t="str">
            <v>621</v>
          </cell>
          <cell r="D1473" t="str">
            <v>05</v>
          </cell>
          <cell r="E1473" t="str">
            <v>01</v>
          </cell>
          <cell r="F1473" t="str">
            <v>84 0 00 00000</v>
          </cell>
          <cell r="G1473" t="str">
            <v>000</v>
          </cell>
          <cell r="H1473" t="e">
            <v>#REF!</v>
          </cell>
          <cell r="I1473">
            <v>532.83000000000004</v>
          </cell>
          <cell r="J1473" t="e">
            <v>#REF!</v>
          </cell>
          <cell r="K1473">
            <v>8400000000</v>
          </cell>
          <cell r="L1473" t="str">
            <v>8400000000</v>
          </cell>
          <cell r="M1473" t="str">
            <v>62105018400000000000</v>
          </cell>
        </row>
        <row r="1474">
          <cell r="A1474" t="str">
            <v>62105018420000000000</v>
          </cell>
          <cell r="B1474" t="str">
            <v>Расходы, предусмотренные на иные цели</v>
          </cell>
          <cell r="C1474" t="str">
            <v>621</v>
          </cell>
          <cell r="D1474" t="str">
            <v>05</v>
          </cell>
          <cell r="E1474" t="str">
            <v>01</v>
          </cell>
          <cell r="F1474" t="str">
            <v>84 2 00 00000</v>
          </cell>
          <cell r="G1474" t="str">
            <v>000</v>
          </cell>
          <cell r="H1474" t="e">
            <v>#REF!</v>
          </cell>
          <cell r="I1474">
            <v>532.83000000000004</v>
          </cell>
          <cell r="J1474" t="e">
            <v>#REF!</v>
          </cell>
          <cell r="K1474">
            <v>8420000000</v>
          </cell>
          <cell r="L1474" t="str">
            <v>8420000000</v>
          </cell>
          <cell r="M1474" t="str">
            <v>62105018420000000000</v>
          </cell>
        </row>
        <row r="1475">
          <cell r="A1475" t="str">
            <v>62105018420020200000</v>
          </cell>
          <cell r="B1475" t="str">
            <v>Расходы на мероприятия в области жилищного хозяйства</v>
          </cell>
          <cell r="C1475" t="str">
            <v>621</v>
          </cell>
          <cell r="D1475" t="str">
            <v>05</v>
          </cell>
          <cell r="E1475" t="str">
            <v>01</v>
          </cell>
          <cell r="F1475" t="str">
            <v>84 2 00 20200</v>
          </cell>
          <cell r="G1475" t="str">
            <v>000</v>
          </cell>
          <cell r="H1475" t="e">
            <v>#REF!</v>
          </cell>
          <cell r="I1475">
            <v>532.83000000000004</v>
          </cell>
          <cell r="J1475" t="e">
            <v>#REF!</v>
          </cell>
          <cell r="K1475">
            <v>8420020200</v>
          </cell>
          <cell r="L1475" t="str">
            <v>8420020200</v>
          </cell>
          <cell r="M1475" t="str">
            <v>62105018420020200000</v>
          </cell>
        </row>
        <row r="1476">
          <cell r="A1476" t="str">
            <v>62105018420020200240</v>
          </cell>
          <cell r="B1476" t="str">
            <v>Иные закупки товаров, работ и услуг для обеспечения государственных (муниципальных) нужд</v>
          </cell>
          <cell r="C1476" t="str">
            <v>621</v>
          </cell>
          <cell r="D1476" t="str">
            <v>05</v>
          </cell>
          <cell r="E1476" t="str">
            <v>01</v>
          </cell>
          <cell r="F1476" t="str">
            <v>84 2 00 20200</v>
          </cell>
          <cell r="G1476" t="str">
            <v>240</v>
          </cell>
          <cell r="H1476" t="e">
            <v>#REF!</v>
          </cell>
          <cell r="I1476">
            <v>532.83000000000004</v>
          </cell>
          <cell r="J1476" t="e">
            <v>#REF!</v>
          </cell>
          <cell r="K1476">
            <v>8420020200</v>
          </cell>
          <cell r="L1476" t="str">
            <v>8420020200</v>
          </cell>
          <cell r="M1476" t="str">
            <v>62105018420020200240</v>
          </cell>
        </row>
        <row r="1477">
          <cell r="A1477" t="str">
            <v>62105030000000000000</v>
          </cell>
          <cell r="B1477" t="str">
            <v>Благоустройство</v>
          </cell>
          <cell r="C1477" t="str">
            <v>621</v>
          </cell>
          <cell r="D1477" t="str">
            <v>05</v>
          </cell>
          <cell r="E1477" t="str">
            <v>03</v>
          </cell>
          <cell r="F1477" t="str">
            <v>00 0 00 00000</v>
          </cell>
          <cell r="G1477" t="str">
            <v>000</v>
          </cell>
          <cell r="H1477" t="e">
            <v>#REF!</v>
          </cell>
          <cell r="I1477">
            <v>348254.25</v>
          </cell>
          <cell r="J1477" t="e">
            <v>#REF!</v>
          </cell>
          <cell r="K1477">
            <v>0</v>
          </cell>
          <cell r="L1477" t="str">
            <v>0000000000</v>
          </cell>
          <cell r="M1477" t="str">
            <v>62105030000000000000</v>
          </cell>
        </row>
        <row r="1478">
          <cell r="A1478" t="str">
            <v>62105030400000000000</v>
          </cell>
          <cell r="B1478" t="str">
    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    </cell>
          <cell r="C1478" t="str">
            <v>621</v>
          </cell>
          <cell r="D1478" t="str">
            <v>05</v>
          </cell>
          <cell r="E1478" t="str">
            <v>03</v>
          </cell>
          <cell r="F1478" t="str">
            <v>04 0 00 00000</v>
          </cell>
          <cell r="G1478" t="str">
            <v>000</v>
          </cell>
          <cell r="H1478" t="e">
            <v>#REF!</v>
          </cell>
          <cell r="I1478">
            <v>194275.6</v>
          </cell>
          <cell r="J1478" t="e">
            <v>#REF!</v>
          </cell>
          <cell r="K1478">
            <v>400000000</v>
          </cell>
          <cell r="L1478" t="str">
            <v>0400000000</v>
          </cell>
          <cell r="M1478" t="str">
            <v>62105030400000000000</v>
          </cell>
        </row>
        <row r="1479">
          <cell r="A1479" t="str">
            <v>62105030430000000000</v>
          </cell>
          <cell r="B1479" t="str">
            <v>Подпрограмма «Формирование современной городской среды на территории города Ставрополя»</v>
          </cell>
          <cell r="C1479" t="str">
            <v>621</v>
          </cell>
          <cell r="D1479" t="str">
            <v>05</v>
          </cell>
          <cell r="E1479" t="str">
            <v>03</v>
          </cell>
          <cell r="F1479" t="str">
            <v>04 3 00 00000</v>
          </cell>
          <cell r="G1479" t="str">
            <v>000</v>
          </cell>
          <cell r="H1479" t="e">
            <v>#REF!</v>
          </cell>
          <cell r="I1479">
            <v>194275.6</v>
          </cell>
          <cell r="J1479" t="e">
            <v>#REF!</v>
          </cell>
          <cell r="K1479">
            <v>430000000</v>
          </cell>
          <cell r="L1479" t="str">
            <v>0430000000</v>
          </cell>
          <cell r="M1479" t="str">
            <v>62105030430000000000</v>
          </cell>
        </row>
        <row r="1480">
          <cell r="A1480" t="str">
            <v>62105030430400000000</v>
          </cell>
          <cell r="B1480" t="str">
            <v>Основное мероприятие «Благоустройство территории города Ставрополя»</v>
          </cell>
          <cell r="C1480" t="str">
            <v>621</v>
          </cell>
          <cell r="D1480" t="str">
            <v>05</v>
          </cell>
          <cell r="E1480" t="str">
            <v>03</v>
          </cell>
          <cell r="F1480" t="str">
            <v>04 3 04 00000</v>
          </cell>
          <cell r="G1480" t="str">
            <v>000</v>
          </cell>
          <cell r="H1480" t="e">
            <v>#REF!</v>
          </cell>
          <cell r="I1480">
            <v>194275.6</v>
          </cell>
          <cell r="J1480" t="e">
            <v>#REF!</v>
          </cell>
          <cell r="K1480">
            <v>430400000</v>
          </cell>
          <cell r="L1480" t="str">
            <v>0430400000</v>
          </cell>
          <cell r="M1480" t="str">
            <v>62105030430400000000</v>
          </cell>
        </row>
        <row r="1481">
          <cell r="A1481" t="str">
            <v>62105030430420800000</v>
          </cell>
          <cell r="B1481" t="str">
    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    </cell>
          <cell r="C1481" t="str">
            <v>621</v>
          </cell>
          <cell r="D1481" t="str">
            <v>05</v>
          </cell>
          <cell r="E1481" t="str">
            <v>03</v>
          </cell>
          <cell r="F1481" t="str">
            <v>04 3 04 20800</v>
          </cell>
          <cell r="G1481" t="str">
            <v>000</v>
          </cell>
          <cell r="H1481" t="e">
            <v>#REF!</v>
          </cell>
          <cell r="I1481">
            <v>192895.72</v>
          </cell>
          <cell r="J1481" t="e">
            <v>#REF!</v>
          </cell>
          <cell r="K1481">
            <v>430420800</v>
          </cell>
          <cell r="L1481" t="str">
            <v>0430420800</v>
          </cell>
          <cell r="M1481" t="str">
            <v>62105030430420800000</v>
          </cell>
        </row>
        <row r="1482">
          <cell r="A1482" t="str">
            <v>62105030430420800240</v>
          </cell>
          <cell r="B1482" t="str">
            <v>Иные закупки товаров, работ и услуг для обеспечения государственных (муниципальных) нужд</v>
          </cell>
          <cell r="C1482" t="str">
            <v>621</v>
          </cell>
          <cell r="D1482" t="str">
            <v>05</v>
          </cell>
          <cell r="E1482" t="str">
            <v>03</v>
          </cell>
          <cell r="F1482" t="str">
            <v>04 3 04 20800</v>
          </cell>
          <cell r="G1482" t="str">
            <v>240</v>
          </cell>
          <cell r="H1482" t="e">
            <v>#REF!</v>
          </cell>
          <cell r="I1482">
            <v>192895.72</v>
          </cell>
          <cell r="J1482" t="e">
            <v>#REF!</v>
          </cell>
          <cell r="K1482">
            <v>430420800</v>
          </cell>
          <cell r="L1482" t="str">
            <v>0430420800</v>
          </cell>
          <cell r="M1482" t="str">
            <v>62105030430420800240</v>
          </cell>
        </row>
        <row r="1483">
          <cell r="A1483" t="str">
            <v>62105030430421390000</v>
          </cell>
          <cell r="B1483" t="str">
    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 благоустройство центральной части города Ставрополя</v>
          </cell>
          <cell r="C1483" t="str">
            <v>621</v>
          </cell>
          <cell r="D1483" t="str">
            <v>05</v>
          </cell>
          <cell r="E1483" t="str">
            <v>03</v>
          </cell>
          <cell r="F1483" t="str">
            <v>04 3 04 21390</v>
          </cell>
          <cell r="G1483" t="str">
            <v>000</v>
          </cell>
          <cell r="H1483" t="e">
            <v>#REF!</v>
          </cell>
          <cell r="I1483">
            <v>1379.88</v>
          </cell>
          <cell r="J1483" t="e">
            <v>#REF!</v>
          </cell>
          <cell r="K1483">
            <v>430421390</v>
          </cell>
          <cell r="L1483" t="str">
            <v>0430421390</v>
          </cell>
          <cell r="M1483" t="str">
            <v>62105030430421390000</v>
          </cell>
        </row>
        <row r="1484">
          <cell r="A1484" t="str">
            <v>62105030430421390240</v>
          </cell>
          <cell r="B1484" t="str">
            <v>Иные закупки товаров, работ и услуг для обеспечения государственных (муниципальных) нужд</v>
          </cell>
          <cell r="C1484" t="str">
            <v>621</v>
          </cell>
          <cell r="D1484" t="str">
            <v>05</v>
          </cell>
          <cell r="E1484" t="str">
            <v>03</v>
          </cell>
          <cell r="F1484" t="str">
            <v>04 3 04 21390</v>
          </cell>
          <cell r="G1484" t="str">
            <v>240</v>
          </cell>
          <cell r="H1484" t="e">
            <v>#REF!</v>
          </cell>
          <cell r="I1484">
            <v>1379.88</v>
          </cell>
          <cell r="J1484" t="e">
            <v>#REF!</v>
          </cell>
          <cell r="K1484">
            <v>430421390</v>
          </cell>
          <cell r="L1484" t="str">
            <v>0430421390</v>
          </cell>
          <cell r="M1484" t="str">
            <v>62105030430421390240</v>
          </cell>
        </row>
        <row r="1485">
          <cell r="A1485" t="str">
            <v>62105039800000000000</v>
          </cell>
          <cell r="B1485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1485" t="str">
            <v>621</v>
          </cell>
          <cell r="D1485" t="str">
            <v>05</v>
          </cell>
          <cell r="E1485" t="str">
            <v>03</v>
          </cell>
          <cell r="F1485" t="str">
            <v>98 0 00 00000</v>
          </cell>
          <cell r="G1485" t="str">
            <v>000</v>
          </cell>
          <cell r="H1485" t="e">
            <v>#REF!</v>
          </cell>
          <cell r="I1485">
            <v>153978.65</v>
          </cell>
          <cell r="J1485" t="e">
            <v>#REF!</v>
          </cell>
          <cell r="K1485">
            <v>9800000000</v>
          </cell>
          <cell r="L1485" t="str">
            <v>9800000000</v>
          </cell>
          <cell r="M1485" t="str">
            <v>62105039800000000000</v>
          </cell>
        </row>
        <row r="1486">
          <cell r="A1486" t="str">
            <v>62105039820000000000</v>
          </cell>
          <cell r="B1486" t="str">
    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    </cell>
          <cell r="C1486" t="str">
            <v>621</v>
          </cell>
          <cell r="D1486" t="str">
            <v>05</v>
          </cell>
          <cell r="E1486" t="str">
            <v>03</v>
          </cell>
          <cell r="F1486" t="str">
            <v>98 2 00 00000</v>
          </cell>
          <cell r="G1486" t="str">
            <v>000</v>
          </cell>
          <cell r="H1486" t="e">
            <v>#REF!</v>
          </cell>
          <cell r="I1486">
            <v>153978.65</v>
          </cell>
          <cell r="J1486" t="e">
            <v>#REF!</v>
          </cell>
          <cell r="K1486">
            <v>9820000000</v>
          </cell>
          <cell r="L1486" t="str">
            <v>9820000000</v>
          </cell>
          <cell r="M1486" t="str">
            <v>62105039820000000000</v>
          </cell>
        </row>
        <row r="1487">
          <cell r="A1487" t="str">
            <v>62105039820020800000</v>
          </cell>
          <cell r="B1487" t="str">
    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    </cell>
          <cell r="C1487" t="str">
            <v>621</v>
          </cell>
          <cell r="D1487" t="str">
            <v>05</v>
          </cell>
          <cell r="E1487" t="str">
            <v>03</v>
          </cell>
          <cell r="F1487" t="str">
            <v>98 2 00 20800</v>
          </cell>
          <cell r="G1487" t="str">
            <v>000</v>
          </cell>
          <cell r="H1487" t="e">
            <v>#REF!</v>
          </cell>
          <cell r="I1487">
            <v>153978.65</v>
          </cell>
          <cell r="J1487" t="e">
            <v>#REF!</v>
          </cell>
          <cell r="K1487">
            <v>9820020800</v>
          </cell>
          <cell r="L1487" t="str">
            <v>9820020800</v>
          </cell>
          <cell r="M1487" t="str">
            <v>62105039820020800000</v>
          </cell>
        </row>
        <row r="1488">
          <cell r="A1488" t="str">
            <v>0000000000</v>
          </cell>
          <cell r="B1488" t="str">
            <v>из них:</v>
          </cell>
          <cell r="L1488" t="str">
            <v>0000000000</v>
          </cell>
          <cell r="M1488" t="str">
            <v>0000000000</v>
          </cell>
        </row>
        <row r="1489">
          <cell r="A1489" t="str">
            <v>62105039820020800000</v>
          </cell>
          <cell r="B1489" t="str">
            <v>строительство объекта «Многоуровневая парковка рядом с  объектом здравоохранения «Ставропольский клинический перинатальный центр» (в том числе проектно-изыскательские работы)</v>
          </cell>
          <cell r="C1489" t="str">
            <v>621</v>
          </cell>
          <cell r="D1489" t="str">
            <v>05</v>
          </cell>
          <cell r="E1489" t="str">
            <v>03</v>
          </cell>
          <cell r="F1489" t="str">
            <v>98 2 00 20800</v>
          </cell>
          <cell r="G1489" t="str">
            <v>000</v>
          </cell>
          <cell r="H1489">
            <v>191778.3</v>
          </cell>
          <cell r="I1489">
            <v>153978.65</v>
          </cell>
          <cell r="J1489">
            <v>80.3</v>
          </cell>
          <cell r="K1489">
            <v>9820020800</v>
          </cell>
          <cell r="L1489" t="str">
            <v>9820020800</v>
          </cell>
          <cell r="M1489" t="str">
            <v>62105039820020800000</v>
          </cell>
        </row>
        <row r="1490">
          <cell r="A1490" t="str">
            <v>62105039820020800410</v>
          </cell>
          <cell r="B1490" t="str">
            <v>Бюджетные инвестиции</v>
          </cell>
          <cell r="C1490" t="str">
            <v>621</v>
          </cell>
          <cell r="D1490" t="str">
            <v>05</v>
          </cell>
          <cell r="E1490" t="str">
            <v>03</v>
          </cell>
          <cell r="F1490" t="str">
            <v>98 2 00 20800</v>
          </cell>
          <cell r="G1490" t="str">
            <v>410</v>
          </cell>
          <cell r="H1490" t="e">
            <v>#REF!</v>
          </cell>
          <cell r="I1490">
            <v>153978.65</v>
          </cell>
          <cell r="J1490" t="e">
            <v>#REF!</v>
          </cell>
          <cell r="K1490">
            <v>9820020800</v>
          </cell>
          <cell r="L1490" t="str">
            <v>9820020800</v>
          </cell>
          <cell r="M1490" t="str">
            <v>62105039820020800410</v>
          </cell>
        </row>
        <row r="1491">
          <cell r="A1491" t="str">
            <v>62107000000000000000</v>
          </cell>
          <cell r="B1491" t="str">
            <v>Образование</v>
          </cell>
          <cell r="C1491" t="str">
            <v>621</v>
          </cell>
          <cell r="D1491" t="str">
            <v>07</v>
          </cell>
          <cell r="E1491" t="str">
            <v>00</v>
          </cell>
          <cell r="F1491" t="str">
            <v>00 0 00 00000</v>
          </cell>
          <cell r="G1491" t="str">
            <v>000</v>
          </cell>
          <cell r="H1491" t="e">
            <v>#REF!</v>
          </cell>
          <cell r="I1491">
            <v>768924.23</v>
          </cell>
          <cell r="J1491" t="e">
            <v>#REF!</v>
          </cell>
          <cell r="K1491">
            <v>0</v>
          </cell>
          <cell r="L1491" t="str">
            <v>0000000000</v>
          </cell>
          <cell r="M1491" t="str">
            <v>62107000000000000000</v>
          </cell>
        </row>
        <row r="1492">
          <cell r="A1492" t="str">
            <v>62107020000000000000</v>
          </cell>
          <cell r="B1492" t="str">
            <v>Общее образование</v>
          </cell>
          <cell r="C1492" t="str">
            <v>621</v>
          </cell>
          <cell r="D1492" t="str">
            <v>07</v>
          </cell>
          <cell r="E1492" t="str">
            <v>02</v>
          </cell>
          <cell r="F1492" t="str">
            <v>00 0 00 00000</v>
          </cell>
          <cell r="G1492" t="str">
            <v>000</v>
          </cell>
          <cell r="H1492" t="e">
            <v>#REF!</v>
          </cell>
          <cell r="I1492">
            <v>768924.23</v>
          </cell>
          <cell r="J1492" t="e">
            <v>#REF!</v>
          </cell>
          <cell r="K1492">
            <v>0</v>
          </cell>
          <cell r="L1492" t="str">
            <v>0000000000</v>
          </cell>
          <cell r="M1492" t="str">
            <v>62107020000000000000</v>
          </cell>
        </row>
        <row r="1493">
          <cell r="A1493" t="str">
            <v>62107020100000000000</v>
          </cell>
          <cell r="B1493" t="str">
            <v>Муниципальная программа «Развитие образования в городе Ставрополе»</v>
          </cell>
          <cell r="C1493" t="str">
            <v>621</v>
          </cell>
          <cell r="D1493" t="str">
            <v>07</v>
          </cell>
          <cell r="E1493" t="str">
            <v>02</v>
          </cell>
          <cell r="F1493" t="str">
            <v>01 0 00 00000</v>
          </cell>
          <cell r="G1493" t="str">
            <v>000</v>
          </cell>
          <cell r="H1493" t="e">
            <v>#REF!</v>
          </cell>
          <cell r="I1493">
            <v>767132.63</v>
          </cell>
          <cell r="J1493" t="e">
            <v>#REF!</v>
          </cell>
          <cell r="K1493">
            <v>100000000</v>
          </cell>
          <cell r="L1493" t="str">
            <v>0100000000</v>
          </cell>
          <cell r="M1493" t="str">
            <v>62107020100000000000</v>
          </cell>
        </row>
        <row r="1494">
          <cell r="A1494" t="str">
            <v>62107020120000000000</v>
          </cell>
          <cell r="B1494" t="str">
            <v>Подпрограмма «Расширение и усовершенствование сети муниципальных дошкольных и общеобразовательных учреждений»</v>
          </cell>
          <cell r="C1494" t="str">
            <v>621</v>
          </cell>
          <cell r="D1494" t="str">
            <v>07</v>
          </cell>
          <cell r="E1494" t="str">
            <v>02</v>
          </cell>
          <cell r="F1494" t="str">
            <v>01 2 00 00000</v>
          </cell>
          <cell r="G1494" t="str">
            <v>000</v>
          </cell>
          <cell r="H1494" t="e">
            <v>#REF!</v>
          </cell>
          <cell r="I1494">
            <v>767132.63</v>
          </cell>
          <cell r="J1494" t="e">
            <v>#REF!</v>
          </cell>
          <cell r="K1494">
            <v>120000000</v>
          </cell>
          <cell r="L1494" t="str">
            <v>0120000000</v>
          </cell>
          <cell r="M1494" t="str">
            <v>62107020120000000000</v>
          </cell>
        </row>
        <row r="1495">
          <cell r="A1495" t="str">
            <v>62107020120100000000</v>
          </cell>
          <cell r="B1495" t="str">
            <v>Основное мероприятие «Строительство и реконструкция зданий муниципальных  дошкольных и общеобразовательных учреждений на территории города Ставрополя»</v>
          </cell>
          <cell r="C1495" t="str">
            <v>621</v>
          </cell>
          <cell r="D1495" t="str">
            <v>07</v>
          </cell>
          <cell r="E1495" t="str">
            <v>02</v>
          </cell>
          <cell r="F1495" t="str">
            <v>01 2 01 00000</v>
          </cell>
          <cell r="G1495" t="str">
            <v>000</v>
          </cell>
          <cell r="H1495" t="e">
            <v>#REF!</v>
          </cell>
          <cell r="I1495">
            <v>767132.63</v>
          </cell>
          <cell r="J1495" t="e">
            <v>#REF!</v>
          </cell>
          <cell r="K1495">
            <v>120100000</v>
          </cell>
          <cell r="L1495" t="str">
            <v>0120100000</v>
          </cell>
          <cell r="M1495" t="str">
            <v>62107020120100000000</v>
          </cell>
        </row>
        <row r="1496">
          <cell r="A1496" t="str">
            <v>621070201201L5201000</v>
          </cell>
          <cell r="B1496" t="str">
            <v>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</v>
          </cell>
          <cell r="C1496" t="str">
            <v>621</v>
          </cell>
          <cell r="D1496" t="str">
            <v>07</v>
          </cell>
          <cell r="E1496" t="str">
            <v>02</v>
          </cell>
          <cell r="F1496" t="str">
            <v>01 2 01 L5201</v>
          </cell>
          <cell r="G1496" t="str">
            <v>000</v>
          </cell>
          <cell r="H1496" t="e">
            <v>#REF!</v>
          </cell>
          <cell r="I1496">
            <v>14180.4</v>
          </cell>
          <cell r="J1496" t="e">
            <v>#REF!</v>
          </cell>
          <cell r="K1496" t="str">
            <v>01201L5201</v>
          </cell>
          <cell r="L1496" t="str">
            <v>01201L5201</v>
          </cell>
          <cell r="M1496" t="str">
            <v>621070201201L5201000</v>
          </cell>
        </row>
        <row r="1497">
          <cell r="A1497" t="str">
            <v>0000000000</v>
          </cell>
          <cell r="B1497" t="str">
            <v>из них:</v>
          </cell>
          <cell r="L1497" t="str">
            <v>0000000000</v>
          </cell>
          <cell r="M1497" t="str">
            <v>0000000000</v>
          </cell>
        </row>
        <row r="1498">
          <cell r="A1498" t="str">
            <v>621070201201L5201000</v>
          </cell>
          <cell r="B1498" t="str">
            <v>строительство муниципального образовательного учреждения средней общеобразовательной школы на 1000 мест в 529 квартале г. Ставрополя, ул. Тухачевского, 30 а (в том числе проектно-изыскательские работы; строительно-монтажные работы)</v>
          </cell>
          <cell r="C1498" t="str">
            <v>621</v>
          </cell>
          <cell r="D1498" t="str">
            <v>07</v>
          </cell>
          <cell r="E1498" t="str">
            <v>02</v>
          </cell>
          <cell r="F1498" t="str">
            <v>01 2 01 L5201</v>
          </cell>
          <cell r="G1498" t="str">
            <v>000</v>
          </cell>
          <cell r="H1498">
            <v>14430.380000000001</v>
          </cell>
          <cell r="I1498">
            <v>14180.4</v>
          </cell>
          <cell r="J1498">
            <v>98.3</v>
          </cell>
          <cell r="K1498" t="str">
            <v>01201L5201</v>
          </cell>
          <cell r="L1498" t="str">
            <v>01201L5201</v>
          </cell>
          <cell r="M1498" t="str">
            <v>621070201201L5201000</v>
          </cell>
        </row>
        <row r="1499">
          <cell r="A1499" t="str">
            <v>621070201201L5201410</v>
          </cell>
          <cell r="B1499" t="str">
            <v>Бюджетные инвестиции</v>
          </cell>
          <cell r="C1499" t="str">
            <v>621</v>
          </cell>
          <cell r="D1499" t="str">
            <v>07</v>
          </cell>
          <cell r="E1499" t="str">
            <v>02</v>
          </cell>
          <cell r="F1499" t="str">
            <v>01 2 01 L5201</v>
          </cell>
          <cell r="G1499" t="str">
            <v>410</v>
          </cell>
          <cell r="H1499" t="e">
            <v>#REF!</v>
          </cell>
          <cell r="I1499">
            <v>14180.4</v>
          </cell>
          <cell r="J1499" t="e">
            <v>#REF!</v>
          </cell>
          <cell r="K1499" t="str">
            <v>01201L5201</v>
          </cell>
          <cell r="L1499" t="str">
            <v>01201L5201</v>
          </cell>
          <cell r="M1499" t="str">
            <v>621070201201L5201410</v>
          </cell>
        </row>
        <row r="1500">
          <cell r="A1500" t="str">
            <v>621070201201R5200000</v>
          </cell>
          <cell r="B1500" t="str">
            <v xml:space="preserve">Расходы на реализацию мероприятий по содействию создания в субъектах Российской Федерации новых мест в общеобразовательных организациях </v>
          </cell>
          <cell r="C1500" t="str">
            <v>621</v>
          </cell>
          <cell r="D1500" t="str">
            <v>07</v>
          </cell>
          <cell r="E1500" t="str">
            <v>02</v>
          </cell>
          <cell r="F1500" t="str">
            <v>01 2 01 R5200</v>
          </cell>
          <cell r="G1500" t="str">
            <v>000</v>
          </cell>
          <cell r="H1500" t="e">
            <v>#REF!</v>
          </cell>
          <cell r="I1500">
            <v>752952.23</v>
          </cell>
          <cell r="J1500" t="e">
            <v>#REF!</v>
          </cell>
          <cell r="K1500" t="str">
            <v>01201R5200</v>
          </cell>
          <cell r="L1500" t="str">
            <v>01201R5200</v>
          </cell>
          <cell r="M1500" t="str">
            <v>621070201201R5200000</v>
          </cell>
        </row>
        <row r="1501">
          <cell r="A1501" t="str">
            <v>0000000000</v>
          </cell>
          <cell r="B1501" t="str">
            <v>из них:</v>
          </cell>
          <cell r="L1501" t="str">
            <v>0000000000</v>
          </cell>
          <cell r="M1501" t="str">
            <v>0000000000</v>
          </cell>
        </row>
        <row r="1502">
          <cell r="A1502" t="str">
            <v>621070201201R5200000</v>
          </cell>
          <cell r="B1502" t="str">
            <v>строительство муниципального образовательного учреждения средней общеобразовательной школы на 1000 мест в 529 квартале г. Ставрополя, ул. Тухачевского, 30а (в том числе проектно-изыскательские работы; строительно-монтажные работы) за счет средств федерального бюджета</v>
          </cell>
          <cell r="C1502" t="str">
            <v>621</v>
          </cell>
          <cell r="D1502" t="str">
            <v>07</v>
          </cell>
          <cell r="E1502" t="str">
            <v>02</v>
          </cell>
          <cell r="F1502" t="str">
            <v>01 2 01 R5200</v>
          </cell>
          <cell r="G1502" t="str">
            <v>000</v>
          </cell>
          <cell r="H1502">
            <v>492147.7</v>
          </cell>
          <cell r="I1502">
            <v>483559.47</v>
          </cell>
          <cell r="J1502">
            <v>98.3</v>
          </cell>
          <cell r="K1502" t="str">
            <v>01201R5200</v>
          </cell>
          <cell r="L1502" t="str">
            <v>01201R5200</v>
          </cell>
          <cell r="M1502" t="str">
            <v>621070201201R5200000</v>
          </cell>
        </row>
        <row r="1503">
          <cell r="A1503" t="str">
            <v>621070201201R5200000</v>
          </cell>
          <cell r="B1503" t="str">
            <v>строительство муниципального образовательного учреждения средней общеобразовательной школы на 1000 мест в 529 квартале г. Ставрополя, ул. Тухачевского, 30а (в том числе проектно-изыскательские работы; строительно-монтажные работы) за счет средств краевого бюджета</v>
          </cell>
          <cell r="C1503" t="str">
            <v>621</v>
          </cell>
          <cell r="D1503" t="str">
            <v>07</v>
          </cell>
          <cell r="E1503" t="str">
            <v>02</v>
          </cell>
          <cell r="F1503" t="str">
            <v>01 2 01 R5200</v>
          </cell>
          <cell r="G1503" t="str">
            <v>000</v>
          </cell>
          <cell r="H1503">
            <v>274177.28000000003</v>
          </cell>
          <cell r="I1503">
            <v>269392.76</v>
          </cell>
          <cell r="J1503">
            <v>98.3</v>
          </cell>
          <cell r="K1503" t="str">
            <v>01201R5200</v>
          </cell>
          <cell r="L1503" t="str">
            <v>01201R5200</v>
          </cell>
          <cell r="M1503" t="str">
            <v>621070201201R5200000</v>
          </cell>
        </row>
        <row r="1504">
          <cell r="A1504" t="str">
            <v>621070201201R5200410</v>
          </cell>
          <cell r="B1504" t="str">
            <v>Бюджетные инвестиции</v>
          </cell>
          <cell r="C1504" t="str">
            <v>621</v>
          </cell>
          <cell r="D1504" t="str">
            <v>07</v>
          </cell>
          <cell r="E1504" t="str">
            <v>02</v>
          </cell>
          <cell r="F1504" t="str">
            <v>01 2 01 R5200</v>
          </cell>
          <cell r="G1504" t="str">
            <v>410</v>
          </cell>
          <cell r="H1504" t="e">
            <v>#REF!</v>
          </cell>
          <cell r="I1504">
            <v>752952.23</v>
          </cell>
          <cell r="J1504" t="e">
            <v>#REF!</v>
          </cell>
          <cell r="K1504" t="str">
            <v>01201R5200</v>
          </cell>
          <cell r="L1504" t="str">
            <v>01201R5200</v>
          </cell>
          <cell r="M1504" t="str">
            <v>621070201201R5200410</v>
          </cell>
        </row>
        <row r="1505">
          <cell r="A1505" t="str">
            <v>62107029800000000000</v>
          </cell>
          <cell r="B1505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1505" t="str">
            <v>621</v>
          </cell>
          <cell r="D1505" t="str">
            <v>07</v>
          </cell>
          <cell r="E1505" t="str">
            <v>02</v>
          </cell>
          <cell r="F1505" t="str">
            <v>98 0 00 00000</v>
          </cell>
          <cell r="G1505" t="str">
            <v>000</v>
          </cell>
          <cell r="H1505" t="e">
            <v>#REF!</v>
          </cell>
          <cell r="I1505">
            <v>1791.6</v>
          </cell>
          <cell r="J1505" t="e">
            <v>#REF!</v>
          </cell>
          <cell r="K1505">
            <v>9800000000</v>
          </cell>
          <cell r="L1505" t="str">
            <v>9800000000</v>
          </cell>
          <cell r="M1505" t="str">
            <v>62107029800000000000</v>
          </cell>
        </row>
        <row r="1506">
          <cell r="A1506" t="str">
            <v>62107029820000000000</v>
          </cell>
          <cell r="B1506" t="str">
    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    </cell>
          <cell r="C1506" t="str">
            <v>621</v>
          </cell>
          <cell r="D1506" t="str">
            <v>07</v>
          </cell>
          <cell r="E1506" t="str">
            <v>02</v>
          </cell>
          <cell r="F1506" t="str">
            <v>98 2 00 00000</v>
          </cell>
          <cell r="G1506" t="str">
            <v>000</v>
          </cell>
          <cell r="H1506" t="e">
            <v>#REF!</v>
          </cell>
          <cell r="I1506">
            <v>1791.6</v>
          </cell>
          <cell r="J1506" t="e">
            <v>#REF!</v>
          </cell>
          <cell r="K1506">
            <v>9820000000</v>
          </cell>
          <cell r="L1506" t="str">
            <v>9820000000</v>
          </cell>
          <cell r="M1506" t="str">
            <v>62107029820000000000</v>
          </cell>
        </row>
        <row r="1507">
          <cell r="A1507" t="str">
            <v>621070298200L1122000</v>
          </cell>
          <cell r="B1507" t="str">
    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    </cell>
          <cell r="C1507" t="str">
            <v>621</v>
          </cell>
          <cell r="D1507" t="str">
            <v>07</v>
          </cell>
          <cell r="E1507" t="str">
            <v>02</v>
          </cell>
          <cell r="F1507" t="str">
            <v>98 2 00 L1122</v>
          </cell>
          <cell r="G1507" t="str">
            <v>000</v>
          </cell>
          <cell r="H1507" t="e">
            <v>#REF!</v>
          </cell>
          <cell r="I1507">
            <v>1791.6</v>
          </cell>
          <cell r="J1507" t="e">
            <v>#REF!</v>
          </cell>
          <cell r="K1507" t="str">
            <v>98200L1122</v>
          </cell>
          <cell r="L1507" t="str">
            <v>98200L1122</v>
          </cell>
          <cell r="M1507" t="str">
            <v>621070298200L1122000</v>
          </cell>
        </row>
        <row r="1508">
          <cell r="A1508" t="str">
            <v>0000000000</v>
          </cell>
          <cell r="B1508" t="str">
            <v>из них:</v>
          </cell>
          <cell r="L1508" t="str">
            <v>0000000000</v>
          </cell>
          <cell r="M1508" t="str">
            <v>0000000000</v>
          </cell>
        </row>
        <row r="1509">
          <cell r="A1509" t="str">
            <v>621070298200L1122000</v>
          </cell>
          <cell r="B1509" t="str">
            <v>строительство муниципального образовательного учреждения средней общеобразовательной школы на 807 мест в 530 квартале г. Ставрополя (в том числе проектно-изыскательские работы; строительно-монтажные работы)</v>
          </cell>
          <cell r="C1509" t="str">
            <v>621</v>
          </cell>
          <cell r="D1509" t="str">
            <v>07</v>
          </cell>
          <cell r="E1509" t="str">
            <v>02</v>
          </cell>
          <cell r="F1509" t="str">
            <v>98 2 00 L1122</v>
          </cell>
          <cell r="G1509" t="str">
            <v>000</v>
          </cell>
          <cell r="H1509">
            <v>1791.6</v>
          </cell>
          <cell r="I1509">
            <v>1791.6</v>
          </cell>
          <cell r="J1509">
            <v>100</v>
          </cell>
          <cell r="K1509" t="str">
            <v>98200L1122</v>
          </cell>
          <cell r="L1509" t="str">
            <v>98200L1122</v>
          </cell>
          <cell r="M1509" t="str">
            <v>621070298200L1122000</v>
          </cell>
        </row>
        <row r="1510">
          <cell r="A1510" t="str">
            <v>621070298200L1122410</v>
          </cell>
          <cell r="B1510" t="str">
            <v>Бюджетные инвестиции</v>
          </cell>
          <cell r="C1510" t="str">
            <v>621</v>
          </cell>
          <cell r="D1510" t="str">
            <v>07</v>
          </cell>
          <cell r="E1510" t="str">
            <v>02</v>
          </cell>
          <cell r="F1510" t="str">
            <v>98 2 00 L1122</v>
          </cell>
          <cell r="G1510" t="str">
            <v>410</v>
          </cell>
          <cell r="H1510" t="e">
            <v>#REF!</v>
          </cell>
          <cell r="I1510">
            <v>1791.6</v>
          </cell>
          <cell r="J1510" t="e">
            <v>#REF!</v>
          </cell>
          <cell r="K1510" t="str">
            <v>98200L1122</v>
          </cell>
          <cell r="L1510" t="str">
            <v>98200L1122</v>
          </cell>
          <cell r="M1510" t="str">
            <v>621070298200L1122410</v>
          </cell>
        </row>
        <row r="1511">
          <cell r="A1511" t="str">
            <v>62108000000000000000</v>
          </cell>
          <cell r="B1511" t="str">
            <v>Культура, кинематография</v>
          </cell>
          <cell r="C1511" t="str">
            <v>621</v>
          </cell>
          <cell r="D1511" t="str">
            <v>08</v>
          </cell>
          <cell r="E1511" t="str">
            <v>00</v>
          </cell>
          <cell r="F1511" t="str">
            <v>00 0 00 00000</v>
          </cell>
          <cell r="G1511" t="str">
            <v>000</v>
          </cell>
          <cell r="H1511" t="e">
            <v>#REF!</v>
          </cell>
          <cell r="I1511">
            <v>110639.76999999999</v>
          </cell>
          <cell r="J1511" t="e">
            <v>#REF!</v>
          </cell>
          <cell r="K1511">
            <v>0</v>
          </cell>
          <cell r="L1511" t="str">
            <v>0000000000</v>
          </cell>
          <cell r="M1511" t="str">
            <v>62108000000000000000</v>
          </cell>
        </row>
        <row r="1512">
          <cell r="A1512" t="str">
            <v>62108010000000000000</v>
          </cell>
          <cell r="B1512" t="str">
            <v>Культура</v>
          </cell>
          <cell r="C1512" t="str">
            <v>621</v>
          </cell>
          <cell r="D1512" t="str">
            <v>08</v>
          </cell>
          <cell r="E1512" t="str">
            <v>01</v>
          </cell>
          <cell r="F1512" t="str">
            <v>00 0 00 00000</v>
          </cell>
          <cell r="G1512" t="str">
            <v>000</v>
          </cell>
          <cell r="H1512" t="e">
            <v>#REF!</v>
          </cell>
          <cell r="I1512">
            <v>110639.76999999999</v>
          </cell>
          <cell r="J1512" t="e">
            <v>#REF!</v>
          </cell>
          <cell r="K1512">
            <v>0</v>
          </cell>
          <cell r="L1512" t="str">
            <v>0000000000</v>
          </cell>
          <cell r="M1512" t="str">
            <v>62108010000000000000</v>
          </cell>
        </row>
        <row r="1513">
          <cell r="A1513" t="str">
            <v>62108010700000000000</v>
          </cell>
          <cell r="B1513" t="str">
            <v>Муниципальная программа «Культура города Ставрополя»</v>
          </cell>
          <cell r="C1513" t="str">
            <v>621</v>
          </cell>
          <cell r="D1513" t="str">
            <v>08</v>
          </cell>
          <cell r="E1513" t="str">
            <v>01</v>
          </cell>
          <cell r="F1513" t="str">
            <v>07 0 00 00000</v>
          </cell>
          <cell r="G1513" t="str">
            <v>000</v>
          </cell>
          <cell r="H1513" t="e">
            <v>#REF!</v>
          </cell>
          <cell r="I1513">
            <v>109275.29</v>
          </cell>
          <cell r="J1513" t="e">
            <v>#REF!</v>
          </cell>
          <cell r="K1513">
            <v>700000000</v>
          </cell>
          <cell r="L1513" t="str">
            <v>0700000000</v>
          </cell>
          <cell r="M1513" t="str">
            <v>62108010700000000000</v>
          </cell>
        </row>
        <row r="1514">
          <cell r="A1514" t="str">
            <v>62108010710000000000</v>
          </cell>
          <cell r="B1514" t="str">
            <v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</v>
          </cell>
          <cell r="C1514" t="str">
            <v>621</v>
          </cell>
          <cell r="D1514" t="str">
            <v>08</v>
          </cell>
          <cell r="E1514" t="str">
            <v>01</v>
          </cell>
          <cell r="F1514" t="str">
            <v>07 1 00 00000</v>
          </cell>
          <cell r="G1514" t="str">
            <v>000</v>
          </cell>
          <cell r="H1514" t="e">
            <v>#REF!</v>
          </cell>
          <cell r="I1514">
            <v>909.5</v>
          </cell>
          <cell r="J1514" t="e">
            <v>#REF!</v>
          </cell>
          <cell r="K1514">
            <v>710000000</v>
          </cell>
          <cell r="L1514" t="str">
            <v>0710000000</v>
          </cell>
          <cell r="M1514" t="str">
            <v>62108010710000000000</v>
          </cell>
        </row>
        <row r="1515">
          <cell r="A1515" t="str">
            <v>62108010710100000000</v>
          </cell>
          <cell r="B1515" t="str">
    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    </cell>
          <cell r="C1515" t="str">
            <v>621</v>
          </cell>
          <cell r="D1515" t="str">
            <v>08</v>
          </cell>
          <cell r="E1515" t="str">
            <v>01</v>
          </cell>
          <cell r="F1515" t="str">
            <v>07 1 01 00000</v>
          </cell>
          <cell r="G1515" t="str">
            <v>000</v>
          </cell>
          <cell r="H1515" t="e">
            <v>#REF!</v>
          </cell>
          <cell r="I1515">
            <v>909.5</v>
          </cell>
          <cell r="J1515" t="e">
            <v>#REF!</v>
          </cell>
          <cell r="K1515">
            <v>710100000</v>
          </cell>
          <cell r="L1515" t="str">
            <v>0710100000</v>
          </cell>
          <cell r="M1515" t="str">
            <v>62108010710100000000</v>
          </cell>
        </row>
        <row r="1516">
          <cell r="A1516" t="str">
            <v>62108010710120060000</v>
          </cell>
          <cell r="B1516" t="str">
            <v>Расходы на проведение культурно-массовых мероприятий в городе Ставрополе</v>
          </cell>
          <cell r="C1516" t="str">
            <v>621</v>
          </cell>
          <cell r="D1516" t="str">
            <v>08</v>
          </cell>
          <cell r="E1516" t="str">
            <v>01</v>
          </cell>
          <cell r="F1516" t="str">
            <v>07 1 01 20060</v>
          </cell>
          <cell r="G1516" t="str">
            <v>000</v>
          </cell>
          <cell r="H1516" t="e">
            <v>#REF!</v>
          </cell>
          <cell r="I1516">
            <v>909.5</v>
          </cell>
          <cell r="J1516" t="e">
            <v>#REF!</v>
          </cell>
          <cell r="K1516">
            <v>710120060</v>
          </cell>
          <cell r="L1516" t="str">
            <v>0710120060</v>
          </cell>
          <cell r="M1516" t="str">
            <v>62108010710120060000</v>
          </cell>
        </row>
        <row r="1517">
          <cell r="A1517" t="str">
            <v>62108010710120060240</v>
          </cell>
          <cell r="B1517" t="str">
            <v>Иные закупки товаров, работ и услуг для обеспечения государственных (муниципальных) нужд</v>
          </cell>
          <cell r="C1517" t="str">
            <v>621</v>
          </cell>
          <cell r="D1517" t="str">
            <v>08</v>
          </cell>
          <cell r="E1517" t="str">
            <v>01</v>
          </cell>
          <cell r="F1517" t="str">
            <v>07 1 01 20060</v>
          </cell>
          <cell r="G1517" t="str">
            <v>240</v>
          </cell>
          <cell r="H1517" t="e">
            <v>#REF!</v>
          </cell>
          <cell r="I1517">
            <v>909.5</v>
          </cell>
          <cell r="J1517" t="e">
            <v>#REF!</v>
          </cell>
          <cell r="K1517">
            <v>710120060</v>
          </cell>
          <cell r="L1517" t="str">
            <v>0710120060</v>
          </cell>
          <cell r="M1517" t="str">
            <v>62108010710120060240</v>
          </cell>
        </row>
        <row r="1518">
          <cell r="A1518" t="str">
            <v>62108010720000000000</v>
          </cell>
          <cell r="B1518" t="str">
            <v>Подпрограмма «Развитие культуры города Ставрополя»</v>
          </cell>
          <cell r="C1518" t="str">
            <v>621</v>
          </cell>
          <cell r="D1518" t="str">
            <v>08</v>
          </cell>
          <cell r="E1518" t="str">
            <v>01</v>
          </cell>
          <cell r="F1518" t="str">
            <v>07 2 00 00000</v>
          </cell>
          <cell r="G1518" t="str">
            <v>000</v>
          </cell>
          <cell r="H1518" t="e">
            <v>#REF!</v>
          </cell>
          <cell r="I1518">
            <v>108365.79</v>
          </cell>
          <cell r="J1518" t="e">
            <v>#REF!</v>
          </cell>
          <cell r="K1518">
            <v>720000000</v>
          </cell>
          <cell r="L1518" t="str">
            <v>0720000000</v>
          </cell>
          <cell r="M1518" t="str">
            <v>62108010720000000000</v>
          </cell>
        </row>
        <row r="1519">
          <cell r="A1519" t="str">
            <v>62108010721300000000</v>
          </cell>
          <cell r="B1519" t="str">
            <v>Основное мероприятие «Создание сценическо-концертной площадки с подземной автостоянкой в 52 квартале города Ставрополя»</v>
          </cell>
          <cell r="C1519" t="str">
            <v>621</v>
          </cell>
          <cell r="D1519" t="str">
            <v>08</v>
          </cell>
          <cell r="E1519" t="str">
            <v>01</v>
          </cell>
          <cell r="F1519" t="str">
            <v>07 2 13 00000</v>
          </cell>
          <cell r="G1519" t="str">
            <v>000</v>
          </cell>
          <cell r="H1519" t="e">
            <v>#REF!</v>
          </cell>
          <cell r="I1519">
            <v>106441.15</v>
          </cell>
          <cell r="J1519" t="e">
            <v>#REF!</v>
          </cell>
          <cell r="K1519">
            <v>721300000</v>
          </cell>
          <cell r="L1519" t="str">
            <v>0721300000</v>
          </cell>
          <cell r="M1519" t="str">
            <v>62108010721300000000</v>
          </cell>
        </row>
        <row r="1520">
          <cell r="A1520" t="str">
            <v>62108010721340020000</v>
          </cell>
          <cell r="B1520" t="str">
            <v>Расходы на строительство сценическо-концертной площадки с подземной автостоянкой в 52 квартале города Ставрополя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</v>
          </cell>
          <cell r="C1520" t="str">
            <v>621</v>
          </cell>
          <cell r="D1520" t="str">
            <v>08</v>
          </cell>
          <cell r="E1520" t="str">
            <v>01</v>
          </cell>
          <cell r="F1520" t="str">
            <v>07 2 13 40020</v>
          </cell>
          <cell r="G1520" t="str">
            <v>000</v>
          </cell>
          <cell r="H1520" t="e">
            <v>#REF!</v>
          </cell>
          <cell r="I1520">
            <v>106441.15</v>
          </cell>
          <cell r="J1520" t="e">
            <v>#REF!</v>
          </cell>
          <cell r="K1520">
            <v>721340020</v>
          </cell>
          <cell r="L1520" t="str">
            <v>0721340020</v>
          </cell>
          <cell r="M1520" t="str">
            <v>62108010721340020000</v>
          </cell>
        </row>
        <row r="1521">
          <cell r="A1521" t="str">
            <v>0000000000</v>
          </cell>
          <cell r="B1521" t="str">
            <v>из них:</v>
          </cell>
          <cell r="L1521" t="str">
            <v>0000000000</v>
          </cell>
          <cell r="M1521" t="str">
            <v>0000000000</v>
          </cell>
        </row>
        <row r="1522">
          <cell r="A1522" t="str">
            <v>62108010721340020000</v>
          </cell>
          <cell r="B1522" t="str">
            <v>строительство сценическо-концертной площадки с подземной автостоянкой в 52 квартале города Ставрополя</v>
          </cell>
          <cell r="C1522" t="str">
            <v>621</v>
          </cell>
          <cell r="D1522" t="str">
            <v>08</v>
          </cell>
          <cell r="E1522" t="str">
            <v>01</v>
          </cell>
          <cell r="F1522" t="str">
            <v>07 2 13 40020</v>
          </cell>
          <cell r="G1522" t="str">
            <v>000</v>
          </cell>
          <cell r="H1522">
            <v>109148</v>
          </cell>
          <cell r="I1522">
            <v>106441.15</v>
          </cell>
          <cell r="J1522">
            <v>97.5</v>
          </cell>
          <cell r="K1522">
            <v>721340020</v>
          </cell>
          <cell r="L1522" t="str">
            <v>0721340020</v>
          </cell>
          <cell r="M1522" t="str">
            <v>62108010721340020000</v>
          </cell>
        </row>
        <row r="1523">
          <cell r="A1523" t="str">
            <v>62108010721340020410</v>
          </cell>
          <cell r="B1523" t="str">
            <v>Бюджетные инвестиции</v>
          </cell>
          <cell r="C1523" t="str">
            <v>621</v>
          </cell>
          <cell r="D1523" t="str">
            <v>08</v>
          </cell>
          <cell r="E1523" t="str">
            <v>01</v>
          </cell>
          <cell r="F1523" t="str">
            <v>07 2 13 40020</v>
          </cell>
          <cell r="G1523" t="str">
            <v>410</v>
          </cell>
          <cell r="H1523" t="e">
            <v>#REF!</v>
          </cell>
          <cell r="I1523">
            <v>106441.15</v>
          </cell>
          <cell r="J1523" t="e">
            <v>#REF!</v>
          </cell>
          <cell r="K1523">
            <v>721340020</v>
          </cell>
          <cell r="L1523" t="str">
            <v>0721340020</v>
          </cell>
          <cell r="M1523" t="str">
            <v>62108010721340020410</v>
          </cell>
        </row>
        <row r="1524">
          <cell r="A1524" t="str">
            <v>62108010721400000000</v>
          </cell>
          <cell r="B1524" t="str">
            <v xml:space="preserve">Основное мероприятие «Строительство памятников на территории города Ставрополя» </v>
          </cell>
          <cell r="C1524" t="str">
            <v>621</v>
          </cell>
          <cell r="D1524" t="str">
            <v>08</v>
          </cell>
          <cell r="E1524" t="str">
            <v>01</v>
          </cell>
          <cell r="F1524" t="str">
            <v>07 2 14 00000</v>
          </cell>
          <cell r="G1524" t="str">
            <v>000</v>
          </cell>
          <cell r="H1524" t="e">
            <v>#REF!</v>
          </cell>
          <cell r="I1524">
            <v>1924.64</v>
          </cell>
          <cell r="J1524" t="e">
            <v>#REF!</v>
          </cell>
          <cell r="K1524">
            <v>721400000</v>
          </cell>
          <cell r="L1524" t="str">
            <v>0721400000</v>
          </cell>
          <cell r="M1524" t="str">
            <v>62108010721400000000</v>
          </cell>
        </row>
        <row r="1525">
          <cell r="A1525" t="str">
            <v>62108010721440010000</v>
          </cell>
          <cell r="B1525" t="str">
    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    </cell>
          <cell r="C1525" t="str">
            <v>621</v>
          </cell>
          <cell r="D1525" t="str">
            <v>08</v>
          </cell>
          <cell r="E1525" t="str">
            <v>01</v>
          </cell>
          <cell r="F1525" t="str">
            <v>07 2 14 40010</v>
          </cell>
          <cell r="G1525" t="str">
            <v>000</v>
          </cell>
          <cell r="H1525" t="e">
            <v>#REF!</v>
          </cell>
          <cell r="I1525">
            <v>1924.64</v>
          </cell>
          <cell r="J1525" t="e">
            <v>#REF!</v>
          </cell>
          <cell r="K1525">
            <v>721440010</v>
          </cell>
          <cell r="L1525" t="str">
            <v>0721440010</v>
          </cell>
          <cell r="M1525" t="str">
            <v>62108010721440010000</v>
          </cell>
        </row>
        <row r="1526">
          <cell r="A1526" t="str">
            <v>0000000000</v>
          </cell>
          <cell r="B1526" t="str">
            <v>из них:</v>
          </cell>
          <cell r="L1526" t="str">
            <v>0000000000</v>
          </cell>
          <cell r="M1526" t="str">
            <v>0000000000</v>
          </cell>
        </row>
        <row r="1527">
          <cell r="A1527" t="str">
            <v>62108010721440010000</v>
          </cell>
          <cell r="B1527" t="str">
            <v>строительство памятника заслуженному художнику РСФСР П.М. Гречишкину на территории города Ставрополя (в том числе проектно-изыскательские работы)</v>
          </cell>
          <cell r="C1527" t="str">
            <v>621</v>
          </cell>
          <cell r="D1527" t="str">
            <v>08</v>
          </cell>
          <cell r="E1527" t="str">
            <v>01</v>
          </cell>
          <cell r="F1527" t="str">
            <v>07 2 14 40010</v>
          </cell>
          <cell r="G1527" t="str">
            <v>000</v>
          </cell>
          <cell r="H1527">
            <v>1924.64</v>
          </cell>
          <cell r="I1527">
            <v>1924.64</v>
          </cell>
          <cell r="J1527">
            <v>100</v>
          </cell>
          <cell r="K1527">
            <v>721440010</v>
          </cell>
          <cell r="L1527" t="str">
            <v>0721440010</v>
          </cell>
          <cell r="M1527" t="str">
            <v>62108010721440010000</v>
          </cell>
        </row>
        <row r="1528">
          <cell r="A1528" t="str">
            <v>62108010721440010410</v>
          </cell>
          <cell r="B1528" t="str">
            <v>Бюджетные инвестиции</v>
          </cell>
          <cell r="C1528" t="str">
            <v>621</v>
          </cell>
          <cell r="D1528" t="str">
            <v>08</v>
          </cell>
          <cell r="E1528" t="str">
            <v>01</v>
          </cell>
          <cell r="F1528" t="str">
            <v>07 2 14 40010</v>
          </cell>
          <cell r="G1528" t="str">
            <v>410</v>
          </cell>
          <cell r="H1528" t="e">
            <v>#REF!</v>
          </cell>
          <cell r="I1528">
            <v>1924.64</v>
          </cell>
          <cell r="J1528" t="e">
            <v>#REF!</v>
          </cell>
          <cell r="K1528">
            <v>721440010</v>
          </cell>
          <cell r="L1528" t="str">
            <v>0721440010</v>
          </cell>
          <cell r="M1528" t="str">
            <v>62108010721440010410</v>
          </cell>
        </row>
        <row r="1529">
          <cell r="A1529" t="str">
            <v>62108019800000000000</v>
          </cell>
          <cell r="B1529" t="str">
    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    </cell>
          <cell r="C1529" t="str">
            <v>621</v>
          </cell>
          <cell r="D1529" t="str">
            <v>08</v>
          </cell>
          <cell r="E1529" t="str">
            <v>01</v>
          </cell>
          <cell r="F1529" t="str">
            <v>98 0 00 00000</v>
          </cell>
          <cell r="G1529" t="str">
            <v>000</v>
          </cell>
          <cell r="H1529" t="e">
            <v>#REF!</v>
          </cell>
          <cell r="I1529">
            <v>1364.48</v>
          </cell>
          <cell r="J1529" t="e">
            <v>#REF!</v>
          </cell>
          <cell r="K1529">
            <v>9800000000</v>
          </cell>
          <cell r="L1529" t="str">
            <v>9800000000</v>
          </cell>
          <cell r="M1529" t="str">
            <v>62108019800000000000</v>
          </cell>
        </row>
        <row r="1530">
          <cell r="A1530" t="str">
            <v>62108019820000000000</v>
          </cell>
          <cell r="B1530" t="str">
    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    </cell>
          <cell r="C1530" t="str">
            <v>621</v>
          </cell>
          <cell r="D1530" t="str">
            <v>08</v>
          </cell>
          <cell r="E1530" t="str">
            <v>01</v>
          </cell>
          <cell r="F1530" t="str">
            <v>98 2 00 00000</v>
          </cell>
          <cell r="G1530" t="str">
            <v>000</v>
          </cell>
          <cell r="H1530" t="e">
            <v>#REF!</v>
          </cell>
          <cell r="I1530">
            <v>1364.48</v>
          </cell>
          <cell r="J1530" t="e">
            <v>#REF!</v>
          </cell>
          <cell r="K1530">
            <v>9820000000</v>
          </cell>
          <cell r="L1530" t="str">
            <v>9820000000</v>
          </cell>
          <cell r="M1530" t="str">
            <v>62108019820000000000</v>
          </cell>
        </row>
        <row r="1531">
          <cell r="A1531" t="str">
            <v>62108019820040010000</v>
          </cell>
          <cell r="B1531" t="str">
    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    </cell>
          <cell r="C1531" t="str">
            <v>621</v>
          </cell>
          <cell r="D1531" t="str">
            <v>08</v>
          </cell>
          <cell r="E1531" t="str">
            <v>01</v>
          </cell>
          <cell r="F1531" t="str">
            <v>98 2 00 40010</v>
          </cell>
          <cell r="G1531" t="str">
            <v>000</v>
          </cell>
          <cell r="H1531" t="e">
            <v>#REF!</v>
          </cell>
          <cell r="I1531">
            <v>1364.48</v>
          </cell>
          <cell r="J1531" t="e">
            <v>#REF!</v>
          </cell>
          <cell r="K1531">
            <v>9820040010</v>
          </cell>
          <cell r="L1531" t="str">
            <v>9820040010</v>
          </cell>
          <cell r="M1531" t="str">
            <v>62108019820040010000</v>
          </cell>
        </row>
        <row r="1532">
          <cell r="A1532" t="str">
            <v>0000000000</v>
          </cell>
          <cell r="B1532" t="str">
            <v>из них:</v>
          </cell>
          <cell r="L1532" t="str">
            <v>0000000000</v>
          </cell>
          <cell r="M1532" t="str">
            <v>0000000000</v>
          </cell>
        </row>
        <row r="1533">
          <cell r="A1533" t="str">
            <v>62108019820040010000</v>
          </cell>
          <cell r="B1533" t="str">
            <v>строительство памятника Хопёрскому казачьему полку на территории города Ставрополя (в том числе проектно-изыскательские работы)</v>
          </cell>
          <cell r="C1533" t="str">
            <v>621</v>
          </cell>
          <cell r="D1533" t="str">
            <v>08</v>
          </cell>
          <cell r="E1533" t="str">
            <v>01</v>
          </cell>
          <cell r="F1533" t="str">
            <v>98 2 00 40010</v>
          </cell>
          <cell r="G1533" t="str">
            <v>000</v>
          </cell>
          <cell r="H1533">
            <v>1364.48</v>
          </cell>
          <cell r="I1533">
            <v>1364.48</v>
          </cell>
          <cell r="J1533">
            <v>100</v>
          </cell>
          <cell r="K1533">
            <v>9820040010</v>
          </cell>
          <cell r="L1533" t="str">
            <v>9820040010</v>
          </cell>
          <cell r="M1533" t="str">
            <v>62108019820040010000</v>
          </cell>
        </row>
        <row r="1534">
          <cell r="A1534" t="str">
            <v>62108019820040010410</v>
          </cell>
          <cell r="B1534" t="str">
            <v>Бюджетные инвестиции</v>
          </cell>
          <cell r="C1534" t="str">
            <v>621</v>
          </cell>
          <cell r="D1534" t="str">
            <v>08</v>
          </cell>
          <cell r="E1534" t="str">
            <v>01</v>
          </cell>
          <cell r="F1534" t="str">
            <v>98 2 00 40010</v>
          </cell>
          <cell r="G1534" t="str">
            <v>410</v>
          </cell>
          <cell r="H1534" t="e">
            <v>#REF!</v>
          </cell>
          <cell r="I1534">
            <v>1364.48</v>
          </cell>
          <cell r="J1534" t="e">
            <v>#REF!</v>
          </cell>
          <cell r="K1534">
            <v>9820040010</v>
          </cell>
          <cell r="L1534" t="str">
            <v>9820040010</v>
          </cell>
          <cell r="M1534" t="str">
            <v>62108019820040010410</v>
          </cell>
        </row>
        <row r="1535">
          <cell r="A1535" t="str">
            <v>62111000000000000000</v>
          </cell>
          <cell r="B1535" t="str">
            <v>Физическая культура и спорт</v>
          </cell>
          <cell r="C1535" t="str">
            <v>621</v>
          </cell>
          <cell r="D1535" t="str">
            <v>11</v>
          </cell>
          <cell r="E1535" t="str">
            <v>00</v>
          </cell>
          <cell r="F1535" t="str">
            <v>00 0 00 00000</v>
          </cell>
          <cell r="G1535" t="str">
            <v>000</v>
          </cell>
          <cell r="H1535" t="e">
            <v>#REF!</v>
          </cell>
          <cell r="I1535">
            <v>32301.119999999999</v>
          </cell>
          <cell r="J1535" t="e">
            <v>#REF!</v>
          </cell>
          <cell r="K1535">
            <v>0</v>
          </cell>
          <cell r="L1535" t="str">
            <v>0000000000</v>
          </cell>
          <cell r="M1535" t="str">
            <v>62111000000000000000</v>
          </cell>
        </row>
        <row r="1536">
          <cell r="A1536" t="str">
            <v>62111020000000000000</v>
          </cell>
          <cell r="B1536" t="str">
            <v>Массовый спорт</v>
          </cell>
          <cell r="C1536" t="str">
            <v>621</v>
          </cell>
          <cell r="D1536" t="str">
            <v>11</v>
          </cell>
          <cell r="E1536" t="str">
            <v>02</v>
          </cell>
          <cell r="F1536" t="str">
            <v>00 0 00 00000</v>
          </cell>
          <cell r="G1536" t="str">
            <v>000</v>
          </cell>
          <cell r="H1536" t="e">
            <v>#REF!</v>
          </cell>
          <cell r="I1536">
            <v>32301.119999999999</v>
          </cell>
          <cell r="J1536" t="e">
            <v>#REF!</v>
          </cell>
          <cell r="K1536">
            <v>0</v>
          </cell>
          <cell r="L1536" t="str">
            <v>0000000000</v>
          </cell>
          <cell r="M1536" t="str">
            <v>62111020000000000000</v>
          </cell>
        </row>
        <row r="1537">
          <cell r="A1537" t="str">
            <v>62111020800000000000</v>
          </cell>
          <cell r="B1537" t="str">
            <v>Муниципальная программа «Развитие физической культуры и спорта в городе Ставрополе»</v>
          </cell>
          <cell r="C1537" t="str">
            <v>621</v>
          </cell>
          <cell r="D1537" t="str">
            <v>11</v>
          </cell>
          <cell r="E1537" t="str">
            <v>02</v>
          </cell>
          <cell r="F1537" t="str">
            <v>08 0 00 00000</v>
          </cell>
          <cell r="G1537" t="str">
            <v>000</v>
          </cell>
          <cell r="H1537" t="e">
            <v>#REF!</v>
          </cell>
          <cell r="I1537">
            <v>32301.119999999999</v>
          </cell>
          <cell r="J1537" t="e">
            <v>#REF!</v>
          </cell>
          <cell r="K1537">
            <v>800000000</v>
          </cell>
          <cell r="L1537" t="str">
            <v>0800000000</v>
          </cell>
          <cell r="M1537" t="str">
            <v>62111020800000000000</v>
          </cell>
        </row>
        <row r="1538">
          <cell r="A1538" t="str">
            <v>62111020810000000000</v>
          </cell>
          <cell r="B1538" t="str">
    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    </cell>
          <cell r="C1538" t="str">
            <v>621</v>
          </cell>
          <cell r="D1538" t="str">
            <v>11</v>
          </cell>
          <cell r="E1538" t="str">
            <v>02</v>
          </cell>
          <cell r="F1538" t="str">
            <v>08 1 00 00000</v>
          </cell>
          <cell r="G1538" t="str">
            <v>000</v>
          </cell>
          <cell r="H1538" t="e">
            <v>#REF!</v>
          </cell>
          <cell r="I1538">
            <v>32301.119999999999</v>
          </cell>
          <cell r="J1538" t="e">
            <v>#REF!</v>
          </cell>
          <cell r="K1538">
            <v>810000000</v>
          </cell>
          <cell r="L1538" t="str">
            <v>0810000000</v>
          </cell>
          <cell r="M1538" t="str">
            <v>62111020810000000000</v>
          </cell>
        </row>
        <row r="1539">
          <cell r="A1539" t="str">
            <v>62111020810400000000</v>
          </cell>
          <cell r="B1539" t="str">
            <v>Основное мероприятие «Строительство, реконструкция и обустройство спортивных сооружений»</v>
          </cell>
          <cell r="C1539" t="str">
            <v>621</v>
          </cell>
          <cell r="D1539" t="str">
            <v>11</v>
          </cell>
          <cell r="E1539" t="str">
            <v>02</v>
          </cell>
          <cell r="F1539" t="str">
            <v>08 1 04 00000</v>
          </cell>
          <cell r="G1539" t="str">
            <v>000</v>
          </cell>
          <cell r="H1539" t="e">
            <v>#REF!</v>
          </cell>
          <cell r="I1539">
            <v>32301.119999999999</v>
          </cell>
          <cell r="J1539" t="e">
            <v>#REF!</v>
          </cell>
          <cell r="K1539">
            <v>810400000</v>
          </cell>
          <cell r="L1539" t="str">
            <v>0810400000</v>
          </cell>
          <cell r="M1539" t="str">
            <v>62111020810400000000</v>
          </cell>
        </row>
        <row r="1540">
          <cell r="A1540" t="str">
            <v>62111020810421380000</v>
          </cell>
          <cell r="B1540" t="str">
            <v>Подготовка основания, приобретение, доставка, укладка, обустройство и сертификация футбольного поля с искусственным покрытием на территории города Ставрополя по адресу: проспект Юности, 5</v>
          </cell>
          <cell r="C1540" t="str">
            <v>621</v>
          </cell>
          <cell r="D1540" t="str">
            <v>11</v>
          </cell>
          <cell r="E1540" t="str">
            <v>02</v>
          </cell>
          <cell r="F1540" t="str">
            <v>08 1 04 21380</v>
          </cell>
          <cell r="G1540" t="str">
            <v>000</v>
          </cell>
          <cell r="H1540" t="e">
            <v>#REF!</v>
          </cell>
          <cell r="I1540">
            <v>32301.119999999999</v>
          </cell>
          <cell r="J1540" t="e">
            <v>#REF!</v>
          </cell>
          <cell r="K1540">
            <v>810421380</v>
          </cell>
          <cell r="L1540" t="str">
            <v>0810421380</v>
          </cell>
          <cell r="M1540" t="str">
            <v>62111020810421380000</v>
          </cell>
        </row>
        <row r="1541">
          <cell r="A1541" t="str">
            <v>0000000000</v>
          </cell>
          <cell r="B1541" t="str">
            <v>из них:</v>
          </cell>
          <cell r="L1541" t="str">
            <v>0000000000</v>
          </cell>
          <cell r="M1541" t="str">
            <v>0000000000</v>
          </cell>
        </row>
        <row r="1542">
          <cell r="A1542" t="str">
            <v>62111020810421380000</v>
          </cell>
          <cell r="B1542" t="str">
            <v>остатки на 01.01.2017</v>
          </cell>
          <cell r="C1542" t="str">
            <v>621</v>
          </cell>
          <cell r="D1542" t="str">
            <v>11</v>
          </cell>
          <cell r="E1542" t="str">
            <v>02</v>
          </cell>
          <cell r="F1542" t="str">
            <v>08 1 04 21380</v>
          </cell>
          <cell r="G1542" t="str">
            <v>000</v>
          </cell>
          <cell r="H1542">
            <v>17399.259999999998</v>
          </cell>
          <cell r="I1542">
            <v>17389.77</v>
          </cell>
          <cell r="J1542">
            <v>99.9</v>
          </cell>
          <cell r="K1542">
            <v>810421380</v>
          </cell>
          <cell r="L1542" t="str">
            <v>0810421380</v>
          </cell>
          <cell r="M1542" t="str">
            <v>62111020810421380000</v>
          </cell>
        </row>
        <row r="1543">
          <cell r="A1543" t="str">
            <v>62111020810421380240</v>
          </cell>
          <cell r="B1543" t="str">
            <v>Иные закупки товаров, работ и услуг для обеспечения государственных (муниципальных) нужд</v>
          </cell>
          <cell r="C1543" t="str">
            <v>621</v>
          </cell>
          <cell r="D1543" t="str">
            <v>11</v>
          </cell>
          <cell r="E1543" t="str">
            <v>02</v>
          </cell>
          <cell r="F1543" t="str">
            <v>08 1 04 21380</v>
          </cell>
          <cell r="G1543" t="str">
            <v>240</v>
          </cell>
          <cell r="H1543" t="e">
            <v>#REF!</v>
          </cell>
          <cell r="I1543">
            <v>32301.119999999999</v>
          </cell>
          <cell r="J1543" t="e">
            <v>#REF!</v>
          </cell>
          <cell r="K1543">
            <v>810421380</v>
          </cell>
          <cell r="L1543" t="str">
            <v>0810421380</v>
          </cell>
          <cell r="M1543" t="str">
            <v>62111020810421380240</v>
          </cell>
        </row>
        <row r="1544">
          <cell r="A1544" t="str">
            <v>0000000000</v>
          </cell>
          <cell r="L1544" t="str">
            <v>0000000000</v>
          </cell>
          <cell r="M1544" t="str">
            <v>0000000000</v>
          </cell>
        </row>
        <row r="1545">
          <cell r="A1545" t="str">
            <v>62400000000000000000</v>
          </cell>
          <cell r="B1545" t="str">
            <v>Комитет по делам гражданской обороны и чрезвычайным ситуациям администрации города Ставрополя</v>
          </cell>
          <cell r="C1545" t="str">
            <v>624</v>
          </cell>
          <cell r="D1545" t="str">
            <v>00</v>
          </cell>
          <cell r="E1545" t="str">
            <v>00</v>
          </cell>
          <cell r="F1545" t="str">
            <v>00 0 00 00000</v>
          </cell>
          <cell r="G1545" t="str">
            <v>000</v>
          </cell>
          <cell r="H1545" t="e">
            <v>#REF!</v>
          </cell>
          <cell r="I1545">
            <v>78117.450000000012</v>
          </cell>
          <cell r="J1545" t="e">
            <v>#REF!</v>
          </cell>
          <cell r="K1545">
            <v>0</v>
          </cell>
          <cell r="L1545" t="str">
            <v>0000000000</v>
          </cell>
          <cell r="M1545" t="str">
            <v>62400000000000000000</v>
          </cell>
        </row>
        <row r="1546">
          <cell r="A1546" t="str">
            <v>62401000000000000000</v>
          </cell>
          <cell r="B1546" t="str">
            <v>Общегосударственные вопросы</v>
          </cell>
          <cell r="C1546" t="str">
            <v>624</v>
          </cell>
          <cell r="D1546" t="str">
            <v>01</v>
          </cell>
          <cell r="E1546" t="str">
            <v>00</v>
          </cell>
          <cell r="F1546" t="str">
            <v>00 0 00 00000</v>
          </cell>
          <cell r="G1546" t="str">
            <v>000</v>
          </cell>
          <cell r="H1546">
            <v>369.05</v>
          </cell>
          <cell r="I1546">
            <v>369.05</v>
          </cell>
          <cell r="J1546">
            <v>100</v>
          </cell>
          <cell r="K1546">
            <v>0</v>
          </cell>
          <cell r="L1546" t="str">
            <v>0000000000</v>
          </cell>
          <cell r="M1546" t="str">
            <v>62401000000000000000</v>
          </cell>
        </row>
        <row r="1547">
          <cell r="A1547" t="str">
            <v>62401130000000000000</v>
          </cell>
          <cell r="B1547" t="str">
            <v>Другие общегосударственные вопросы</v>
          </cell>
          <cell r="C1547" t="str">
            <v>624</v>
          </cell>
          <cell r="D1547" t="str">
            <v>01</v>
          </cell>
          <cell r="E1547" t="str">
            <v>13</v>
          </cell>
          <cell r="F1547" t="str">
            <v>00 0 00 00000</v>
          </cell>
          <cell r="G1547" t="str">
            <v>000</v>
          </cell>
          <cell r="H1547">
            <v>369.05</v>
          </cell>
          <cell r="I1547">
            <v>369.05</v>
          </cell>
          <cell r="J1547">
            <v>100</v>
          </cell>
          <cell r="K1547">
            <v>0</v>
          </cell>
          <cell r="L1547" t="str">
            <v>0000000000</v>
          </cell>
          <cell r="M1547" t="str">
            <v>62401130000000000000</v>
          </cell>
        </row>
        <row r="1548">
          <cell r="A1548" t="str">
            <v>62401138500000000000</v>
          </cell>
          <cell r="B1548" t="str">
            <v>Обеспечение деятельности комитета по делам гражданской обороны и чрезвычайным ситуациям администрации города Ставрополя</v>
          </cell>
          <cell r="C1548" t="str">
            <v>624</v>
          </cell>
          <cell r="D1548" t="str">
            <v>01</v>
          </cell>
          <cell r="E1548" t="str">
            <v>13</v>
          </cell>
          <cell r="F1548" t="str">
            <v>85 0 00 00000</v>
          </cell>
          <cell r="G1548" t="str">
            <v>000</v>
          </cell>
          <cell r="H1548">
            <v>369.05</v>
          </cell>
          <cell r="I1548">
            <v>369.05</v>
          </cell>
          <cell r="J1548">
            <v>100</v>
          </cell>
          <cell r="K1548">
            <v>8500000000</v>
          </cell>
          <cell r="L1548" t="str">
            <v>8500000000</v>
          </cell>
          <cell r="M1548" t="str">
            <v>62401138500000000000</v>
          </cell>
        </row>
        <row r="1549">
          <cell r="A1549" t="str">
            <v>62401138510000000000</v>
          </cell>
          <cell r="B1549" t="str">
    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    </cell>
          <cell r="C1549" t="str">
            <v>624</v>
          </cell>
          <cell r="D1549" t="str">
            <v>01</v>
          </cell>
          <cell r="E1549" t="str">
            <v>13</v>
          </cell>
          <cell r="F1549" t="str">
            <v>85 1 00 00000</v>
          </cell>
          <cell r="G1549" t="str">
            <v>000</v>
          </cell>
          <cell r="H1549">
            <v>369.05</v>
          </cell>
          <cell r="I1549">
            <v>369.05</v>
          </cell>
          <cell r="J1549">
            <v>100</v>
          </cell>
          <cell r="K1549">
            <v>8510000000</v>
          </cell>
          <cell r="L1549" t="str">
            <v>8510000000</v>
          </cell>
          <cell r="M1549" t="str">
            <v>62401138510000000000</v>
          </cell>
        </row>
        <row r="1550">
          <cell r="A1550" t="str">
            <v>62401138510010050000</v>
          </cell>
          <cell r="B1550" t="str">
            <v>Поощрение муниципального служащего в связи с выходом на страховую пенсию по старости (инвалидности)</v>
          </cell>
          <cell r="C1550" t="str">
            <v>624</v>
          </cell>
          <cell r="D1550" t="str">
            <v>01</v>
          </cell>
          <cell r="E1550" t="str">
            <v>13</v>
          </cell>
          <cell r="F1550" t="str">
            <v>85 1 00 10050</v>
          </cell>
          <cell r="G1550" t="str">
            <v>000</v>
          </cell>
          <cell r="H1550">
            <v>369.05</v>
          </cell>
          <cell r="I1550">
            <v>369.05</v>
          </cell>
          <cell r="J1550">
            <v>100</v>
          </cell>
          <cell r="K1550">
            <v>8510010050</v>
          </cell>
          <cell r="L1550" t="str">
            <v>8510010050</v>
          </cell>
          <cell r="M1550" t="str">
            <v>62401138510010050000</v>
          </cell>
        </row>
        <row r="1551">
          <cell r="A1551" t="str">
            <v>62401138510010050120</v>
          </cell>
          <cell r="B1551" t="str">
            <v>Расходы на выплаты персоналу государственных (муниципальных) органов</v>
          </cell>
          <cell r="C1551" t="str">
            <v>624</v>
          </cell>
          <cell r="D1551" t="str">
            <v>01</v>
          </cell>
          <cell r="E1551" t="str">
            <v>13</v>
          </cell>
          <cell r="F1551" t="str">
            <v>85 1 00 10050</v>
          </cell>
          <cell r="G1551" t="str">
            <v>120</v>
          </cell>
          <cell r="H1551">
            <v>369.05</v>
          </cell>
          <cell r="I1551">
            <v>369.05</v>
          </cell>
          <cell r="J1551">
            <v>100</v>
          </cell>
          <cell r="K1551">
            <v>8510010050</v>
          </cell>
          <cell r="L1551" t="str">
            <v>8510010050</v>
          </cell>
          <cell r="M1551" t="str">
            <v>62401138510010050120</v>
          </cell>
        </row>
        <row r="1552">
          <cell r="A1552" t="str">
            <v>62403000000000000000</v>
          </cell>
          <cell r="B1552" t="str">
            <v>Национальная безопасность и правоохранительная деятельность</v>
          </cell>
          <cell r="C1552" t="str">
            <v>624</v>
          </cell>
          <cell r="D1552" t="str">
            <v>03</v>
          </cell>
          <cell r="E1552" t="str">
            <v>00</v>
          </cell>
          <cell r="F1552" t="str">
            <v>00 0 00 00000</v>
          </cell>
          <cell r="G1552" t="str">
            <v>000</v>
          </cell>
          <cell r="H1552" t="e">
            <v>#REF!</v>
          </cell>
          <cell r="I1552">
            <v>77748.400000000009</v>
          </cell>
          <cell r="J1552" t="e">
            <v>#REF!</v>
          </cell>
          <cell r="K1552">
            <v>0</v>
          </cell>
          <cell r="L1552" t="str">
            <v>0000000000</v>
          </cell>
          <cell r="M1552" t="str">
            <v>62403000000000000000</v>
          </cell>
        </row>
        <row r="1553">
          <cell r="A1553" t="str">
            <v>62403090000000000000</v>
          </cell>
          <cell r="B1553" t="str">
            <v>Предупреждение  и ликвидация  последствий чрезвычайных ситуаций природного и техногенного характера, гражданская оборона</v>
          </cell>
          <cell r="C1553" t="str">
            <v>624</v>
          </cell>
          <cell r="D1553" t="str">
            <v>03</v>
          </cell>
          <cell r="E1553" t="str">
            <v>09</v>
          </cell>
          <cell r="F1553" t="str">
            <v>00 0 00 00000</v>
          </cell>
          <cell r="G1553" t="str">
            <v>000</v>
          </cell>
          <cell r="H1553" t="e">
            <v>#REF!</v>
          </cell>
          <cell r="I1553">
            <v>77748.400000000009</v>
          </cell>
          <cell r="J1553" t="e">
            <v>#REF!</v>
          </cell>
          <cell r="K1553">
            <v>0</v>
          </cell>
          <cell r="L1553" t="str">
            <v>0000000000</v>
          </cell>
          <cell r="M1553" t="str">
            <v>62403090000000000000</v>
          </cell>
        </row>
        <row r="1554">
          <cell r="A1554" t="str">
            <v>62403091500000000000</v>
          </cell>
          <cell r="B1554" t="str">
            <v>Муниципальная программа «Обеспечение безопасности, общественного порядка и профилактика правонарушений в городе Ставрополе»</v>
          </cell>
          <cell r="C1554" t="str">
            <v>624</v>
          </cell>
          <cell r="D1554" t="str">
            <v>03</v>
          </cell>
          <cell r="E1554" t="str">
            <v>09</v>
          </cell>
          <cell r="F1554" t="str">
            <v>15 0 00 00000</v>
          </cell>
          <cell r="G1554" t="str">
            <v>000</v>
          </cell>
          <cell r="H1554" t="e">
            <v>#REF!</v>
          </cell>
          <cell r="I1554">
            <v>25.48</v>
          </cell>
          <cell r="J1554" t="e">
            <v>#REF!</v>
          </cell>
          <cell r="K1554">
            <v>1500000000</v>
          </cell>
          <cell r="L1554" t="str">
            <v>1500000000</v>
          </cell>
          <cell r="M1554" t="str">
            <v>62403091500000000000</v>
          </cell>
        </row>
        <row r="1555">
          <cell r="A1555" t="str">
            <v>62403091530000000000</v>
          </cell>
          <cell r="B1555" t="str">
            <v xml:space="preserve">Подпрограмма «Профилактика правонарушений в городе Ставрополе» </v>
          </cell>
          <cell r="C1555" t="str">
            <v>624</v>
          </cell>
          <cell r="D1555" t="str">
            <v>03</v>
          </cell>
          <cell r="E1555" t="str">
            <v>09</v>
          </cell>
          <cell r="F1555" t="str">
            <v>15 3 00 00000</v>
          </cell>
          <cell r="G1555" t="str">
            <v>000</v>
          </cell>
          <cell r="H1555" t="e">
            <v>#REF!</v>
          </cell>
          <cell r="I1555">
            <v>25.48</v>
          </cell>
          <cell r="J1555" t="e">
            <v>#REF!</v>
          </cell>
          <cell r="K1555">
            <v>1530000000</v>
          </cell>
          <cell r="L1555" t="str">
            <v>1530000000</v>
          </cell>
          <cell r="M1555" t="str">
            <v>62403091530000000000</v>
          </cell>
        </row>
        <row r="1556">
          <cell r="A1556" t="str">
            <v>62403091530200000000</v>
          </cell>
          <cell r="B1556" t="str">
            <v>Основное мероприятие «Обеспечение безопасности людей на водных объектах города Ставрополя»</v>
          </cell>
          <cell r="C1556" t="str">
            <v>624</v>
          </cell>
          <cell r="D1556" t="str">
            <v>03</v>
          </cell>
          <cell r="E1556" t="str">
            <v>09</v>
          </cell>
          <cell r="F1556" t="str">
            <v>15 3 02 00000</v>
          </cell>
          <cell r="G1556" t="str">
            <v>000</v>
          </cell>
          <cell r="H1556" t="e">
            <v>#REF!</v>
          </cell>
          <cell r="I1556">
            <v>25.48</v>
          </cell>
          <cell r="J1556" t="e">
            <v>#REF!</v>
          </cell>
          <cell r="K1556">
            <v>1530200000</v>
          </cell>
          <cell r="L1556" t="str">
            <v>1530200000</v>
          </cell>
          <cell r="M1556" t="str">
            <v>62403091530200000000</v>
          </cell>
        </row>
        <row r="1557">
          <cell r="A1557" t="str">
            <v>62403091530221290000</v>
          </cell>
          <cell r="B1557" t="str">
            <v>Расходы на реализацию мероприятий, направленных на обеспечение безопасности на водных объектах города Ставрополя</v>
          </cell>
          <cell r="C1557" t="str">
            <v>624</v>
          </cell>
          <cell r="D1557" t="str">
            <v>03</v>
          </cell>
          <cell r="E1557" t="str">
            <v>09</v>
          </cell>
          <cell r="F1557" t="str">
            <v>15 3 02 21290</v>
          </cell>
          <cell r="G1557" t="str">
            <v>000</v>
          </cell>
          <cell r="H1557" t="e">
            <v>#REF!</v>
          </cell>
          <cell r="I1557">
            <v>25.48</v>
          </cell>
          <cell r="J1557" t="e">
            <v>#REF!</v>
          </cell>
          <cell r="K1557">
            <v>1530221290</v>
          </cell>
          <cell r="L1557" t="str">
            <v>1530221290</v>
          </cell>
          <cell r="M1557" t="str">
            <v>62403091530221290000</v>
          </cell>
        </row>
        <row r="1558">
          <cell r="A1558" t="str">
            <v>62403091530221290240</v>
          </cell>
          <cell r="B1558" t="str">
            <v>Иные закупки товаров, работ и услуг для обеспечения государственных (муниципальных) нужд</v>
          </cell>
          <cell r="C1558" t="str">
            <v>624</v>
          </cell>
          <cell r="D1558" t="str">
            <v>03</v>
          </cell>
          <cell r="E1558" t="str">
            <v>09</v>
          </cell>
          <cell r="F1558" t="str">
            <v>15 3 02 21290</v>
          </cell>
          <cell r="G1558" t="str">
            <v>240</v>
          </cell>
          <cell r="H1558" t="e">
            <v>#REF!</v>
          </cell>
          <cell r="I1558">
            <v>25.48</v>
          </cell>
          <cell r="J1558" t="e">
            <v>#REF!</v>
          </cell>
          <cell r="K1558">
            <v>1530221290</v>
          </cell>
          <cell r="L1558" t="str">
            <v>1530221290</v>
          </cell>
          <cell r="M1558" t="str">
            <v>62403091530221290240</v>
          </cell>
        </row>
        <row r="1559">
          <cell r="A1559" t="str">
            <v>62403091600000000000</v>
          </cell>
          <cell r="B1559" t="str">
    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    </cell>
          <cell r="C1559" t="str">
            <v>624</v>
          </cell>
          <cell r="D1559" t="str">
            <v>03</v>
          </cell>
          <cell r="E1559" t="str">
            <v>09</v>
          </cell>
          <cell r="F1559" t="str">
            <v>16 0 00 00000</v>
          </cell>
          <cell r="G1559" t="str">
            <v>000</v>
          </cell>
          <cell r="H1559" t="e">
            <v>#REF!</v>
          </cell>
          <cell r="I1559">
            <v>62520.520000000004</v>
          </cell>
          <cell r="J1559" t="e">
            <v>#REF!</v>
          </cell>
          <cell r="K1559">
            <v>1600000000</v>
          </cell>
          <cell r="L1559" t="str">
            <v>1600000000</v>
          </cell>
          <cell r="M1559" t="str">
            <v>62403091600000000000</v>
          </cell>
        </row>
        <row r="1560">
          <cell r="A1560" t="str">
            <v>62403091610000000000</v>
          </cell>
          <cell r="B1560" t="str">
            <v>Подпрограмма «Осуществление мероприятий по гражданской обороне, защите населения и территорий от чрезвычайных ситуаций»</v>
          </cell>
          <cell r="C1560" t="str">
            <v>624</v>
          </cell>
          <cell r="D1560" t="str">
            <v>03</v>
          </cell>
          <cell r="E1560" t="str">
            <v>09</v>
          </cell>
          <cell r="F1560" t="str">
            <v>16 1 00 00000</v>
          </cell>
          <cell r="G1560" t="str">
            <v>000</v>
          </cell>
          <cell r="H1560" t="e">
            <v>#REF!</v>
          </cell>
          <cell r="I1560">
            <v>34228.25</v>
          </cell>
          <cell r="J1560" t="e">
            <v>#REF!</v>
          </cell>
          <cell r="K1560">
            <v>1610000000</v>
          </cell>
          <cell r="L1560" t="str">
            <v>1610000000</v>
          </cell>
          <cell r="M1560" t="str">
            <v>62403091610000000000</v>
          </cell>
        </row>
        <row r="1561">
          <cell r="A1561" t="str">
            <v>62403091610100000000</v>
          </cell>
          <cell r="B1561" t="str">
    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    </cell>
          <cell r="C1561" t="str">
            <v>624</v>
          </cell>
          <cell r="D1561" t="str">
            <v>03</v>
          </cell>
          <cell r="E1561" t="str">
            <v>09</v>
          </cell>
          <cell r="F1561" t="str">
            <v>16 1 01 00000</v>
          </cell>
          <cell r="G1561" t="str">
            <v>000</v>
          </cell>
          <cell r="H1561" t="e">
            <v>#REF!</v>
          </cell>
          <cell r="I1561">
            <v>100</v>
          </cell>
          <cell r="J1561" t="e">
            <v>#REF!</v>
          </cell>
          <cell r="K1561">
            <v>1610100000</v>
          </cell>
          <cell r="L1561" t="str">
            <v>1610100000</v>
          </cell>
          <cell r="M1561" t="str">
            <v>62403091610100000000</v>
          </cell>
        </row>
        <row r="1562">
          <cell r="A1562" t="str">
            <v>62403091610120120000</v>
          </cell>
          <cell r="B1562" t="str">
    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    </cell>
          <cell r="C1562" t="str">
            <v>624</v>
          </cell>
          <cell r="D1562" t="str">
            <v>03</v>
          </cell>
          <cell r="E1562" t="str">
            <v>09</v>
          </cell>
          <cell r="F1562" t="str">
            <v>16 1 01 20120</v>
          </cell>
          <cell r="G1562" t="str">
            <v>000</v>
          </cell>
          <cell r="H1562" t="e">
            <v>#REF!</v>
          </cell>
          <cell r="I1562">
            <v>100</v>
          </cell>
          <cell r="J1562" t="e">
            <v>#REF!</v>
          </cell>
          <cell r="K1562">
            <v>1610120120</v>
          </cell>
          <cell r="L1562" t="str">
            <v>1610120120</v>
          </cell>
          <cell r="M1562" t="str">
            <v>62403091610120120000</v>
          </cell>
        </row>
        <row r="1563">
          <cell r="A1563" t="str">
            <v>62403091610120120240</v>
          </cell>
          <cell r="B1563" t="str">
            <v>Иные закупки товаров, работ и услуг для обеспечения государственных (муниципальных) нужд</v>
          </cell>
          <cell r="C1563" t="str">
            <v>624</v>
          </cell>
          <cell r="D1563" t="str">
            <v>03</v>
          </cell>
          <cell r="E1563" t="str">
            <v>09</v>
          </cell>
          <cell r="F1563" t="str">
            <v>16 1 01 20120</v>
          </cell>
          <cell r="G1563" t="str">
            <v>240</v>
          </cell>
          <cell r="H1563" t="e">
            <v>#REF!</v>
          </cell>
          <cell r="I1563">
            <v>100</v>
          </cell>
          <cell r="J1563" t="e">
            <v>#REF!</v>
          </cell>
          <cell r="K1563">
            <v>1610120120</v>
          </cell>
          <cell r="L1563" t="str">
            <v>1610120120</v>
          </cell>
          <cell r="M1563" t="str">
            <v>62403091610120120240</v>
          </cell>
        </row>
        <row r="1564">
          <cell r="A1564" t="str">
            <v>62403091610200000000</v>
          </cell>
          <cell r="B1564" t="str">
            <v>Основное мероприятие «Проведение аварийно-спасательных работ и организация обучения населения города Ставрополя»</v>
          </cell>
          <cell r="C1564" t="str">
            <v>624</v>
          </cell>
          <cell r="D1564" t="str">
            <v>03</v>
          </cell>
          <cell r="E1564" t="str">
            <v>09</v>
          </cell>
          <cell r="F1564" t="str">
            <v>16 1 02 00000</v>
          </cell>
          <cell r="G1564" t="str">
            <v>000</v>
          </cell>
          <cell r="H1564" t="e">
            <v>#REF!</v>
          </cell>
          <cell r="I1564">
            <v>33698.25</v>
          </cell>
          <cell r="J1564" t="e">
            <v>#REF!</v>
          </cell>
          <cell r="K1564">
            <v>1610200000</v>
          </cell>
          <cell r="L1564" t="str">
            <v>1610200000</v>
          </cell>
          <cell r="M1564" t="str">
            <v>62403091610200000000</v>
          </cell>
        </row>
        <row r="1565">
          <cell r="A1565" t="str">
            <v>62403091610211010000</v>
          </cell>
          <cell r="B1565" t="str">
            <v>Расходы на обеспечение деятельности (оказание услуг) муниципальных учреждений</v>
          </cell>
          <cell r="C1565" t="str">
            <v>624</v>
          </cell>
          <cell r="D1565" t="str">
            <v>03</v>
          </cell>
          <cell r="E1565" t="str">
            <v>09</v>
          </cell>
          <cell r="F1565" t="str">
            <v>16 1 02 11010</v>
          </cell>
          <cell r="G1565" t="str">
            <v>000</v>
          </cell>
          <cell r="H1565" t="e">
            <v>#REF!</v>
          </cell>
          <cell r="I1565">
            <v>33698.25</v>
          </cell>
          <cell r="J1565" t="e">
            <v>#REF!</v>
          </cell>
          <cell r="K1565">
            <v>1610211010</v>
          </cell>
          <cell r="L1565" t="str">
            <v>1610211010</v>
          </cell>
          <cell r="M1565" t="str">
            <v>62403091610211010000</v>
          </cell>
        </row>
        <row r="1566">
          <cell r="A1566" t="str">
            <v>62403091610211010110</v>
          </cell>
          <cell r="B1566" t="str">
            <v>Расходы на выплаты персоналу казенных учреждений</v>
          </cell>
          <cell r="C1566" t="str">
            <v>624</v>
          </cell>
          <cell r="D1566" t="str">
            <v>03</v>
          </cell>
          <cell r="E1566" t="str">
            <v>09</v>
          </cell>
          <cell r="F1566" t="str">
            <v>16 1 02 11010</v>
          </cell>
          <cell r="G1566" t="str">
            <v>110</v>
          </cell>
          <cell r="H1566" t="e">
            <v>#REF!</v>
          </cell>
          <cell r="I1566">
            <v>24576.82</v>
          </cell>
          <cell r="J1566" t="e">
            <v>#REF!</v>
          </cell>
          <cell r="K1566">
            <v>1610211010</v>
          </cell>
          <cell r="L1566" t="str">
            <v>1610211010</v>
          </cell>
          <cell r="M1566" t="str">
            <v>62403091610211010110</v>
          </cell>
        </row>
        <row r="1567">
          <cell r="A1567" t="str">
            <v>62403091610211010240</v>
          </cell>
          <cell r="B1567" t="str">
            <v>Иные закупки товаров, работ и услуг для обеспечения государственных (муниципальных) нужд</v>
          </cell>
          <cell r="C1567" t="str">
            <v>624</v>
          </cell>
          <cell r="D1567" t="str">
            <v>03</v>
          </cell>
          <cell r="E1567" t="str">
            <v>09</v>
          </cell>
          <cell r="F1567" t="str">
            <v>16 1 02 11010</v>
          </cell>
          <cell r="G1567" t="str">
            <v>240</v>
          </cell>
          <cell r="H1567" t="e">
            <v>#REF!</v>
          </cell>
          <cell r="I1567">
            <v>8235.83</v>
          </cell>
          <cell r="J1567" t="e">
            <v>#REF!</v>
          </cell>
          <cell r="K1567">
            <v>1610211010</v>
          </cell>
          <cell r="L1567" t="str">
            <v>1610211010</v>
          </cell>
          <cell r="M1567" t="str">
            <v>62403091610211010240</v>
          </cell>
        </row>
        <row r="1568">
          <cell r="A1568" t="str">
            <v>62403091610211010850</v>
          </cell>
          <cell r="B1568" t="str">
            <v>Уплата налогов, сборов и иных платежей</v>
          </cell>
          <cell r="C1568" t="str">
            <v>624</v>
          </cell>
          <cell r="D1568" t="str">
            <v>03</v>
          </cell>
          <cell r="E1568" t="str">
            <v>09</v>
          </cell>
          <cell r="F1568" t="str">
            <v>16 1 02 11010</v>
          </cell>
          <cell r="G1568" t="str">
            <v>850</v>
          </cell>
          <cell r="H1568" t="e">
            <v>#REF!</v>
          </cell>
          <cell r="I1568">
            <v>885.6</v>
          </cell>
          <cell r="J1568" t="e">
            <v>#REF!</v>
          </cell>
          <cell r="K1568">
            <v>1610211010</v>
          </cell>
          <cell r="L1568" t="str">
            <v>1610211010</v>
          </cell>
          <cell r="M1568" t="str">
            <v>62403091610211010850</v>
          </cell>
        </row>
        <row r="1569">
          <cell r="A1569" t="str">
            <v>62403091610300000000</v>
          </cell>
          <cell r="B1569" t="str">
            <v>Основное мероприятие «Обеспечение безопасности людей на водных объектах города Ставрополя»</v>
          </cell>
          <cell r="C1569" t="str">
            <v>624</v>
          </cell>
          <cell r="D1569" t="str">
            <v>03</v>
          </cell>
          <cell r="E1569" t="str">
            <v>09</v>
          </cell>
          <cell r="F1569" t="str">
            <v>16 1 03 00000</v>
          </cell>
          <cell r="G1569" t="str">
            <v>000</v>
          </cell>
          <cell r="H1569" t="e">
            <v>#REF!</v>
          </cell>
          <cell r="I1569">
            <v>430</v>
          </cell>
          <cell r="J1569" t="e">
            <v>#REF!</v>
          </cell>
          <cell r="K1569">
            <v>1610300000</v>
          </cell>
          <cell r="L1569" t="str">
            <v>1610300000</v>
          </cell>
          <cell r="M1569" t="str">
            <v>62403091610300000000</v>
          </cell>
        </row>
        <row r="1570">
          <cell r="A1570" t="str">
            <v>62403091610320120000</v>
          </cell>
          <cell r="B1570" t="str">
    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    </cell>
          <cell r="C1570" t="str">
            <v>624</v>
          </cell>
          <cell r="D1570" t="str">
            <v>03</v>
          </cell>
          <cell r="E1570" t="str">
            <v>09</v>
          </cell>
          <cell r="F1570" t="str">
            <v>16 1 03 20120</v>
          </cell>
          <cell r="G1570" t="str">
            <v>000</v>
          </cell>
          <cell r="H1570" t="e">
            <v>#REF!</v>
          </cell>
          <cell r="I1570">
            <v>430</v>
          </cell>
          <cell r="J1570" t="e">
            <v>#REF!</v>
          </cell>
          <cell r="K1570">
            <v>1610320120</v>
          </cell>
          <cell r="L1570" t="str">
            <v>1610320120</v>
          </cell>
          <cell r="M1570" t="str">
            <v>62403091610320120000</v>
          </cell>
        </row>
        <row r="1571">
          <cell r="A1571" t="str">
            <v>62403091610320120240</v>
          </cell>
          <cell r="B1571" t="str">
            <v>Иные закупки товаров, работ и услуг для обеспечения государственных (муниципальных) нужд</v>
          </cell>
          <cell r="C1571" t="str">
            <v>624</v>
          </cell>
          <cell r="D1571" t="str">
            <v>03</v>
          </cell>
          <cell r="E1571" t="str">
            <v>09</v>
          </cell>
          <cell r="F1571" t="str">
            <v>16 1 03 20120</v>
          </cell>
          <cell r="G1571" t="str">
            <v>240</v>
          </cell>
          <cell r="H1571" t="e">
            <v>#REF!</v>
          </cell>
          <cell r="I1571">
            <v>426.1</v>
          </cell>
          <cell r="J1571" t="e">
            <v>#REF!</v>
          </cell>
          <cell r="K1571">
            <v>1610320120</v>
          </cell>
          <cell r="L1571" t="str">
            <v>1610320120</v>
          </cell>
          <cell r="M1571" t="str">
            <v>62403091610320120240</v>
          </cell>
        </row>
        <row r="1572">
          <cell r="A1572" t="str">
            <v>62403091610320120850</v>
          </cell>
          <cell r="B1572" t="str">
            <v>Уплата налогов, сборов и иных платежей</v>
          </cell>
          <cell r="C1572" t="str">
            <v>624</v>
          </cell>
          <cell r="D1572" t="str">
            <v>03</v>
          </cell>
          <cell r="E1572" t="str">
            <v>09</v>
          </cell>
          <cell r="F1572" t="str">
            <v>16 1 03 20120</v>
          </cell>
          <cell r="G1572" t="str">
            <v>850</v>
          </cell>
          <cell r="H1572" t="e">
            <v>#REF!</v>
          </cell>
          <cell r="I1572">
            <v>3.9</v>
          </cell>
          <cell r="J1572" t="e">
            <v>#REF!</v>
          </cell>
          <cell r="K1572">
            <v>1610320120</v>
          </cell>
          <cell r="L1572" t="str">
            <v>1610320120</v>
          </cell>
          <cell r="M1572" t="str">
            <v>62403091610320120850</v>
          </cell>
        </row>
        <row r="1573">
          <cell r="A1573" t="str">
            <v>62403091620000000000</v>
          </cell>
          <cell r="B1573" t="str">
            <v>Подпрограмма «Обеспечение пожарной безопасности в границах города Ставрополя»</v>
          </cell>
          <cell r="C1573" t="str">
            <v>624</v>
          </cell>
          <cell r="D1573" t="str">
            <v>03</v>
          </cell>
          <cell r="E1573" t="str">
            <v>09</v>
          </cell>
          <cell r="F1573" t="str">
            <v>16 2 00 00000</v>
          </cell>
          <cell r="G1573" t="str">
            <v>000</v>
          </cell>
          <cell r="H1573" t="e">
            <v>#REF!</v>
          </cell>
          <cell r="I1573">
            <v>1709.47</v>
          </cell>
          <cell r="J1573" t="e">
            <v>#REF!</v>
          </cell>
          <cell r="K1573">
            <v>1620000000</v>
          </cell>
          <cell r="L1573" t="str">
            <v>1620000000</v>
          </cell>
          <cell r="M1573" t="str">
            <v>62403091620000000000</v>
          </cell>
        </row>
        <row r="1574">
          <cell r="A1574" t="str">
            <v>62403091620100000000</v>
          </cell>
          <cell r="B1574" t="str">
            <v>Основное мероприятие «Обеспечение первичных мер пожарной безопасности»</v>
          </cell>
          <cell r="C1574" t="str">
            <v>624</v>
          </cell>
          <cell r="D1574" t="str">
            <v>03</v>
          </cell>
          <cell r="E1574" t="str">
            <v>09</v>
          </cell>
          <cell r="F1574" t="str">
            <v>16 2 01 00000</v>
          </cell>
          <cell r="G1574" t="str">
            <v>000</v>
          </cell>
          <cell r="H1574" t="e">
            <v>#REF!</v>
          </cell>
          <cell r="I1574">
            <v>1709.47</v>
          </cell>
          <cell r="J1574" t="e">
            <v>#REF!</v>
          </cell>
          <cell r="K1574">
            <v>1620100000</v>
          </cell>
          <cell r="L1574" t="str">
            <v>1620100000</v>
          </cell>
          <cell r="M1574" t="str">
            <v>62403091620100000000</v>
          </cell>
        </row>
        <row r="1575">
          <cell r="A1575" t="str">
            <v>62403091620120540000</v>
          </cell>
          <cell r="B1575" t="str">
            <v>Обеспечение первичных мер пожарной безопасности в границах города Ставрополя</v>
          </cell>
          <cell r="C1575" t="str">
            <v>624</v>
          </cell>
          <cell r="D1575" t="str">
            <v>03</v>
          </cell>
          <cell r="E1575" t="str">
            <v>09</v>
          </cell>
          <cell r="F1575" t="str">
            <v>16 2 01 20540</v>
          </cell>
          <cell r="G1575" t="str">
            <v>000</v>
          </cell>
          <cell r="H1575" t="e">
            <v>#REF!</v>
          </cell>
          <cell r="I1575">
            <v>1709.47</v>
          </cell>
          <cell r="J1575" t="e">
            <v>#REF!</v>
          </cell>
          <cell r="K1575">
            <v>1620120540</v>
          </cell>
          <cell r="L1575" t="str">
            <v>1620120540</v>
          </cell>
          <cell r="M1575" t="str">
            <v>62403091620120540000</v>
          </cell>
        </row>
        <row r="1576">
          <cell r="A1576" t="str">
            <v>62403091620120540240</v>
          </cell>
          <cell r="B1576" t="str">
            <v>Иные закупки товаров, работ и услуг для обеспечения государственных (муниципальных) нужд</v>
          </cell>
          <cell r="C1576" t="str">
            <v>624</v>
          </cell>
          <cell r="D1576" t="str">
            <v>03</v>
          </cell>
          <cell r="E1576" t="str">
            <v>09</v>
          </cell>
          <cell r="F1576" t="str">
            <v>16 2 01 20540</v>
          </cell>
          <cell r="G1576" t="str">
            <v>240</v>
          </cell>
          <cell r="H1576" t="e">
            <v>#REF!</v>
          </cell>
          <cell r="I1576">
            <v>1662.47</v>
          </cell>
          <cell r="J1576" t="e">
            <v>#REF!</v>
          </cell>
          <cell r="K1576">
            <v>1620120540</v>
          </cell>
          <cell r="L1576" t="str">
            <v>1620120540</v>
          </cell>
          <cell r="M1576" t="str">
            <v>62403091620120540240</v>
          </cell>
        </row>
        <row r="1577">
          <cell r="A1577" t="str">
            <v>62403091620120540880</v>
          </cell>
          <cell r="B1577" t="str">
            <v>Специальные расходы</v>
          </cell>
          <cell r="C1577" t="str">
            <v>624</v>
          </cell>
          <cell r="D1577" t="str">
            <v>03</v>
          </cell>
          <cell r="E1577" t="str">
            <v>09</v>
          </cell>
          <cell r="F1577" t="str">
            <v>16 2 01 20540</v>
          </cell>
          <cell r="G1577" t="str">
            <v>880</v>
          </cell>
          <cell r="H1577" t="e">
            <v>#REF!</v>
          </cell>
          <cell r="I1577">
            <v>47</v>
          </cell>
          <cell r="J1577" t="e">
            <v>#REF!</v>
          </cell>
          <cell r="K1577">
            <v>1620120540</v>
          </cell>
          <cell r="L1577" t="str">
            <v>1620120540</v>
          </cell>
          <cell r="M1577" t="str">
            <v>62403091620120540880</v>
          </cell>
        </row>
        <row r="1578">
          <cell r="A1578" t="str">
            <v>62403091630000000000</v>
          </cell>
          <cell r="B1578" t="str">
            <v>Подпрограмма «Построение и развитие аппаратно-программного комплекса «Безопасный город» на территории города Ставрополя»</v>
          </cell>
          <cell r="C1578" t="str">
            <v>624</v>
          </cell>
          <cell r="D1578" t="str">
            <v>03</v>
          </cell>
          <cell r="E1578" t="str">
            <v>09</v>
          </cell>
          <cell r="F1578" t="str">
            <v>16 3 00 00000</v>
          </cell>
          <cell r="G1578" t="str">
            <v>000</v>
          </cell>
          <cell r="H1578" t="e">
            <v>#REF!</v>
          </cell>
          <cell r="I1578">
            <v>26582.799999999999</v>
          </cell>
          <cell r="J1578" t="e">
            <v>#REF!</v>
          </cell>
          <cell r="K1578">
            <v>1630000000</v>
          </cell>
          <cell r="L1578" t="str">
            <v>1630000000</v>
          </cell>
          <cell r="M1578" t="str">
            <v>62403091630000000000</v>
          </cell>
        </row>
        <row r="1579">
          <cell r="A1579" t="str">
            <v>62403091630100000000</v>
          </cell>
          <cell r="B1579" t="str">
            <v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    </cell>
          <cell r="C1579" t="str">
            <v>624</v>
          </cell>
          <cell r="D1579" t="str">
            <v>03</v>
          </cell>
          <cell r="E1579" t="str">
            <v>09</v>
          </cell>
          <cell r="F1579" t="str">
            <v>16 3 01 00000</v>
          </cell>
          <cell r="G1579" t="str">
            <v>000</v>
          </cell>
          <cell r="H1579" t="e">
            <v>#REF!</v>
          </cell>
          <cell r="I1579">
            <v>18659.179999999997</v>
          </cell>
          <cell r="J1579" t="e">
            <v>#REF!</v>
          </cell>
          <cell r="K1579">
            <v>1630100000</v>
          </cell>
          <cell r="L1579" t="str">
            <v>1630100000</v>
          </cell>
          <cell r="M1579" t="str">
            <v>62403091630100000000</v>
          </cell>
        </row>
        <row r="1580">
          <cell r="A1580" t="str">
            <v>62403091630111010000</v>
          </cell>
          <cell r="B1580" t="str">
            <v>Расходы на обеспечение деятельности (оказание услуг) муниципальных учреждений</v>
          </cell>
          <cell r="C1580" t="str">
            <v>624</v>
          </cell>
          <cell r="D1580" t="str">
            <v>03</v>
          </cell>
          <cell r="E1580" t="str">
            <v>09</v>
          </cell>
          <cell r="F1580" t="str">
            <v>16 3 01 11010</v>
          </cell>
          <cell r="G1580" t="str">
            <v>000</v>
          </cell>
          <cell r="H1580" t="e">
            <v>#REF!</v>
          </cell>
          <cell r="I1580">
            <v>18659.179999999997</v>
          </cell>
          <cell r="J1580" t="e">
            <v>#REF!</v>
          </cell>
          <cell r="K1580">
            <v>1630111010</v>
          </cell>
          <cell r="L1580" t="str">
            <v>1630111010</v>
          </cell>
          <cell r="M1580" t="str">
            <v>62403091630111010000</v>
          </cell>
        </row>
        <row r="1581">
          <cell r="A1581" t="str">
            <v>62403091630111010110</v>
          </cell>
          <cell r="B1581" t="str">
            <v>Расходы на выплаты персоналу казенных учреждений</v>
          </cell>
          <cell r="C1581" t="str">
            <v>624</v>
          </cell>
          <cell r="D1581" t="str">
            <v>03</v>
          </cell>
          <cell r="E1581" t="str">
            <v>09</v>
          </cell>
          <cell r="F1581" t="str">
            <v>16 3 01 11010</v>
          </cell>
          <cell r="G1581" t="str">
            <v>110</v>
          </cell>
          <cell r="H1581" t="e">
            <v>#REF!</v>
          </cell>
          <cell r="I1581">
            <v>16997.419999999998</v>
          </cell>
          <cell r="J1581" t="e">
            <v>#REF!</v>
          </cell>
          <cell r="K1581">
            <v>1630111010</v>
          </cell>
          <cell r="L1581" t="str">
            <v>1630111010</v>
          </cell>
          <cell r="M1581" t="str">
            <v>62403091630111010110</v>
          </cell>
        </row>
        <row r="1582">
          <cell r="A1582" t="str">
            <v>62403091630111010240</v>
          </cell>
          <cell r="B1582" t="str">
            <v>Иные закупки товаров, работ и услуг для обеспечения государственных (муниципальных) нужд</v>
          </cell>
          <cell r="C1582" t="str">
            <v>624</v>
          </cell>
          <cell r="D1582" t="str">
            <v>03</v>
          </cell>
          <cell r="E1582" t="str">
            <v>09</v>
          </cell>
          <cell r="F1582" t="str">
            <v>16 3 01 11010</v>
          </cell>
          <cell r="G1582" t="str">
            <v>240</v>
          </cell>
          <cell r="H1582" t="e">
            <v>#REF!</v>
          </cell>
          <cell r="I1582">
            <v>1212.6400000000001</v>
          </cell>
          <cell r="J1582" t="e">
            <v>#REF!</v>
          </cell>
          <cell r="K1582">
            <v>1630111010</v>
          </cell>
          <cell r="L1582" t="str">
            <v>1630111010</v>
          </cell>
          <cell r="M1582" t="str">
            <v>62403091630111010240</v>
          </cell>
        </row>
        <row r="1583">
          <cell r="A1583" t="str">
            <v>62403091630111010850</v>
          </cell>
          <cell r="B1583" t="str">
            <v>Уплата налогов, сборов и иных платежей</v>
          </cell>
          <cell r="C1583" t="str">
            <v>624</v>
          </cell>
          <cell r="D1583" t="str">
            <v>03</v>
          </cell>
          <cell r="E1583" t="str">
            <v>09</v>
          </cell>
          <cell r="F1583" t="str">
            <v>16 3 01 11010</v>
          </cell>
          <cell r="G1583" t="str">
            <v>850</v>
          </cell>
          <cell r="H1583" t="e">
            <v>#REF!</v>
          </cell>
          <cell r="I1583">
            <v>449.12</v>
          </cell>
          <cell r="J1583" t="e">
            <v>#REF!</v>
          </cell>
          <cell r="K1583">
            <v>1630111010</v>
          </cell>
          <cell r="L1583" t="str">
            <v>1630111010</v>
          </cell>
          <cell r="M1583" t="str">
            <v>62403091630111010850</v>
          </cell>
        </row>
        <row r="1584">
          <cell r="A1584" t="str">
            <v>62403091630200000000</v>
          </cell>
          <cell r="B1584" t="str">
    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    </cell>
          <cell r="C1584" t="str">
            <v>624</v>
          </cell>
          <cell r="D1584" t="str">
            <v>03</v>
          </cell>
          <cell r="E1584" t="str">
            <v>09</v>
          </cell>
          <cell r="F1584" t="str">
            <v>16 3 02 00000</v>
          </cell>
          <cell r="G1584" t="str">
            <v>000</v>
          </cell>
          <cell r="H1584" t="e">
            <v>#REF!</v>
          </cell>
          <cell r="I1584">
            <v>2553.67</v>
          </cell>
          <cell r="J1584" t="e">
            <v>#REF!</v>
          </cell>
          <cell r="K1584">
            <v>1630200000</v>
          </cell>
          <cell r="L1584" t="str">
            <v>1630200000</v>
          </cell>
          <cell r="M1584" t="str">
            <v>62403091630200000000</v>
          </cell>
        </row>
        <row r="1585">
          <cell r="A1585" t="str">
            <v>62403091630220690000</v>
          </cell>
          <cell r="B1585" t="str">
    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    </cell>
          <cell r="C1585" t="str">
            <v>624</v>
          </cell>
          <cell r="D1585" t="str">
            <v>03</v>
          </cell>
          <cell r="E1585" t="str">
            <v>09</v>
          </cell>
          <cell r="F1585" t="str">
            <v>16 3 02 20690</v>
          </cell>
          <cell r="G1585" t="str">
            <v>000</v>
          </cell>
          <cell r="H1585" t="e">
            <v>#REF!</v>
          </cell>
          <cell r="I1585">
            <v>2553.67</v>
          </cell>
          <cell r="J1585" t="e">
            <v>#REF!</v>
          </cell>
          <cell r="K1585">
            <v>1630220690</v>
          </cell>
          <cell r="L1585" t="str">
            <v>1630220690</v>
          </cell>
          <cell r="M1585" t="str">
            <v>62403091630220690000</v>
          </cell>
        </row>
        <row r="1586">
          <cell r="A1586" t="str">
            <v>62403091630220690240</v>
          </cell>
          <cell r="B1586" t="str">
            <v>Иные закупки товаров, работ и услуг для обеспечения государственных (муниципальных) нужд</v>
          </cell>
          <cell r="C1586" t="str">
            <v>624</v>
          </cell>
          <cell r="D1586" t="str">
            <v>03</v>
          </cell>
          <cell r="E1586" t="str">
            <v>09</v>
          </cell>
          <cell r="F1586" t="str">
            <v>16 3 02 20690</v>
          </cell>
          <cell r="G1586" t="str">
            <v>240</v>
          </cell>
          <cell r="H1586" t="e">
            <v>#REF!</v>
          </cell>
          <cell r="I1586">
            <v>2553.67</v>
          </cell>
          <cell r="J1586" t="e">
            <v>#REF!</v>
          </cell>
          <cell r="K1586">
            <v>1630220690</v>
          </cell>
          <cell r="L1586" t="str">
            <v>1630220690</v>
          </cell>
          <cell r="M1586" t="str">
            <v>62403091630220690240</v>
          </cell>
        </row>
        <row r="1587">
          <cell r="A1587" t="str">
            <v>62403091630300000000</v>
          </cell>
          <cell r="B1587" t="str">
            <v>Основное мероприятие «Проектирование аппаратно-программного комплекса «Безопасный город» на территории города Ставрополя и построение сегмента обеспечения правопорядка и профилактики правонарушений, включая системы видеонаблюдения на территории города Ставрополя»</v>
          </cell>
          <cell r="C1587" t="str">
            <v>624</v>
          </cell>
          <cell r="D1587" t="str">
            <v>03</v>
          </cell>
          <cell r="E1587" t="str">
            <v>09</v>
          </cell>
          <cell r="F1587" t="str">
            <v>16 3 03 00000</v>
          </cell>
          <cell r="G1587" t="str">
            <v>000</v>
          </cell>
          <cell r="H1587" t="e">
            <v>#REF!</v>
          </cell>
          <cell r="I1587">
            <v>4440</v>
          </cell>
          <cell r="J1587" t="e">
            <v>#REF!</v>
          </cell>
          <cell r="K1587">
            <v>1630300000</v>
          </cell>
          <cell r="L1587" t="str">
            <v>1630300000</v>
          </cell>
          <cell r="M1587" t="str">
            <v>62403091630300000000</v>
          </cell>
        </row>
        <row r="1588">
          <cell r="A1588" t="str">
            <v>62403091630320350000</v>
          </cell>
          <cell r="B1588" t="str">
            <v>Расходы на реализацию мероприятий, направленных на повышение уровня безопасности жизнедеятельности города Ставрополя</v>
          </cell>
          <cell r="C1588" t="str">
            <v>624</v>
          </cell>
          <cell r="D1588" t="str">
            <v>03</v>
          </cell>
          <cell r="E1588" t="str">
            <v>09</v>
          </cell>
          <cell r="F1588" t="str">
            <v>16 3 03 20350</v>
          </cell>
          <cell r="G1588" t="str">
            <v>000</v>
          </cell>
          <cell r="H1588" t="e">
            <v>#REF!</v>
          </cell>
          <cell r="I1588">
            <v>4440</v>
          </cell>
          <cell r="J1588" t="e">
            <v>#REF!</v>
          </cell>
          <cell r="K1588">
            <v>1630320350</v>
          </cell>
          <cell r="L1588" t="str">
            <v>1630320350</v>
          </cell>
          <cell r="M1588" t="str">
            <v>62403091630320350000</v>
          </cell>
        </row>
        <row r="1589">
          <cell r="A1589" t="str">
            <v>62403091630320350240</v>
          </cell>
          <cell r="B1589" t="str">
            <v>Иные закупки товаров, работ и услуг для обеспечения государственных (муниципальных) нужд</v>
          </cell>
          <cell r="C1589" t="str">
            <v>624</v>
          </cell>
          <cell r="D1589" t="str">
            <v>03</v>
          </cell>
          <cell r="E1589" t="str">
            <v>09</v>
          </cell>
          <cell r="F1589" t="str">
            <v>16 3 03 20350</v>
          </cell>
          <cell r="G1589" t="str">
            <v>240</v>
          </cell>
          <cell r="H1589" t="e">
            <v>#REF!</v>
          </cell>
          <cell r="I1589">
            <v>4440</v>
          </cell>
          <cell r="J1589" t="e">
            <v>#REF!</v>
          </cell>
          <cell r="K1589">
            <v>1630320350</v>
          </cell>
          <cell r="L1589" t="str">
            <v>1630320350</v>
          </cell>
          <cell r="M1589" t="str">
            <v>62403091630320350240</v>
          </cell>
        </row>
        <row r="1590">
          <cell r="A1590" t="str">
            <v>62403091630400000000</v>
          </cell>
          <cell r="B1590" t="str">
            <v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v>
          </cell>
          <cell r="C1590" t="str">
            <v>624</v>
          </cell>
          <cell r="D1590" t="str">
            <v>03</v>
          </cell>
          <cell r="E1590" t="str">
            <v>09</v>
          </cell>
          <cell r="F1590" t="str">
            <v>16 3 04 00000</v>
          </cell>
          <cell r="G1590" t="str">
            <v>000</v>
          </cell>
          <cell r="H1590" t="e">
            <v>#REF!</v>
          </cell>
          <cell r="I1590">
            <v>929.95</v>
          </cell>
          <cell r="J1590" t="e">
            <v>#REF!</v>
          </cell>
          <cell r="K1590">
            <v>1630400000</v>
          </cell>
          <cell r="L1590" t="str">
            <v>1630400000</v>
          </cell>
          <cell r="M1590" t="str">
            <v>62403091630400000000</v>
          </cell>
        </row>
        <row r="1591">
          <cell r="A1591" t="str">
            <v>62403091630420350000</v>
          </cell>
          <cell r="B1591" t="str">
            <v>Расходы на реализацию мероприятий, направленных на повышение уровня безопасности жизнедеятельности города Ставрополя</v>
          </cell>
          <cell r="C1591" t="str">
            <v>624</v>
          </cell>
          <cell r="D1591" t="str">
            <v>03</v>
          </cell>
          <cell r="E1591" t="str">
            <v>09</v>
          </cell>
          <cell r="F1591" t="str">
            <v>16 3 04 20350</v>
          </cell>
          <cell r="G1591" t="str">
            <v>000</v>
          </cell>
          <cell r="H1591" t="e">
            <v>#REF!</v>
          </cell>
          <cell r="I1591">
            <v>929.95</v>
          </cell>
          <cell r="J1591" t="e">
            <v>#REF!</v>
          </cell>
          <cell r="K1591">
            <v>1630420350</v>
          </cell>
          <cell r="L1591" t="str">
            <v>1630420350</v>
          </cell>
          <cell r="M1591" t="str">
            <v>62403091630420350000</v>
          </cell>
        </row>
        <row r="1592">
          <cell r="A1592" t="str">
            <v>62403091630420350240</v>
          </cell>
          <cell r="B1592" t="str">
            <v>Иные закупки товаров, работ и услуг для обеспечения государственных (муниципальных) нужд</v>
          </cell>
          <cell r="C1592" t="str">
            <v>624</v>
          </cell>
          <cell r="D1592" t="str">
            <v>03</v>
          </cell>
          <cell r="E1592" t="str">
            <v>09</v>
          </cell>
          <cell r="F1592" t="str">
            <v>16 3 04 20350</v>
          </cell>
          <cell r="G1592" t="str">
            <v>240</v>
          </cell>
          <cell r="H1592" t="e">
            <v>#REF!</v>
          </cell>
          <cell r="I1592">
            <v>929.95</v>
          </cell>
          <cell r="J1592" t="e">
            <v>#REF!</v>
          </cell>
          <cell r="K1592">
            <v>1630420350</v>
          </cell>
          <cell r="L1592" t="str">
            <v>1630420350</v>
          </cell>
          <cell r="M1592" t="str">
            <v>62403091630420350240</v>
          </cell>
        </row>
        <row r="1593">
          <cell r="A1593" t="str">
            <v>62403098500000000000</v>
          </cell>
          <cell r="B1593" t="str">
            <v>Обеспечение деятельности комитета по делам гражданской обороны и чрезвычайным ситуациям администрации города Ставрополя</v>
          </cell>
          <cell r="C1593" t="str">
            <v>624</v>
          </cell>
          <cell r="D1593" t="str">
            <v>03</v>
          </cell>
          <cell r="E1593" t="str">
            <v>09</v>
          </cell>
          <cell r="F1593" t="str">
            <v>85 0 00 00000</v>
          </cell>
          <cell r="G1593" t="str">
            <v>000</v>
          </cell>
          <cell r="H1593" t="e">
            <v>#REF!</v>
          </cell>
          <cell r="I1593">
            <v>15202.4</v>
          </cell>
          <cell r="J1593" t="e">
            <v>#REF!</v>
          </cell>
          <cell r="K1593">
            <v>8500000000</v>
          </cell>
          <cell r="L1593" t="str">
            <v>8500000000</v>
          </cell>
          <cell r="M1593" t="str">
            <v>62403098500000000000</v>
          </cell>
        </row>
        <row r="1594">
          <cell r="A1594" t="str">
            <v>62403098510000000000</v>
          </cell>
          <cell r="B1594" t="str">
    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    </cell>
          <cell r="C1594" t="str">
            <v>624</v>
          </cell>
          <cell r="D1594" t="str">
            <v>03</v>
          </cell>
          <cell r="E1594" t="str">
            <v>09</v>
          </cell>
          <cell r="F1594" t="str">
            <v>85 1 00 00000</v>
          </cell>
          <cell r="G1594" t="str">
            <v>000</v>
          </cell>
          <cell r="H1594" t="e">
            <v>#REF!</v>
          </cell>
          <cell r="I1594">
            <v>15202.4</v>
          </cell>
          <cell r="J1594" t="e">
            <v>#REF!</v>
          </cell>
          <cell r="K1594">
            <v>8510000000</v>
          </cell>
          <cell r="L1594" t="str">
            <v>8510000000</v>
          </cell>
          <cell r="M1594" t="str">
            <v>62403098510000000000</v>
          </cell>
        </row>
        <row r="1595">
          <cell r="A1595" t="str">
            <v>62403098510010010000</v>
          </cell>
          <cell r="B1595" t="str">
            <v>Расходы на обеспечение функций органов местного самоуправления города Ставрополя</v>
          </cell>
          <cell r="C1595" t="str">
            <v>624</v>
          </cell>
          <cell r="D1595" t="str">
            <v>03</v>
          </cell>
          <cell r="E1595" t="str">
            <v>09</v>
          </cell>
          <cell r="F1595" t="str">
            <v>85 1 00 10010</v>
          </cell>
          <cell r="G1595" t="str">
            <v>000</v>
          </cell>
          <cell r="H1595" t="e">
            <v>#REF!</v>
          </cell>
          <cell r="I1595">
            <v>1625.85</v>
          </cell>
          <cell r="J1595" t="e">
            <v>#REF!</v>
          </cell>
          <cell r="K1595">
            <v>8510010010</v>
          </cell>
          <cell r="L1595" t="str">
            <v>8510010010</v>
          </cell>
          <cell r="M1595" t="str">
            <v>62403098510010010000</v>
          </cell>
        </row>
        <row r="1596">
          <cell r="A1596" t="str">
            <v>62403098510010010120</v>
          </cell>
          <cell r="B1596" t="str">
            <v>Расходы на выплаты персоналу государственных (муниципальных) органов</v>
          </cell>
          <cell r="C1596" t="str">
            <v>624</v>
          </cell>
          <cell r="D1596" t="str">
            <v>03</v>
          </cell>
          <cell r="E1596" t="str">
            <v>09</v>
          </cell>
          <cell r="F1596" t="str">
            <v>85 1 00 10010</v>
          </cell>
          <cell r="G1596" t="str">
            <v>120</v>
          </cell>
          <cell r="H1596" t="e">
            <v>#REF!</v>
          </cell>
          <cell r="I1596">
            <v>372.9</v>
          </cell>
          <cell r="J1596" t="e">
            <v>#REF!</v>
          </cell>
          <cell r="K1596">
            <v>8510010010</v>
          </cell>
          <cell r="L1596" t="str">
            <v>8510010010</v>
          </cell>
          <cell r="M1596" t="str">
            <v>62403098510010010120</v>
          </cell>
        </row>
        <row r="1597">
          <cell r="A1597" t="str">
            <v>62403098510010010240</v>
          </cell>
          <cell r="B1597" t="str">
            <v>Иные закупки товаров, работ и услуг для обеспечения государственных (муниципальных) нужд</v>
          </cell>
          <cell r="C1597" t="str">
            <v>624</v>
          </cell>
          <cell r="D1597" t="str">
            <v>03</v>
          </cell>
          <cell r="E1597" t="str">
            <v>09</v>
          </cell>
          <cell r="F1597" t="str">
            <v>85 1 00 10010</v>
          </cell>
          <cell r="G1597" t="str">
            <v>240</v>
          </cell>
          <cell r="H1597" t="e">
            <v>#REF!</v>
          </cell>
          <cell r="I1597">
            <v>1180.1600000000001</v>
          </cell>
          <cell r="J1597" t="e">
            <v>#REF!</v>
          </cell>
          <cell r="K1597">
            <v>8510010010</v>
          </cell>
          <cell r="L1597" t="str">
            <v>8510010010</v>
          </cell>
          <cell r="M1597" t="str">
            <v>62403098510010010240</v>
          </cell>
        </row>
        <row r="1598">
          <cell r="A1598" t="str">
            <v>62403098510010010850</v>
          </cell>
          <cell r="B1598" t="str">
            <v>Уплата налогов, сборов и иных платежей</v>
          </cell>
          <cell r="C1598" t="str">
            <v>624</v>
          </cell>
          <cell r="D1598" t="str">
            <v>03</v>
          </cell>
          <cell r="E1598" t="str">
            <v>09</v>
          </cell>
          <cell r="F1598" t="str">
            <v>85 1 00 10010</v>
          </cell>
          <cell r="G1598" t="str">
            <v>850</v>
          </cell>
          <cell r="H1598" t="e">
            <v>#REF!</v>
          </cell>
          <cell r="I1598">
            <v>72.790000000000006</v>
          </cell>
          <cell r="J1598" t="e">
            <v>#REF!</v>
          </cell>
          <cell r="K1598">
            <v>8510010010</v>
          </cell>
          <cell r="L1598" t="str">
            <v>8510010010</v>
          </cell>
          <cell r="M1598" t="str">
            <v>62403098510010010850</v>
          </cell>
        </row>
        <row r="1599">
          <cell r="A1599" t="str">
            <v>62403098510010020000</v>
          </cell>
          <cell r="B1599" t="str">
            <v>Расходы на выплаты по оплате труда работников органов местного самоуправления города Ставрополя</v>
          </cell>
          <cell r="C1599" t="str">
            <v>624</v>
          </cell>
          <cell r="D1599" t="str">
            <v>03</v>
          </cell>
          <cell r="E1599" t="str">
            <v>09</v>
          </cell>
          <cell r="F1599" t="str">
            <v>85 1 00 10020</v>
          </cell>
          <cell r="G1599" t="str">
            <v>000</v>
          </cell>
          <cell r="H1599" t="e">
            <v>#REF!</v>
          </cell>
          <cell r="I1599">
            <v>13576.55</v>
          </cell>
          <cell r="J1599" t="e">
            <v>#REF!</v>
          </cell>
          <cell r="K1599">
            <v>8510010020</v>
          </cell>
          <cell r="L1599" t="str">
            <v>8510010020</v>
          </cell>
          <cell r="M1599" t="str">
            <v>62403098510010020000</v>
          </cell>
        </row>
        <row r="1600">
          <cell r="A1600" t="str">
            <v>62403098510010020120</v>
          </cell>
          <cell r="B1600" t="str">
            <v>Расходы на выплаты персоналу государственных (муниципальных) органов</v>
          </cell>
          <cell r="C1600" t="str">
            <v>624</v>
          </cell>
          <cell r="D1600" t="str">
            <v>03</v>
          </cell>
          <cell r="E1600" t="str">
            <v>09</v>
          </cell>
          <cell r="F1600" t="str">
            <v>85 1 00 10020</v>
          </cell>
          <cell r="G1600" t="str">
            <v>120</v>
          </cell>
          <cell r="H1600" t="e">
            <v>#REF!</v>
          </cell>
          <cell r="I1600">
            <v>13576.55</v>
          </cell>
          <cell r="J1600" t="e">
            <v>#REF!</v>
          </cell>
          <cell r="K1600">
            <v>8510010020</v>
          </cell>
          <cell r="L1600" t="str">
            <v>8510010020</v>
          </cell>
          <cell r="M1600" t="str">
            <v>62403098510010020120</v>
          </cell>
        </row>
        <row r="1601">
          <cell r="A1601" t="str">
            <v>0000000000</v>
          </cell>
          <cell r="L1601" t="str">
            <v>0000000000</v>
          </cell>
          <cell r="M1601" t="str">
            <v>0000000000</v>
          </cell>
        </row>
        <row r="1602">
          <cell r="A1602" t="str">
            <v>64300000000000000000</v>
          </cell>
          <cell r="B1602" t="str">
            <v>Контрольно-счетная палата города Ставрополя</v>
          </cell>
          <cell r="C1602" t="str">
            <v>643</v>
          </cell>
          <cell r="D1602" t="str">
            <v>00</v>
          </cell>
          <cell r="E1602" t="str">
            <v>00</v>
          </cell>
          <cell r="F1602" t="str">
            <v>00 0 00 00000</v>
          </cell>
          <cell r="G1602" t="str">
            <v>000</v>
          </cell>
          <cell r="H1602" t="e">
            <v>#REF!</v>
          </cell>
          <cell r="I1602">
            <v>14435.04</v>
          </cell>
          <cell r="J1602" t="e">
            <v>#REF!</v>
          </cell>
          <cell r="K1602">
            <v>0</v>
          </cell>
          <cell r="L1602" t="str">
            <v>0000000000</v>
          </cell>
          <cell r="M1602" t="str">
            <v>64300000000000000000</v>
          </cell>
        </row>
        <row r="1603">
          <cell r="A1603" t="str">
            <v>64301000000000000000</v>
          </cell>
          <cell r="B1603" t="str">
            <v>Общегосударственные вопросы</v>
          </cell>
          <cell r="C1603" t="str">
            <v>643</v>
          </cell>
          <cell r="D1603" t="str">
            <v>01</v>
          </cell>
          <cell r="E1603" t="str">
            <v>00</v>
          </cell>
          <cell r="F1603" t="str">
            <v>00 0 00 00000</v>
          </cell>
          <cell r="G1603" t="str">
            <v>000</v>
          </cell>
          <cell r="H1603" t="e">
            <v>#REF!</v>
          </cell>
          <cell r="I1603">
            <v>14435.04</v>
          </cell>
          <cell r="J1603" t="e">
            <v>#REF!</v>
          </cell>
          <cell r="K1603">
            <v>0</v>
          </cell>
          <cell r="L1603" t="str">
            <v>0000000000</v>
          </cell>
          <cell r="M1603" t="str">
            <v>64301000000000000000</v>
          </cell>
        </row>
        <row r="1604">
          <cell r="A1604" t="str">
            <v>64301060000000000000</v>
          </cell>
          <cell r="B1604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  <cell r="C1604" t="str">
            <v>643</v>
          </cell>
          <cell r="D1604" t="str">
            <v>01</v>
          </cell>
          <cell r="E1604" t="str">
            <v>06</v>
          </cell>
          <cell r="F1604" t="str">
            <v>00 0 00 00000</v>
          </cell>
          <cell r="G1604" t="str">
            <v>000</v>
          </cell>
          <cell r="H1604" t="e">
            <v>#REF!</v>
          </cell>
          <cell r="I1604">
            <v>14435.04</v>
          </cell>
          <cell r="J1604" t="e">
            <v>#REF!</v>
          </cell>
          <cell r="K1604">
            <v>0</v>
          </cell>
          <cell r="L1604" t="str">
            <v>0000000000</v>
          </cell>
          <cell r="M1604" t="str">
            <v>64301060000000000000</v>
          </cell>
        </row>
        <row r="1605">
          <cell r="A1605" t="str">
            <v>64301068600000000000</v>
          </cell>
          <cell r="B1605" t="str">
            <v>Обеспечение деятельности контрольно-счетной
палаты города Ставрополя</v>
          </cell>
          <cell r="C1605" t="str">
            <v>643</v>
          </cell>
          <cell r="D1605" t="str">
            <v>01</v>
          </cell>
          <cell r="E1605" t="str">
            <v>06</v>
          </cell>
          <cell r="F1605" t="str">
            <v>86 0 00 00000</v>
          </cell>
          <cell r="G1605" t="str">
            <v>000</v>
          </cell>
          <cell r="H1605" t="e">
            <v>#REF!</v>
          </cell>
          <cell r="I1605">
            <v>14435.04</v>
          </cell>
          <cell r="J1605" t="e">
            <v>#REF!</v>
          </cell>
          <cell r="K1605">
            <v>8600000000</v>
          </cell>
          <cell r="L1605" t="str">
            <v>8600000000</v>
          </cell>
          <cell r="M1605" t="str">
            <v>64301068600000000000</v>
          </cell>
        </row>
        <row r="1606">
          <cell r="A1606" t="str">
            <v>64301068610000000000</v>
          </cell>
          <cell r="B1606" t="str">
            <v>Непрограммные расходы в рамках обеспечения деятельности контрольно-счетной палаты города Ставрополя</v>
          </cell>
          <cell r="C1606" t="str">
            <v>643</v>
          </cell>
          <cell r="D1606" t="str">
            <v>01</v>
          </cell>
          <cell r="E1606" t="str">
            <v>06</v>
          </cell>
          <cell r="F1606" t="str">
            <v>86 1 00 00000</v>
          </cell>
          <cell r="G1606" t="str">
            <v>000</v>
          </cell>
          <cell r="H1606" t="e">
            <v>#REF!</v>
          </cell>
          <cell r="I1606">
            <v>14435.04</v>
          </cell>
          <cell r="J1606" t="e">
            <v>#REF!</v>
          </cell>
          <cell r="K1606">
            <v>8610000000</v>
          </cell>
          <cell r="L1606" t="str">
            <v>8610000000</v>
          </cell>
          <cell r="M1606" t="str">
            <v>64301068610000000000</v>
          </cell>
        </row>
        <row r="1607">
          <cell r="A1607" t="str">
            <v>64301068610010010000</v>
          </cell>
          <cell r="B1607" t="str">
            <v>Расходы на обеспечение функций органов местного самоуправления города Ставрополя</v>
          </cell>
          <cell r="C1607" t="str">
            <v>643</v>
          </cell>
          <cell r="D1607" t="str">
            <v>01</v>
          </cell>
          <cell r="E1607" t="str">
            <v>06</v>
          </cell>
          <cell r="F1607" t="str">
            <v>86 1 00 10010</v>
          </cell>
          <cell r="G1607" t="str">
            <v>000</v>
          </cell>
          <cell r="H1607" t="e">
            <v>#REF!</v>
          </cell>
          <cell r="I1607">
            <v>3967.25</v>
          </cell>
          <cell r="J1607" t="e">
            <v>#REF!</v>
          </cell>
          <cell r="K1607">
            <v>8610010010</v>
          </cell>
          <cell r="L1607" t="str">
            <v>8610010010</v>
          </cell>
          <cell r="M1607" t="str">
            <v>64301068610010010000</v>
          </cell>
        </row>
        <row r="1608">
          <cell r="A1608" t="str">
            <v>64301068610010010120</v>
          </cell>
          <cell r="B1608" t="str">
            <v>Расходы на выплаты персоналу государственных (муниципальных) органов</v>
          </cell>
          <cell r="C1608" t="str">
            <v>643</v>
          </cell>
          <cell r="D1608" t="str">
            <v>01</v>
          </cell>
          <cell r="E1608" t="str">
            <v>06</v>
          </cell>
          <cell r="F1608" t="str">
            <v>86 1 00 10010</v>
          </cell>
          <cell r="G1608" t="str">
            <v>120</v>
          </cell>
          <cell r="H1608" t="e">
            <v>#REF!</v>
          </cell>
          <cell r="I1608">
            <v>419.67</v>
          </cell>
          <cell r="J1608" t="e">
            <v>#REF!</v>
          </cell>
          <cell r="K1608">
            <v>8610010010</v>
          </cell>
          <cell r="L1608" t="str">
            <v>8610010010</v>
          </cell>
          <cell r="M1608" t="str">
            <v>64301068610010010120</v>
          </cell>
        </row>
        <row r="1609">
          <cell r="A1609" t="str">
            <v>64301068610010010240</v>
          </cell>
          <cell r="B1609" t="str">
            <v>Иные закупки товаров, работ и услуг для обеспечения государственных (муниципальных) нужд</v>
          </cell>
          <cell r="C1609" t="str">
            <v>643</v>
          </cell>
          <cell r="D1609" t="str">
            <v>01</v>
          </cell>
          <cell r="E1609" t="str">
            <v>06</v>
          </cell>
          <cell r="F1609" t="str">
            <v>86 1 00 10010</v>
          </cell>
          <cell r="G1609" t="str">
            <v>240</v>
          </cell>
          <cell r="H1609" t="e">
            <v>#REF!</v>
          </cell>
          <cell r="I1609">
            <v>3479.74</v>
          </cell>
          <cell r="J1609" t="e">
            <v>#REF!</v>
          </cell>
          <cell r="K1609">
            <v>8610010010</v>
          </cell>
          <cell r="L1609" t="str">
            <v>8610010010</v>
          </cell>
          <cell r="M1609" t="str">
            <v>64301068610010010240</v>
          </cell>
        </row>
        <row r="1610">
          <cell r="A1610" t="str">
            <v>64301068610010010850</v>
          </cell>
          <cell r="B1610" t="str">
            <v>Уплата налогов, сборов и иных платежей</v>
          </cell>
          <cell r="C1610" t="str">
            <v>643</v>
          </cell>
          <cell r="D1610" t="str">
            <v>01</v>
          </cell>
          <cell r="E1610" t="str">
            <v>06</v>
          </cell>
          <cell r="F1610" t="str">
            <v>86 1 00 10010</v>
          </cell>
          <cell r="G1610" t="str">
            <v>850</v>
          </cell>
          <cell r="H1610" t="e">
            <v>#REF!</v>
          </cell>
          <cell r="I1610">
            <v>67.84</v>
          </cell>
          <cell r="J1610" t="e">
            <v>#REF!</v>
          </cell>
          <cell r="K1610">
            <v>8610010010</v>
          </cell>
          <cell r="L1610" t="str">
            <v>8610010010</v>
          </cell>
          <cell r="M1610" t="str">
            <v>64301068610010010850</v>
          </cell>
        </row>
        <row r="1611">
          <cell r="A1611" t="str">
            <v>64301068610010020000</v>
          </cell>
          <cell r="B1611" t="str">
            <v>Расходы на выплаты по оплате труда работников органов местного самоуправления города Ставрополя</v>
          </cell>
          <cell r="C1611" t="str">
            <v>643</v>
          </cell>
          <cell r="D1611" t="str">
            <v>01</v>
          </cell>
          <cell r="E1611" t="str">
            <v>06</v>
          </cell>
          <cell r="F1611" t="str">
            <v>86 1 00 10020</v>
          </cell>
          <cell r="G1611" t="str">
            <v>000</v>
          </cell>
          <cell r="H1611" t="e">
            <v>#REF!</v>
          </cell>
          <cell r="I1611">
            <v>10467.790000000001</v>
          </cell>
          <cell r="J1611" t="e">
            <v>#REF!</v>
          </cell>
          <cell r="K1611">
            <v>8610010020</v>
          </cell>
          <cell r="L1611" t="str">
            <v>8610010020</v>
          </cell>
          <cell r="M1611" t="str">
            <v>64301068610010020000</v>
          </cell>
        </row>
        <row r="1612">
          <cell r="A1612" t="str">
            <v>64301068610010020120</v>
          </cell>
          <cell r="B1612" t="str">
            <v>Расходы на выплаты персоналу государственных (муниципальных) органов</v>
          </cell>
          <cell r="C1612" t="str">
            <v>643</v>
          </cell>
          <cell r="D1612" t="str">
            <v>01</v>
          </cell>
          <cell r="E1612" t="str">
            <v>06</v>
          </cell>
          <cell r="F1612" t="str">
            <v>86 1 00 10020</v>
          </cell>
          <cell r="G1612" t="str">
            <v>120</v>
          </cell>
          <cell r="H1612" t="e">
            <v>#REF!</v>
          </cell>
          <cell r="I1612">
            <v>10467.790000000001</v>
          </cell>
          <cell r="J1612" t="e">
            <v>#REF!</v>
          </cell>
          <cell r="K1612">
            <v>8610010020</v>
          </cell>
          <cell r="L1612" t="str">
            <v>8610010020</v>
          </cell>
          <cell r="M1612" t="str">
            <v>64301068610010020120</v>
          </cell>
        </row>
      </sheetData>
      <sheetData sheetId="12" refreshError="1"/>
      <sheetData sheetId="13">
        <row r="8">
          <cell r="A8" t="str">
            <v>60001037010010010122</v>
          </cell>
          <cell r="B8">
            <v>600</v>
          </cell>
          <cell r="C8">
            <v>103</v>
          </cell>
          <cell r="D8" t="str">
            <v>7010010010</v>
          </cell>
          <cell r="E8" t="str">
            <v>122</v>
          </cell>
          <cell r="F8">
            <v>1148933.98</v>
          </cell>
          <cell r="G8" t="str">
            <v>0103</v>
          </cell>
          <cell r="H8" t="str">
            <v>7010010010</v>
          </cell>
        </row>
        <row r="9">
          <cell r="A9" t="str">
            <v>60001037010010010853</v>
          </cell>
          <cell r="B9">
            <v>600</v>
          </cell>
          <cell r="C9">
            <v>103</v>
          </cell>
          <cell r="D9" t="str">
            <v>7010010010</v>
          </cell>
          <cell r="E9" t="str">
            <v>853</v>
          </cell>
          <cell r="F9">
            <v>0.12</v>
          </cell>
          <cell r="G9" t="str">
            <v>0103</v>
          </cell>
          <cell r="H9" t="str">
            <v>7010010010</v>
          </cell>
        </row>
        <row r="10">
          <cell r="A10" t="str">
            <v>60001037010010010244</v>
          </cell>
          <cell r="B10">
            <v>600</v>
          </cell>
          <cell r="C10">
            <v>103</v>
          </cell>
          <cell r="D10" t="str">
            <v>7010010010</v>
          </cell>
          <cell r="E10" t="str">
            <v>244</v>
          </cell>
          <cell r="F10">
            <v>5992667.8099999996</v>
          </cell>
          <cell r="G10" t="str">
            <v>0103</v>
          </cell>
          <cell r="H10" t="str">
            <v>7010010010</v>
          </cell>
        </row>
        <row r="11">
          <cell r="A11" t="str">
            <v>60001037010010010852</v>
          </cell>
          <cell r="B11">
            <v>600</v>
          </cell>
          <cell r="C11">
            <v>103</v>
          </cell>
          <cell r="D11" t="str">
            <v>7010010010</v>
          </cell>
          <cell r="E11" t="str">
            <v>852</v>
          </cell>
          <cell r="F11">
            <v>76036</v>
          </cell>
          <cell r="G11" t="str">
            <v>0103</v>
          </cell>
          <cell r="H11" t="str">
            <v>7010010010</v>
          </cell>
        </row>
        <row r="12">
          <cell r="A12" t="str">
            <v>60001037010010010129</v>
          </cell>
          <cell r="B12">
            <v>600</v>
          </cell>
          <cell r="C12">
            <v>103</v>
          </cell>
          <cell r="D12" t="str">
            <v>7010010010</v>
          </cell>
          <cell r="E12" t="str">
            <v>129</v>
          </cell>
          <cell r="F12">
            <v>179359.84</v>
          </cell>
          <cell r="G12" t="str">
            <v>0103</v>
          </cell>
          <cell r="H12" t="str">
            <v>7010010010</v>
          </cell>
        </row>
        <row r="13">
          <cell r="A13" t="str">
            <v>60001037010010010123</v>
          </cell>
          <cell r="B13">
            <v>600</v>
          </cell>
          <cell r="C13">
            <v>103</v>
          </cell>
          <cell r="D13" t="str">
            <v>7010010010</v>
          </cell>
          <cell r="E13" t="str">
            <v>123</v>
          </cell>
          <cell r="F13">
            <v>2333124</v>
          </cell>
          <cell r="G13" t="str">
            <v>0103</v>
          </cell>
          <cell r="H13" t="str">
            <v>7010010010</v>
          </cell>
        </row>
        <row r="14">
          <cell r="A14" t="str">
            <v>60001037010010010851</v>
          </cell>
          <cell r="B14">
            <v>600</v>
          </cell>
          <cell r="C14">
            <v>103</v>
          </cell>
          <cell r="D14" t="str">
            <v>7010010010</v>
          </cell>
          <cell r="E14" t="str">
            <v>851</v>
          </cell>
          <cell r="F14">
            <v>28370</v>
          </cell>
          <cell r="G14" t="str">
            <v>0103</v>
          </cell>
          <cell r="H14" t="str">
            <v>7010010010</v>
          </cell>
        </row>
        <row r="15">
          <cell r="A15" t="str">
            <v>60001037010010020121</v>
          </cell>
          <cell r="B15">
            <v>600</v>
          </cell>
          <cell r="C15">
            <v>103</v>
          </cell>
          <cell r="D15" t="str">
            <v>7010010020</v>
          </cell>
          <cell r="E15" t="str">
            <v>121</v>
          </cell>
          <cell r="F15">
            <v>25425833.059999999</v>
          </cell>
          <cell r="G15" t="str">
            <v>0103</v>
          </cell>
          <cell r="H15" t="str">
            <v>7010010020</v>
          </cell>
        </row>
        <row r="16">
          <cell r="A16" t="str">
            <v>60001037010010020129</v>
          </cell>
          <cell r="B16">
            <v>600</v>
          </cell>
          <cell r="C16">
            <v>103</v>
          </cell>
          <cell r="D16" t="str">
            <v>7010010020</v>
          </cell>
          <cell r="E16" t="str">
            <v>129</v>
          </cell>
          <cell r="F16">
            <v>7660582.4500000002</v>
          </cell>
          <cell r="G16" t="str">
            <v>0103</v>
          </cell>
          <cell r="H16" t="str">
            <v>7010010020</v>
          </cell>
        </row>
        <row r="17">
          <cell r="A17" t="str">
            <v>60001037020010010122</v>
          </cell>
          <cell r="B17">
            <v>600</v>
          </cell>
          <cell r="C17">
            <v>103</v>
          </cell>
          <cell r="D17" t="str">
            <v>7020010010</v>
          </cell>
          <cell r="E17" t="str">
            <v>122</v>
          </cell>
          <cell r="F17">
            <v>31912.5</v>
          </cell>
          <cell r="G17" t="str">
            <v>0103</v>
          </cell>
          <cell r="H17" t="str">
            <v>7020010010</v>
          </cell>
        </row>
        <row r="18">
          <cell r="A18" t="str">
            <v>60001037020010010129</v>
          </cell>
          <cell r="B18">
            <v>600</v>
          </cell>
          <cell r="C18">
            <v>103</v>
          </cell>
          <cell r="D18" t="str">
            <v>7020010010</v>
          </cell>
          <cell r="E18" t="str">
            <v>129</v>
          </cell>
          <cell r="F18">
            <v>9637.5</v>
          </cell>
          <cell r="G18" t="str">
            <v>0103</v>
          </cell>
          <cell r="H18" t="str">
            <v>7020010010</v>
          </cell>
        </row>
        <row r="19">
          <cell r="A19" t="str">
            <v>60001037020010020121</v>
          </cell>
          <cell r="B19">
            <v>600</v>
          </cell>
          <cell r="C19">
            <v>103</v>
          </cell>
          <cell r="D19" t="str">
            <v>7020010020</v>
          </cell>
          <cell r="E19" t="str">
            <v>121</v>
          </cell>
          <cell r="F19">
            <v>1202724.67</v>
          </cell>
          <cell r="G19" t="str">
            <v>0103</v>
          </cell>
          <cell r="H19" t="str">
            <v>7020010020</v>
          </cell>
        </row>
        <row r="20">
          <cell r="A20" t="str">
            <v>60001037020010020129</v>
          </cell>
          <cell r="B20">
            <v>600</v>
          </cell>
          <cell r="C20">
            <v>103</v>
          </cell>
          <cell r="D20" t="str">
            <v>7020010020</v>
          </cell>
          <cell r="E20" t="str">
            <v>129</v>
          </cell>
          <cell r="F20">
            <v>305673</v>
          </cell>
          <cell r="G20" t="str">
            <v>0103</v>
          </cell>
          <cell r="H20" t="str">
            <v>7020010020</v>
          </cell>
        </row>
        <row r="21">
          <cell r="A21" t="str">
            <v>60001037030010010129</v>
          </cell>
          <cell r="B21">
            <v>600</v>
          </cell>
          <cell r="C21">
            <v>103</v>
          </cell>
          <cell r="D21" t="str">
            <v>7030010010</v>
          </cell>
          <cell r="E21" t="str">
            <v>129</v>
          </cell>
          <cell r="F21">
            <v>19275.16</v>
          </cell>
          <cell r="G21" t="str">
            <v>0103</v>
          </cell>
          <cell r="H21" t="str">
            <v>7030010010</v>
          </cell>
        </row>
        <row r="22">
          <cell r="A22" t="str">
            <v>60001037030010010122</v>
          </cell>
          <cell r="B22">
            <v>600</v>
          </cell>
          <cell r="C22">
            <v>103</v>
          </cell>
          <cell r="D22" t="str">
            <v>7030010010</v>
          </cell>
          <cell r="E22" t="str">
            <v>122</v>
          </cell>
          <cell r="F22">
            <v>63825</v>
          </cell>
          <cell r="G22" t="str">
            <v>0103</v>
          </cell>
          <cell r="H22" t="str">
            <v>7030010010</v>
          </cell>
        </row>
        <row r="23">
          <cell r="A23" t="str">
            <v>60001037030010020129</v>
          </cell>
          <cell r="B23">
            <v>600</v>
          </cell>
          <cell r="C23">
            <v>103</v>
          </cell>
          <cell r="D23" t="str">
            <v>7030010020</v>
          </cell>
          <cell r="E23" t="str">
            <v>129</v>
          </cell>
          <cell r="F23">
            <v>519469.41</v>
          </cell>
          <cell r="G23" t="str">
            <v>0103</v>
          </cell>
          <cell r="H23" t="str">
            <v>7030010020</v>
          </cell>
        </row>
        <row r="24">
          <cell r="A24" t="str">
            <v>60001037030010020121</v>
          </cell>
          <cell r="B24">
            <v>600</v>
          </cell>
          <cell r="C24">
            <v>103</v>
          </cell>
          <cell r="D24" t="str">
            <v>7030010020</v>
          </cell>
          <cell r="E24" t="str">
            <v>121</v>
          </cell>
          <cell r="F24">
            <v>1864168.35</v>
          </cell>
          <cell r="G24" t="str">
            <v>0103</v>
          </cell>
          <cell r="H24" t="str">
            <v>7030010020</v>
          </cell>
        </row>
        <row r="25">
          <cell r="A25" t="str">
            <v>60001137040020090244</v>
          </cell>
          <cell r="B25">
            <v>600</v>
          </cell>
          <cell r="C25">
            <v>113</v>
          </cell>
          <cell r="D25" t="str">
            <v>7040020090</v>
          </cell>
          <cell r="E25" t="str">
            <v>244</v>
          </cell>
          <cell r="F25">
            <v>0</v>
          </cell>
          <cell r="G25" t="str">
            <v>0113</v>
          </cell>
          <cell r="H25" t="str">
            <v>7040020090</v>
          </cell>
        </row>
        <row r="26">
          <cell r="A26" t="str">
            <v>60012017040098710244</v>
          </cell>
          <cell r="B26">
            <v>600</v>
          </cell>
          <cell r="C26">
            <v>1201</v>
          </cell>
          <cell r="D26" t="str">
            <v>7040098710</v>
          </cell>
          <cell r="E26" t="str">
            <v>244</v>
          </cell>
          <cell r="F26">
            <v>5090500</v>
          </cell>
          <cell r="G26" t="str">
            <v>1201</v>
          </cell>
          <cell r="H26" t="str">
            <v>7040098710</v>
          </cell>
        </row>
        <row r="27">
          <cell r="A27" t="str">
            <v>60012027040098710244</v>
          </cell>
          <cell r="B27">
            <v>600</v>
          </cell>
          <cell r="C27">
            <v>1202</v>
          </cell>
          <cell r="D27" t="str">
            <v>7040098710</v>
          </cell>
          <cell r="E27" t="str">
            <v>244</v>
          </cell>
          <cell r="F27">
            <v>2000000</v>
          </cell>
          <cell r="G27" t="str">
            <v>1202</v>
          </cell>
          <cell r="H27" t="str">
            <v>7040098710</v>
          </cell>
        </row>
        <row r="28">
          <cell r="A28" t="str">
            <v>60101027120010010129</v>
          </cell>
          <cell r="B28">
            <v>601</v>
          </cell>
          <cell r="C28">
            <v>102</v>
          </cell>
          <cell r="D28" t="str">
            <v>7120010010</v>
          </cell>
          <cell r="E28" t="str">
            <v>129</v>
          </cell>
          <cell r="F28">
            <v>9637.5</v>
          </cell>
          <cell r="G28" t="str">
            <v>0102</v>
          </cell>
          <cell r="H28" t="str">
            <v>7120010010</v>
          </cell>
        </row>
        <row r="29">
          <cell r="A29" t="str">
            <v>60101027120010010122</v>
          </cell>
          <cell r="B29">
            <v>601</v>
          </cell>
          <cell r="C29">
            <v>102</v>
          </cell>
          <cell r="D29" t="str">
            <v>7120010010</v>
          </cell>
          <cell r="E29" t="str">
            <v>122</v>
          </cell>
          <cell r="F29">
            <v>31912.5</v>
          </cell>
          <cell r="G29" t="str">
            <v>0102</v>
          </cell>
          <cell r="H29" t="str">
            <v>7120010010</v>
          </cell>
        </row>
        <row r="30">
          <cell r="A30" t="str">
            <v>60101027120010020121</v>
          </cell>
          <cell r="B30">
            <v>601</v>
          </cell>
          <cell r="C30">
            <v>102</v>
          </cell>
          <cell r="D30" t="str">
            <v>7120010020</v>
          </cell>
          <cell r="E30" t="str">
            <v>121</v>
          </cell>
          <cell r="F30">
            <v>988569.46</v>
          </cell>
          <cell r="G30" t="str">
            <v>0102</v>
          </cell>
          <cell r="H30" t="str">
            <v>7120010020</v>
          </cell>
        </row>
        <row r="31">
          <cell r="A31" t="str">
            <v>60101027120010020129</v>
          </cell>
          <cell r="B31">
            <v>601</v>
          </cell>
          <cell r="C31">
            <v>102</v>
          </cell>
          <cell r="D31" t="str">
            <v>7120010020</v>
          </cell>
          <cell r="E31" t="str">
            <v>129</v>
          </cell>
          <cell r="F31">
            <v>408602.83</v>
          </cell>
          <cell r="G31" t="str">
            <v>0102</v>
          </cell>
          <cell r="H31" t="str">
            <v>7120010020</v>
          </cell>
        </row>
        <row r="32">
          <cell r="A32" t="str">
            <v>60101047110010010853</v>
          </cell>
          <cell r="B32">
            <v>601</v>
          </cell>
          <cell r="C32">
            <v>104</v>
          </cell>
          <cell r="D32" t="str">
            <v>7110010010</v>
          </cell>
          <cell r="E32" t="str">
            <v>853</v>
          </cell>
          <cell r="F32">
            <v>8012</v>
          </cell>
          <cell r="G32" t="str">
            <v>0104</v>
          </cell>
          <cell r="H32" t="str">
            <v>7110010010</v>
          </cell>
        </row>
        <row r="33">
          <cell r="A33" t="str">
            <v>60101047110010010129</v>
          </cell>
          <cell r="B33">
            <v>601</v>
          </cell>
          <cell r="C33">
            <v>104</v>
          </cell>
          <cell r="D33" t="str">
            <v>7110010010</v>
          </cell>
          <cell r="E33" t="str">
            <v>129</v>
          </cell>
          <cell r="F33">
            <v>673491.35</v>
          </cell>
          <cell r="G33" t="str">
            <v>0104</v>
          </cell>
          <cell r="H33" t="str">
            <v>7110010010</v>
          </cell>
        </row>
        <row r="34">
          <cell r="A34" t="str">
            <v>60101047110010010852</v>
          </cell>
          <cell r="B34">
            <v>601</v>
          </cell>
          <cell r="C34">
            <v>104</v>
          </cell>
          <cell r="D34" t="str">
            <v>7110010010</v>
          </cell>
          <cell r="E34" t="str">
            <v>852</v>
          </cell>
          <cell r="F34">
            <v>3000</v>
          </cell>
          <cell r="G34" t="str">
            <v>0104</v>
          </cell>
          <cell r="H34" t="str">
            <v>7110010010</v>
          </cell>
        </row>
        <row r="35">
          <cell r="A35" t="str">
            <v>60101047110010010122</v>
          </cell>
          <cell r="B35">
            <v>601</v>
          </cell>
          <cell r="C35">
            <v>104</v>
          </cell>
          <cell r="D35" t="str">
            <v>7110010010</v>
          </cell>
          <cell r="E35" t="str">
            <v>122</v>
          </cell>
          <cell r="F35">
            <v>3601254.87</v>
          </cell>
          <cell r="G35" t="str">
            <v>0104</v>
          </cell>
          <cell r="H35" t="str">
            <v>7110010010</v>
          </cell>
        </row>
        <row r="36">
          <cell r="A36" t="str">
            <v>60101047110010010244</v>
          </cell>
          <cell r="B36">
            <v>601</v>
          </cell>
          <cell r="C36">
            <v>104</v>
          </cell>
          <cell r="D36" t="str">
            <v>7110010010</v>
          </cell>
          <cell r="E36" t="str">
            <v>244</v>
          </cell>
          <cell r="F36">
            <v>6514957.2400000002</v>
          </cell>
          <cell r="G36" t="str">
            <v>0104</v>
          </cell>
          <cell r="H36" t="str">
            <v>7110010010</v>
          </cell>
        </row>
        <row r="37">
          <cell r="A37" t="str">
            <v>60101047110010010831</v>
          </cell>
          <cell r="B37">
            <v>601</v>
          </cell>
          <cell r="C37">
            <v>104</v>
          </cell>
          <cell r="D37" t="str">
            <v>7110010010</v>
          </cell>
          <cell r="E37" t="str">
            <v>831</v>
          </cell>
          <cell r="F37">
            <v>75000</v>
          </cell>
          <cell r="G37" t="str">
            <v>0104</v>
          </cell>
          <cell r="H37" t="str">
            <v>7110010010</v>
          </cell>
        </row>
        <row r="38">
          <cell r="A38" t="str">
            <v>60101047110010020121</v>
          </cell>
          <cell r="B38">
            <v>601</v>
          </cell>
          <cell r="C38">
            <v>104</v>
          </cell>
          <cell r="D38" t="str">
            <v>7110010020</v>
          </cell>
          <cell r="E38" t="str">
            <v>121</v>
          </cell>
          <cell r="F38">
            <v>72306988.939999998</v>
          </cell>
          <cell r="G38" t="str">
            <v>0104</v>
          </cell>
          <cell r="H38" t="str">
            <v>7110010020</v>
          </cell>
        </row>
        <row r="39">
          <cell r="A39" t="str">
            <v>60101047110010020129</v>
          </cell>
          <cell r="B39">
            <v>601</v>
          </cell>
          <cell r="C39">
            <v>104</v>
          </cell>
          <cell r="D39" t="str">
            <v>7110010020</v>
          </cell>
          <cell r="E39" t="str">
            <v>129</v>
          </cell>
          <cell r="F39">
            <v>21478586.129999999</v>
          </cell>
          <cell r="G39" t="str">
            <v>0104</v>
          </cell>
          <cell r="H39" t="str">
            <v>7110010020</v>
          </cell>
        </row>
        <row r="40">
          <cell r="A40" t="str">
            <v>60101047110076360244</v>
          </cell>
          <cell r="B40">
            <v>601</v>
          </cell>
          <cell r="C40">
            <v>104</v>
          </cell>
          <cell r="D40" t="str">
            <v>7110076360</v>
          </cell>
          <cell r="E40" t="str">
            <v>244</v>
          </cell>
          <cell r="F40">
            <v>0</v>
          </cell>
          <cell r="G40" t="str">
            <v>0104</v>
          </cell>
          <cell r="H40" t="str">
            <v>7110076360</v>
          </cell>
        </row>
        <row r="41">
          <cell r="A41" t="str">
            <v>60101047110076630129</v>
          </cell>
          <cell r="B41">
            <v>601</v>
          </cell>
          <cell r="C41">
            <v>104</v>
          </cell>
          <cell r="D41" t="str">
            <v>7110076630</v>
          </cell>
          <cell r="E41" t="str">
            <v>129</v>
          </cell>
          <cell r="F41">
            <v>213351</v>
          </cell>
          <cell r="G41" t="str">
            <v>0104</v>
          </cell>
          <cell r="H41" t="str">
            <v>7110076630</v>
          </cell>
        </row>
        <row r="42">
          <cell r="A42" t="str">
            <v>60101047110076630121</v>
          </cell>
          <cell r="B42">
            <v>601</v>
          </cell>
          <cell r="C42">
            <v>104</v>
          </cell>
          <cell r="D42" t="str">
            <v>7110076630</v>
          </cell>
          <cell r="E42" t="str">
            <v>121</v>
          </cell>
          <cell r="F42">
            <v>706460</v>
          </cell>
          <cell r="G42" t="str">
            <v>0104</v>
          </cell>
          <cell r="H42" t="str">
            <v>7110076630</v>
          </cell>
        </row>
        <row r="43">
          <cell r="A43" t="str">
            <v>60101047110076630244</v>
          </cell>
          <cell r="B43">
            <v>601</v>
          </cell>
          <cell r="C43">
            <v>104</v>
          </cell>
          <cell r="D43" t="str">
            <v>7110076630</v>
          </cell>
          <cell r="E43" t="str">
            <v>244</v>
          </cell>
          <cell r="F43">
            <v>242830</v>
          </cell>
          <cell r="G43" t="str">
            <v>0104</v>
          </cell>
          <cell r="H43" t="str">
            <v>7110076630</v>
          </cell>
        </row>
        <row r="44">
          <cell r="A44" t="str">
            <v>60101047110076930244</v>
          </cell>
          <cell r="B44">
            <v>601</v>
          </cell>
          <cell r="C44">
            <v>104</v>
          </cell>
          <cell r="D44" t="str">
            <v>7110076930</v>
          </cell>
          <cell r="E44" t="str">
            <v>244</v>
          </cell>
          <cell r="F44">
            <v>9000</v>
          </cell>
          <cell r="G44" t="str">
            <v>0104</v>
          </cell>
          <cell r="H44" t="str">
            <v>7110076930</v>
          </cell>
        </row>
        <row r="45">
          <cell r="A45" t="str">
            <v>60101059810051200244</v>
          </cell>
          <cell r="B45">
            <v>601</v>
          </cell>
          <cell r="C45">
            <v>105</v>
          </cell>
          <cell r="D45" t="str">
            <v>9810051200</v>
          </cell>
          <cell r="E45" t="str">
            <v>244</v>
          </cell>
          <cell r="F45">
            <v>69450</v>
          </cell>
          <cell r="G45" t="str">
            <v>0105</v>
          </cell>
          <cell r="H45" t="str">
            <v>9810051200</v>
          </cell>
        </row>
        <row r="46">
          <cell r="A46" t="str">
            <v>60101131220220640880</v>
          </cell>
          <cell r="B46">
            <v>601</v>
          </cell>
          <cell r="C46">
            <v>113</v>
          </cell>
          <cell r="D46" t="str">
            <v>1220220640</v>
          </cell>
          <cell r="E46" t="str">
            <v>880</v>
          </cell>
          <cell r="F46">
            <v>50000</v>
          </cell>
          <cell r="G46" t="str">
            <v>0113</v>
          </cell>
          <cell r="H46" t="str">
            <v>1220220640</v>
          </cell>
        </row>
        <row r="47">
          <cell r="A47" t="str">
            <v>60101131220320040853</v>
          </cell>
          <cell r="B47">
            <v>601</v>
          </cell>
          <cell r="C47">
            <v>113</v>
          </cell>
          <cell r="D47" t="str">
            <v>1220320040</v>
          </cell>
          <cell r="E47" t="str">
            <v>853</v>
          </cell>
          <cell r="F47">
            <v>1343670</v>
          </cell>
          <cell r="G47" t="str">
            <v>0113</v>
          </cell>
          <cell r="H47" t="str">
            <v>1220320040</v>
          </cell>
        </row>
        <row r="48">
          <cell r="A48" t="str">
            <v>60101131220320090244</v>
          </cell>
          <cell r="B48">
            <v>601</v>
          </cell>
          <cell r="C48">
            <v>113</v>
          </cell>
          <cell r="D48" t="str">
            <v>1220320090</v>
          </cell>
          <cell r="E48" t="str">
            <v>244</v>
          </cell>
          <cell r="F48">
            <v>216800</v>
          </cell>
          <cell r="G48" t="str">
            <v>0113</v>
          </cell>
          <cell r="H48" t="str">
            <v>1220320090</v>
          </cell>
        </row>
        <row r="49">
          <cell r="A49" t="str">
            <v>60101131320120620244</v>
          </cell>
          <cell r="B49">
            <v>601</v>
          </cell>
          <cell r="C49">
            <v>113</v>
          </cell>
          <cell r="D49" t="str">
            <v>1320120620</v>
          </cell>
          <cell r="E49" t="str">
            <v>244</v>
          </cell>
          <cell r="F49">
            <v>145000</v>
          </cell>
          <cell r="G49" t="str">
            <v>0113</v>
          </cell>
          <cell r="H49" t="str">
            <v>1320120620</v>
          </cell>
        </row>
        <row r="50">
          <cell r="A50" t="str">
            <v>60101131410120630244</v>
          </cell>
          <cell r="B50">
            <v>601</v>
          </cell>
          <cell r="C50">
            <v>113</v>
          </cell>
          <cell r="D50" t="str">
            <v>1410120630</v>
          </cell>
          <cell r="E50" t="str">
            <v>244</v>
          </cell>
          <cell r="F50">
            <v>9360974.5299999993</v>
          </cell>
          <cell r="G50" t="str">
            <v>0113</v>
          </cell>
          <cell r="H50" t="str">
            <v>1410120630</v>
          </cell>
        </row>
        <row r="51">
          <cell r="A51" t="str">
            <v>60101131410121340244</v>
          </cell>
          <cell r="B51">
            <v>601</v>
          </cell>
          <cell r="C51">
            <v>113</v>
          </cell>
          <cell r="D51" t="str">
            <v>1410121340</v>
          </cell>
          <cell r="E51" t="str">
            <v>244</v>
          </cell>
          <cell r="F51">
            <v>557547.55000000005</v>
          </cell>
          <cell r="G51" t="str">
            <v>0113</v>
          </cell>
          <cell r="H51" t="str">
            <v>1410121340</v>
          </cell>
        </row>
        <row r="52">
          <cell r="A52" t="str">
            <v>60101131410220630244</v>
          </cell>
          <cell r="B52">
            <v>601</v>
          </cell>
          <cell r="C52">
            <v>113</v>
          </cell>
          <cell r="D52" t="str">
            <v>1410220630</v>
          </cell>
          <cell r="E52" t="str">
            <v>244</v>
          </cell>
          <cell r="F52">
            <v>2849730</v>
          </cell>
          <cell r="G52" t="str">
            <v>0113</v>
          </cell>
          <cell r="H52" t="str">
            <v>1410220630</v>
          </cell>
        </row>
        <row r="53">
          <cell r="A53" t="str">
            <v>60101131420120710244</v>
          </cell>
          <cell r="B53">
            <v>601</v>
          </cell>
          <cell r="C53">
            <v>113</v>
          </cell>
          <cell r="D53" t="str">
            <v>1420120710</v>
          </cell>
          <cell r="E53" t="str">
            <v>244</v>
          </cell>
          <cell r="F53">
            <v>0</v>
          </cell>
          <cell r="G53" t="str">
            <v>0113</v>
          </cell>
          <cell r="H53" t="str">
            <v>1420120710</v>
          </cell>
        </row>
        <row r="54">
          <cell r="A54" t="str">
            <v>60101131420220710244</v>
          </cell>
          <cell r="B54">
            <v>601</v>
          </cell>
          <cell r="C54">
            <v>113</v>
          </cell>
          <cell r="D54" t="str">
            <v>1420220710</v>
          </cell>
          <cell r="E54" t="str">
            <v>244</v>
          </cell>
          <cell r="F54">
            <v>85000</v>
          </cell>
          <cell r="G54" t="str">
            <v>0113</v>
          </cell>
          <cell r="H54" t="str">
            <v>1420220710</v>
          </cell>
        </row>
        <row r="55">
          <cell r="A55" t="str">
            <v>60101131420320710244</v>
          </cell>
          <cell r="B55">
            <v>601</v>
          </cell>
          <cell r="C55">
            <v>113</v>
          </cell>
          <cell r="D55" t="str">
            <v>1420320710</v>
          </cell>
          <cell r="E55" t="str">
            <v>244</v>
          </cell>
          <cell r="F55">
            <v>0</v>
          </cell>
          <cell r="G55" t="str">
            <v>0113</v>
          </cell>
          <cell r="H55" t="str">
            <v>1420320710</v>
          </cell>
        </row>
        <row r="56">
          <cell r="A56" t="str">
            <v>60101131420411010852</v>
          </cell>
          <cell r="B56">
            <v>601</v>
          </cell>
          <cell r="C56">
            <v>113</v>
          </cell>
          <cell r="D56" t="str">
            <v>1420411010</v>
          </cell>
          <cell r="E56" t="str">
            <v>852</v>
          </cell>
          <cell r="F56">
            <v>2639.27</v>
          </cell>
          <cell r="G56" t="str">
            <v>0113</v>
          </cell>
          <cell r="H56" t="str">
            <v>1420411010</v>
          </cell>
        </row>
        <row r="57">
          <cell r="A57" t="str">
            <v>60101131420411010111</v>
          </cell>
          <cell r="B57">
            <v>601</v>
          </cell>
          <cell r="C57">
            <v>113</v>
          </cell>
          <cell r="D57" t="str">
            <v>1420411010</v>
          </cell>
          <cell r="E57" t="str">
            <v>111</v>
          </cell>
          <cell r="F57">
            <v>44638770</v>
          </cell>
          <cell r="G57" t="str">
            <v>0113</v>
          </cell>
          <cell r="H57" t="str">
            <v>1420411010</v>
          </cell>
        </row>
        <row r="58">
          <cell r="A58" t="str">
            <v>60101131420411010851</v>
          </cell>
          <cell r="B58">
            <v>601</v>
          </cell>
          <cell r="C58">
            <v>113</v>
          </cell>
          <cell r="D58" t="str">
            <v>1420411010</v>
          </cell>
          <cell r="E58" t="str">
            <v>851</v>
          </cell>
          <cell r="F58">
            <v>1356232</v>
          </cell>
          <cell r="G58" t="str">
            <v>0113</v>
          </cell>
          <cell r="H58" t="str">
            <v>1420411010</v>
          </cell>
        </row>
        <row r="59">
          <cell r="A59" t="str">
            <v>60101131420411010119</v>
          </cell>
          <cell r="B59">
            <v>601</v>
          </cell>
          <cell r="C59">
            <v>113</v>
          </cell>
          <cell r="D59" t="str">
            <v>1420411010</v>
          </cell>
          <cell r="E59" t="str">
            <v>119</v>
          </cell>
          <cell r="F59">
            <v>13426354.57</v>
          </cell>
          <cell r="G59" t="str">
            <v>0113</v>
          </cell>
          <cell r="H59" t="str">
            <v>1420411010</v>
          </cell>
        </row>
        <row r="60">
          <cell r="A60" t="str">
            <v>60101131420411010244</v>
          </cell>
          <cell r="B60">
            <v>601</v>
          </cell>
          <cell r="C60">
            <v>113</v>
          </cell>
          <cell r="D60" t="str">
            <v>1420411010</v>
          </cell>
          <cell r="E60" t="str">
            <v>244</v>
          </cell>
          <cell r="F60">
            <v>17725021.219999999</v>
          </cell>
          <cell r="G60" t="str">
            <v>0113</v>
          </cell>
          <cell r="H60" t="str">
            <v>1420411010</v>
          </cell>
        </row>
        <row r="61">
          <cell r="A61" t="str">
            <v>60101131420411010853</v>
          </cell>
          <cell r="B61">
            <v>601</v>
          </cell>
          <cell r="C61">
            <v>113</v>
          </cell>
          <cell r="D61" t="str">
            <v>1420411010</v>
          </cell>
          <cell r="E61" t="str">
            <v>853</v>
          </cell>
          <cell r="F61">
            <v>68114.179999999993</v>
          </cell>
          <cell r="G61" t="str">
            <v>0113</v>
          </cell>
          <cell r="H61" t="str">
            <v>1420411010</v>
          </cell>
        </row>
        <row r="62">
          <cell r="A62" t="str">
            <v>60101131420411010831</v>
          </cell>
          <cell r="B62">
            <v>601</v>
          </cell>
          <cell r="C62">
            <v>113</v>
          </cell>
          <cell r="D62" t="str">
            <v>1420411010</v>
          </cell>
          <cell r="E62" t="str">
            <v>831</v>
          </cell>
          <cell r="F62">
            <v>3768</v>
          </cell>
          <cell r="G62" t="str">
            <v>0113</v>
          </cell>
          <cell r="H62" t="str">
            <v>1420411010</v>
          </cell>
        </row>
        <row r="63">
          <cell r="A63" t="str">
            <v>60101131420411010112</v>
          </cell>
          <cell r="B63">
            <v>601</v>
          </cell>
          <cell r="C63">
            <v>113</v>
          </cell>
          <cell r="D63" t="str">
            <v>1420411010</v>
          </cell>
          <cell r="E63" t="str">
            <v>112</v>
          </cell>
          <cell r="F63">
            <v>9355.43</v>
          </cell>
          <cell r="G63" t="str">
            <v>0113</v>
          </cell>
          <cell r="H63" t="str">
            <v>1420411010</v>
          </cell>
        </row>
        <row r="64">
          <cell r="A64" t="str">
            <v>60101131510120350244</v>
          </cell>
          <cell r="B64">
            <v>601</v>
          </cell>
          <cell r="C64">
            <v>113</v>
          </cell>
          <cell r="D64" t="str">
            <v>1510120350</v>
          </cell>
          <cell r="E64" t="str">
            <v>244</v>
          </cell>
          <cell r="F64">
            <v>373000</v>
          </cell>
          <cell r="G64" t="str">
            <v>0113</v>
          </cell>
          <cell r="H64" t="str">
            <v>1510120350</v>
          </cell>
        </row>
        <row r="65">
          <cell r="A65" t="str">
            <v>60101131510220350244</v>
          </cell>
          <cell r="B65">
            <v>601</v>
          </cell>
          <cell r="C65">
            <v>113</v>
          </cell>
          <cell r="D65" t="str">
            <v>1510220350</v>
          </cell>
          <cell r="E65" t="str">
            <v>244</v>
          </cell>
          <cell r="F65">
            <v>0</v>
          </cell>
          <cell r="G65" t="str">
            <v>0113</v>
          </cell>
          <cell r="H65" t="str">
            <v>1510220350</v>
          </cell>
        </row>
        <row r="66">
          <cell r="A66" t="str">
            <v>60101131520120370244</v>
          </cell>
          <cell r="B66">
            <v>601</v>
          </cell>
          <cell r="C66">
            <v>113</v>
          </cell>
          <cell r="D66" t="str">
            <v>1520120370</v>
          </cell>
          <cell r="E66" t="str">
            <v>244</v>
          </cell>
          <cell r="F66">
            <v>57893.5</v>
          </cell>
          <cell r="G66" t="str">
            <v>0113</v>
          </cell>
          <cell r="H66" t="str">
            <v>1520120370</v>
          </cell>
        </row>
        <row r="67">
          <cell r="A67" t="str">
            <v>60101131520220370350</v>
          </cell>
          <cell r="B67">
            <v>601</v>
          </cell>
          <cell r="C67">
            <v>113</v>
          </cell>
          <cell r="D67" t="str">
            <v>1520220370</v>
          </cell>
          <cell r="E67" t="str">
            <v>350</v>
          </cell>
          <cell r="F67">
            <v>70000</v>
          </cell>
          <cell r="G67" t="str">
            <v>0113</v>
          </cell>
          <cell r="H67" t="str">
            <v>1520220370</v>
          </cell>
        </row>
        <row r="68">
          <cell r="A68" t="str">
            <v>60101131520220370244</v>
          </cell>
          <cell r="B68">
            <v>601</v>
          </cell>
          <cell r="C68">
            <v>113</v>
          </cell>
          <cell r="D68" t="str">
            <v>1520220370</v>
          </cell>
          <cell r="E68" t="str">
            <v>244</v>
          </cell>
          <cell r="F68">
            <v>15000</v>
          </cell>
          <cell r="G68" t="str">
            <v>0113</v>
          </cell>
          <cell r="H68" t="str">
            <v>1520220370</v>
          </cell>
        </row>
        <row r="69">
          <cell r="A69" t="str">
            <v>60101131520220370360</v>
          </cell>
          <cell r="B69">
            <v>601</v>
          </cell>
          <cell r="C69">
            <v>113</v>
          </cell>
          <cell r="D69" t="str">
            <v>1520220370</v>
          </cell>
          <cell r="E69" t="str">
            <v>360</v>
          </cell>
          <cell r="F69">
            <v>0</v>
          </cell>
          <cell r="G69" t="str">
            <v>0113</v>
          </cell>
          <cell r="H69" t="str">
            <v>1520220370</v>
          </cell>
        </row>
        <row r="70">
          <cell r="A70" t="str">
            <v>60101131520320370350</v>
          </cell>
          <cell r="B70">
            <v>601</v>
          </cell>
          <cell r="C70">
            <v>113</v>
          </cell>
          <cell r="D70" t="str">
            <v>1520320370</v>
          </cell>
          <cell r="E70" t="str">
            <v>350</v>
          </cell>
          <cell r="F70">
            <v>62000</v>
          </cell>
          <cell r="G70" t="str">
            <v>0113</v>
          </cell>
          <cell r="H70" t="str">
            <v>1520320370</v>
          </cell>
        </row>
        <row r="71">
          <cell r="A71" t="str">
            <v>60101131520320370244</v>
          </cell>
          <cell r="B71">
            <v>601</v>
          </cell>
          <cell r="C71">
            <v>113</v>
          </cell>
          <cell r="D71" t="str">
            <v>1520320370</v>
          </cell>
          <cell r="E71" t="str">
            <v>244</v>
          </cell>
          <cell r="F71">
            <v>228000</v>
          </cell>
          <cell r="G71" t="str">
            <v>0113</v>
          </cell>
          <cell r="H71" t="str">
            <v>1520320370</v>
          </cell>
        </row>
        <row r="72">
          <cell r="A72" t="str">
            <v>60101131520320370360</v>
          </cell>
          <cell r="B72">
            <v>601</v>
          </cell>
          <cell r="C72">
            <v>113</v>
          </cell>
          <cell r="D72" t="str">
            <v>1520320370</v>
          </cell>
          <cell r="E72" t="str">
            <v>360</v>
          </cell>
          <cell r="F72">
            <v>0</v>
          </cell>
          <cell r="G72" t="str">
            <v>0113</v>
          </cell>
          <cell r="H72" t="str">
            <v>1520320370</v>
          </cell>
        </row>
        <row r="73">
          <cell r="A73" t="str">
            <v>60101131530320100360</v>
          </cell>
          <cell r="B73">
            <v>601</v>
          </cell>
          <cell r="C73">
            <v>113</v>
          </cell>
          <cell r="D73" t="str">
            <v>1530320100</v>
          </cell>
          <cell r="E73" t="str">
            <v>360</v>
          </cell>
          <cell r="F73">
            <v>0</v>
          </cell>
          <cell r="G73" t="str">
            <v>0113</v>
          </cell>
          <cell r="H73" t="str">
            <v>1530320100</v>
          </cell>
        </row>
        <row r="74">
          <cell r="A74" t="str">
            <v>60101131530320100350</v>
          </cell>
          <cell r="B74">
            <v>601</v>
          </cell>
          <cell r="C74">
            <v>113</v>
          </cell>
          <cell r="D74" t="str">
            <v>1530320100</v>
          </cell>
          <cell r="E74" t="str">
            <v>350</v>
          </cell>
          <cell r="F74">
            <v>278800</v>
          </cell>
          <cell r="G74" t="str">
            <v>0113</v>
          </cell>
          <cell r="H74" t="str">
            <v>1530320100</v>
          </cell>
        </row>
        <row r="75">
          <cell r="A75" t="str">
            <v>601011318Б0160080631</v>
          </cell>
          <cell r="B75">
            <v>601</v>
          </cell>
          <cell r="C75">
            <v>113</v>
          </cell>
          <cell r="D75" t="str">
            <v>18Б0160080</v>
          </cell>
          <cell r="E75" t="str">
            <v>631</v>
          </cell>
          <cell r="F75">
            <v>2292500</v>
          </cell>
          <cell r="G75" t="str">
            <v>0113</v>
          </cell>
          <cell r="H75" t="str">
            <v>18Б0160080</v>
          </cell>
        </row>
        <row r="76">
          <cell r="A76" t="str">
            <v>60101137110010050122</v>
          </cell>
          <cell r="B76">
            <v>601</v>
          </cell>
          <cell r="C76">
            <v>113</v>
          </cell>
          <cell r="D76" t="str">
            <v>7110010050</v>
          </cell>
          <cell r="E76" t="str">
            <v>122</v>
          </cell>
          <cell r="F76">
            <v>87810</v>
          </cell>
          <cell r="G76" t="str">
            <v>0113</v>
          </cell>
          <cell r="H76" t="str">
            <v>7110010050</v>
          </cell>
        </row>
        <row r="77">
          <cell r="A77" t="str">
            <v>60101137110010050129</v>
          </cell>
          <cell r="B77">
            <v>601</v>
          </cell>
          <cell r="C77">
            <v>113</v>
          </cell>
          <cell r="D77" t="str">
            <v>7110010050</v>
          </cell>
          <cell r="E77" t="str">
            <v>129</v>
          </cell>
          <cell r="F77">
            <v>26518.62</v>
          </cell>
          <cell r="G77" t="str">
            <v>0113</v>
          </cell>
          <cell r="H77" t="str">
            <v>7110010050</v>
          </cell>
        </row>
        <row r="78">
          <cell r="A78" t="str">
            <v>60101137110011010111</v>
          </cell>
          <cell r="B78">
            <v>601</v>
          </cell>
          <cell r="C78">
            <v>113</v>
          </cell>
          <cell r="D78" t="str">
            <v>7110011010</v>
          </cell>
          <cell r="E78" t="str">
            <v>111</v>
          </cell>
          <cell r="F78">
            <v>9726513.3699999992</v>
          </cell>
          <cell r="G78" t="str">
            <v>0113</v>
          </cell>
          <cell r="H78" t="str">
            <v>7110011010</v>
          </cell>
        </row>
        <row r="79">
          <cell r="A79" t="str">
            <v>60101137110011010112</v>
          </cell>
          <cell r="B79">
            <v>601</v>
          </cell>
          <cell r="C79">
            <v>113</v>
          </cell>
          <cell r="D79" t="str">
            <v>7110011010</v>
          </cell>
          <cell r="E79" t="str">
            <v>112</v>
          </cell>
          <cell r="F79">
            <v>0</v>
          </cell>
          <cell r="G79" t="str">
            <v>0113</v>
          </cell>
          <cell r="H79" t="str">
            <v>7110011010</v>
          </cell>
        </row>
        <row r="80">
          <cell r="A80" t="str">
            <v>60101137110011010851</v>
          </cell>
          <cell r="B80">
            <v>601</v>
          </cell>
          <cell r="C80">
            <v>113</v>
          </cell>
          <cell r="D80" t="str">
            <v>7110011010</v>
          </cell>
          <cell r="E80" t="str">
            <v>851</v>
          </cell>
          <cell r="F80">
            <v>88610</v>
          </cell>
          <cell r="G80" t="str">
            <v>0113</v>
          </cell>
          <cell r="H80" t="str">
            <v>7110011010</v>
          </cell>
        </row>
        <row r="81">
          <cell r="A81" t="str">
            <v>60101137110011010853</v>
          </cell>
          <cell r="B81">
            <v>601</v>
          </cell>
          <cell r="C81">
            <v>113</v>
          </cell>
          <cell r="D81" t="str">
            <v>7110011010</v>
          </cell>
          <cell r="E81" t="str">
            <v>853</v>
          </cell>
          <cell r="F81">
            <v>4000</v>
          </cell>
          <cell r="G81" t="str">
            <v>0113</v>
          </cell>
          <cell r="H81" t="str">
            <v>7110011010</v>
          </cell>
        </row>
        <row r="82">
          <cell r="A82" t="str">
            <v>60101137110011010852</v>
          </cell>
          <cell r="B82">
            <v>601</v>
          </cell>
          <cell r="C82">
            <v>113</v>
          </cell>
          <cell r="D82" t="str">
            <v>7110011010</v>
          </cell>
          <cell r="E82" t="str">
            <v>852</v>
          </cell>
          <cell r="F82">
            <v>140530</v>
          </cell>
          <cell r="G82" t="str">
            <v>0113</v>
          </cell>
          <cell r="H82" t="str">
            <v>7110011010</v>
          </cell>
        </row>
        <row r="83">
          <cell r="A83" t="str">
            <v>60101137110011010119</v>
          </cell>
          <cell r="B83">
            <v>601</v>
          </cell>
          <cell r="C83">
            <v>113</v>
          </cell>
          <cell r="D83" t="str">
            <v>7110011010</v>
          </cell>
          <cell r="E83" t="str">
            <v>119</v>
          </cell>
          <cell r="F83">
            <v>2880446.63</v>
          </cell>
          <cell r="G83" t="str">
            <v>0113</v>
          </cell>
          <cell r="H83" t="str">
            <v>7110011010</v>
          </cell>
        </row>
        <row r="84">
          <cell r="A84" t="str">
            <v>60101137110011010244</v>
          </cell>
          <cell r="B84">
            <v>601</v>
          </cell>
          <cell r="C84">
            <v>113</v>
          </cell>
          <cell r="D84" t="str">
            <v>7110011010</v>
          </cell>
          <cell r="E84" t="str">
            <v>244</v>
          </cell>
          <cell r="F84">
            <v>21499905.93</v>
          </cell>
          <cell r="G84" t="str">
            <v>0113</v>
          </cell>
          <cell r="H84" t="str">
            <v>7110011010</v>
          </cell>
        </row>
        <row r="85">
          <cell r="A85" t="str">
            <v>60101137110020050831</v>
          </cell>
          <cell r="B85">
            <v>601</v>
          </cell>
          <cell r="C85">
            <v>113</v>
          </cell>
          <cell r="D85" t="str">
            <v>7110020050</v>
          </cell>
          <cell r="E85" t="str">
            <v>831</v>
          </cell>
          <cell r="F85">
            <v>647590.57999999996</v>
          </cell>
          <cell r="G85" t="str">
            <v>0113</v>
          </cell>
          <cell r="H85" t="str">
            <v>7110020050</v>
          </cell>
        </row>
        <row r="86">
          <cell r="A86" t="str">
            <v>60101137140021040853</v>
          </cell>
          <cell r="B86">
            <v>601</v>
          </cell>
          <cell r="C86">
            <v>113</v>
          </cell>
          <cell r="D86" t="str">
            <v>7140021040</v>
          </cell>
          <cell r="E86" t="str">
            <v>853</v>
          </cell>
          <cell r="F86">
            <v>10000</v>
          </cell>
          <cell r="G86" t="str">
            <v>0113</v>
          </cell>
          <cell r="H86" t="str">
            <v>7140021040</v>
          </cell>
        </row>
        <row r="87">
          <cell r="A87" t="str">
            <v>60101139810076610121</v>
          </cell>
          <cell r="B87">
            <v>601</v>
          </cell>
          <cell r="C87">
            <v>113</v>
          </cell>
          <cell r="D87" t="str">
            <v>9810076610</v>
          </cell>
          <cell r="E87" t="str">
            <v>121</v>
          </cell>
          <cell r="F87">
            <v>6989688</v>
          </cell>
          <cell r="G87" t="str">
            <v>0113</v>
          </cell>
          <cell r="H87" t="str">
            <v>9810076610</v>
          </cell>
        </row>
        <row r="88">
          <cell r="A88" t="str">
            <v>60101139810076610244</v>
          </cell>
          <cell r="B88">
            <v>601</v>
          </cell>
          <cell r="C88">
            <v>113</v>
          </cell>
          <cell r="D88" t="str">
            <v>9810076610</v>
          </cell>
          <cell r="E88" t="str">
            <v>244</v>
          </cell>
          <cell r="F88">
            <v>133000</v>
          </cell>
          <cell r="G88" t="str">
            <v>0113</v>
          </cell>
          <cell r="H88" t="str">
            <v>9810076610</v>
          </cell>
        </row>
        <row r="89">
          <cell r="A89" t="str">
            <v>60101139810076610129</v>
          </cell>
          <cell r="B89">
            <v>601</v>
          </cell>
          <cell r="C89">
            <v>113</v>
          </cell>
          <cell r="D89" t="str">
            <v>9810076610</v>
          </cell>
          <cell r="E89" t="str">
            <v>129</v>
          </cell>
          <cell r="F89">
            <v>1977771.03</v>
          </cell>
          <cell r="G89" t="str">
            <v>0113</v>
          </cell>
          <cell r="H89" t="str">
            <v>9810076610</v>
          </cell>
        </row>
        <row r="90">
          <cell r="A90" t="str">
            <v>60101139810076610122</v>
          </cell>
          <cell r="B90">
            <v>601</v>
          </cell>
          <cell r="C90">
            <v>113</v>
          </cell>
          <cell r="D90" t="str">
            <v>9810076610</v>
          </cell>
          <cell r="E90" t="str">
            <v>122</v>
          </cell>
          <cell r="F90">
            <v>120.97</v>
          </cell>
          <cell r="G90" t="str">
            <v>0113</v>
          </cell>
          <cell r="H90" t="str">
            <v>9810076610</v>
          </cell>
        </row>
        <row r="91">
          <cell r="A91" t="str">
            <v>60104121210160130811</v>
          </cell>
          <cell r="B91">
            <v>601</v>
          </cell>
          <cell r="C91">
            <v>412</v>
          </cell>
          <cell r="D91" t="str">
            <v>1210160130</v>
          </cell>
          <cell r="E91" t="str">
            <v>811</v>
          </cell>
          <cell r="F91">
            <v>2000000</v>
          </cell>
          <cell r="G91" t="str">
            <v>0412</v>
          </cell>
          <cell r="H91" t="str">
            <v>1210160130</v>
          </cell>
        </row>
        <row r="92">
          <cell r="A92" t="str">
            <v>60104121210160130812</v>
          </cell>
          <cell r="B92">
            <v>601</v>
          </cell>
          <cell r="C92">
            <v>412</v>
          </cell>
          <cell r="D92" t="str">
            <v>1210160130</v>
          </cell>
          <cell r="E92" t="str">
            <v>812</v>
          </cell>
          <cell r="F92">
            <v>3000000</v>
          </cell>
          <cell r="G92" t="str">
            <v>0412</v>
          </cell>
          <cell r="H92" t="str">
            <v>1210160130</v>
          </cell>
        </row>
        <row r="93">
          <cell r="A93" t="str">
            <v>60104121210220480244</v>
          </cell>
          <cell r="B93">
            <v>601</v>
          </cell>
          <cell r="C93">
            <v>412</v>
          </cell>
          <cell r="D93" t="str">
            <v>1210220480</v>
          </cell>
          <cell r="E93" t="str">
            <v>244</v>
          </cell>
          <cell r="F93">
            <v>4737.7</v>
          </cell>
          <cell r="G93" t="str">
            <v>0412</v>
          </cell>
          <cell r="H93" t="str">
            <v>1210220480</v>
          </cell>
        </row>
        <row r="94">
          <cell r="A94" t="str">
            <v>60104121210320480244</v>
          </cell>
          <cell r="B94">
            <v>601</v>
          </cell>
          <cell r="C94">
            <v>412</v>
          </cell>
          <cell r="D94" t="str">
            <v>1210320480</v>
          </cell>
          <cell r="E94" t="str">
            <v>244</v>
          </cell>
          <cell r="F94">
            <v>418150</v>
          </cell>
          <cell r="G94" t="str">
            <v>0412</v>
          </cell>
          <cell r="H94" t="str">
            <v>1210320480</v>
          </cell>
        </row>
        <row r="95">
          <cell r="A95" t="str">
            <v>60104121220120650244</v>
          </cell>
          <cell r="B95">
            <v>601</v>
          </cell>
          <cell r="C95">
            <v>412</v>
          </cell>
          <cell r="D95" t="str">
            <v>1220120650</v>
          </cell>
          <cell r="E95" t="str">
            <v>244</v>
          </cell>
          <cell r="F95">
            <v>201600</v>
          </cell>
          <cell r="G95" t="str">
            <v>0412</v>
          </cell>
          <cell r="H95" t="str">
            <v>1220120650</v>
          </cell>
        </row>
        <row r="96">
          <cell r="A96" t="str">
            <v>60104121220220640880</v>
          </cell>
          <cell r="B96">
            <v>601</v>
          </cell>
          <cell r="C96">
            <v>412</v>
          </cell>
          <cell r="D96" t="str">
            <v>1220220640</v>
          </cell>
          <cell r="E96" t="str">
            <v>880</v>
          </cell>
          <cell r="F96">
            <v>0</v>
          </cell>
          <cell r="G96" t="str">
            <v>0412</v>
          </cell>
          <cell r="H96" t="str">
            <v>1220220640</v>
          </cell>
        </row>
        <row r="97">
          <cell r="A97" t="str">
            <v>60104121220220640244</v>
          </cell>
          <cell r="B97">
            <v>601</v>
          </cell>
          <cell r="C97">
            <v>412</v>
          </cell>
          <cell r="D97" t="str">
            <v>1220220640</v>
          </cell>
          <cell r="E97" t="str">
            <v>244</v>
          </cell>
          <cell r="F97">
            <v>419800</v>
          </cell>
          <cell r="G97" t="str">
            <v>0412</v>
          </cell>
          <cell r="H97" t="str">
            <v>1220220640</v>
          </cell>
        </row>
        <row r="98">
          <cell r="A98" t="str">
            <v>60107051310120450244</v>
          </cell>
          <cell r="B98">
            <v>601</v>
          </cell>
          <cell r="C98">
            <v>705</v>
          </cell>
          <cell r="D98" t="str">
            <v>1310120450</v>
          </cell>
          <cell r="E98" t="str">
            <v>244</v>
          </cell>
          <cell r="F98">
            <v>89200</v>
          </cell>
          <cell r="G98" t="str">
            <v>0705</v>
          </cell>
          <cell r="H98" t="str">
            <v>1310120450</v>
          </cell>
        </row>
        <row r="99">
          <cell r="A99" t="str">
            <v>60108010710120060244</v>
          </cell>
          <cell r="B99">
            <v>601</v>
          </cell>
          <cell r="C99">
            <v>801</v>
          </cell>
          <cell r="D99" t="str">
            <v>0710120060</v>
          </cell>
          <cell r="E99" t="str">
            <v>244</v>
          </cell>
          <cell r="F99">
            <v>2123000</v>
          </cell>
          <cell r="G99" t="str">
            <v>0801</v>
          </cell>
          <cell r="H99" t="str">
            <v>0710120060</v>
          </cell>
        </row>
        <row r="100">
          <cell r="A100" t="str">
            <v>60112011410398710244</v>
          </cell>
          <cell r="B100">
            <v>601</v>
          </cell>
          <cell r="C100">
            <v>1201</v>
          </cell>
          <cell r="D100" t="str">
            <v>1410398710</v>
          </cell>
          <cell r="E100" t="str">
            <v>244</v>
          </cell>
          <cell r="F100">
            <v>5900500</v>
          </cell>
          <cell r="G100" t="str">
            <v>1201</v>
          </cell>
          <cell r="H100" t="str">
            <v>1410398710</v>
          </cell>
        </row>
        <row r="101">
          <cell r="A101" t="str">
            <v>60112021410398710244</v>
          </cell>
          <cell r="B101">
            <v>601</v>
          </cell>
          <cell r="C101">
            <v>1202</v>
          </cell>
          <cell r="D101" t="str">
            <v>1410398710</v>
          </cell>
          <cell r="E101" t="str">
            <v>244</v>
          </cell>
          <cell r="F101">
            <v>1190000</v>
          </cell>
          <cell r="G101" t="str">
            <v>1202</v>
          </cell>
          <cell r="H101" t="str">
            <v>1410398710</v>
          </cell>
        </row>
        <row r="102">
          <cell r="A102" t="str">
            <v>60112021410498720811</v>
          </cell>
          <cell r="B102">
            <v>601</v>
          </cell>
          <cell r="C102">
            <v>1202</v>
          </cell>
          <cell r="D102" t="str">
            <v>1410498720</v>
          </cell>
          <cell r="E102" t="str">
            <v>811</v>
          </cell>
          <cell r="F102">
            <v>13367000</v>
          </cell>
          <cell r="G102" t="str">
            <v>1202</v>
          </cell>
          <cell r="H102" t="str">
            <v>1410498720</v>
          </cell>
        </row>
        <row r="103">
          <cell r="A103" t="str">
            <v>602011311Б0120030244</v>
          </cell>
          <cell r="B103">
            <v>602</v>
          </cell>
          <cell r="C103">
            <v>113</v>
          </cell>
          <cell r="D103" t="str">
            <v>11Б0120030</v>
          </cell>
          <cell r="E103" t="str">
            <v>244</v>
          </cell>
          <cell r="F103">
            <v>633925.68999999994</v>
          </cell>
          <cell r="G103" t="str">
            <v>0113</v>
          </cell>
          <cell r="H103" t="str">
            <v>11Б0120030</v>
          </cell>
        </row>
        <row r="104">
          <cell r="A104" t="str">
            <v>602011311Б0120030852</v>
          </cell>
          <cell r="B104">
            <v>602</v>
          </cell>
          <cell r="C104">
            <v>113</v>
          </cell>
          <cell r="D104" t="str">
            <v>11Б0120030</v>
          </cell>
          <cell r="E104" t="str">
            <v>852</v>
          </cell>
          <cell r="F104">
            <v>13000</v>
          </cell>
          <cell r="G104" t="str">
            <v>0113</v>
          </cell>
          <cell r="H104" t="str">
            <v>11Б0120030</v>
          </cell>
        </row>
        <row r="105">
          <cell r="A105" t="str">
            <v>602011311Б0120070244</v>
          </cell>
          <cell r="B105">
            <v>602</v>
          </cell>
          <cell r="C105">
            <v>113</v>
          </cell>
          <cell r="D105" t="str">
            <v>11Б0120070</v>
          </cell>
          <cell r="E105" t="str">
            <v>244</v>
          </cell>
          <cell r="F105">
            <v>1231707.0900000001</v>
          </cell>
          <cell r="G105" t="str">
            <v>0113</v>
          </cell>
          <cell r="H105" t="str">
            <v>11Б0120070</v>
          </cell>
        </row>
        <row r="106">
          <cell r="A106" t="str">
            <v>602011311Б0121120244</v>
          </cell>
          <cell r="B106">
            <v>602</v>
          </cell>
          <cell r="C106">
            <v>113</v>
          </cell>
          <cell r="D106" t="str">
            <v>11Б0121120</v>
          </cell>
          <cell r="E106" t="str">
            <v>244</v>
          </cell>
          <cell r="F106">
            <v>2318512.86</v>
          </cell>
          <cell r="G106" t="str">
            <v>0113</v>
          </cell>
          <cell r="H106" t="str">
            <v>11Б0121120</v>
          </cell>
        </row>
        <row r="107">
          <cell r="A107" t="str">
            <v>602011311Б0320340244</v>
          </cell>
          <cell r="B107">
            <v>602</v>
          </cell>
          <cell r="C107">
            <v>113</v>
          </cell>
          <cell r="D107" t="str">
            <v>11Б0320340</v>
          </cell>
          <cell r="E107" t="str">
            <v>244</v>
          </cell>
          <cell r="F107">
            <v>380800</v>
          </cell>
          <cell r="G107" t="str">
            <v>0113</v>
          </cell>
          <cell r="H107" t="str">
            <v>11Б0320340</v>
          </cell>
        </row>
        <row r="108">
          <cell r="A108" t="str">
            <v>60201131410220630244</v>
          </cell>
          <cell r="B108">
            <v>602</v>
          </cell>
          <cell r="C108">
            <v>113</v>
          </cell>
          <cell r="D108" t="str">
            <v>1410220630</v>
          </cell>
          <cell r="E108" t="str">
            <v>244</v>
          </cell>
          <cell r="F108">
            <v>478000</v>
          </cell>
          <cell r="G108" t="str">
            <v>0113</v>
          </cell>
          <cell r="H108" t="str">
            <v>1410220630</v>
          </cell>
        </row>
        <row r="109">
          <cell r="A109" t="str">
            <v>60201131510220350244</v>
          </cell>
          <cell r="B109">
            <v>602</v>
          </cell>
          <cell r="C109">
            <v>113</v>
          </cell>
          <cell r="D109" t="str">
            <v>1510220350</v>
          </cell>
          <cell r="E109" t="str">
            <v>244</v>
          </cell>
          <cell r="F109">
            <v>2768000</v>
          </cell>
          <cell r="G109" t="str">
            <v>0113</v>
          </cell>
          <cell r="H109" t="str">
            <v>1510220350</v>
          </cell>
        </row>
        <row r="110">
          <cell r="A110" t="str">
            <v>60201131510277310244</v>
          </cell>
          <cell r="B110">
            <v>602</v>
          </cell>
          <cell r="C110">
            <v>113</v>
          </cell>
          <cell r="D110" t="str">
            <v>1510277310</v>
          </cell>
          <cell r="E110" t="str">
            <v>244</v>
          </cell>
          <cell r="F110">
            <v>1400000</v>
          </cell>
          <cell r="G110" t="str">
            <v>0113</v>
          </cell>
          <cell r="H110" t="str">
            <v>1510277310</v>
          </cell>
        </row>
        <row r="111">
          <cell r="A111" t="str">
            <v>602011315102S7310244</v>
          </cell>
          <cell r="B111">
            <v>602</v>
          </cell>
          <cell r="C111">
            <v>113</v>
          </cell>
          <cell r="D111" t="str">
            <v>15102S7310</v>
          </cell>
          <cell r="E111" t="str">
            <v>244</v>
          </cell>
          <cell r="F111">
            <v>350000</v>
          </cell>
          <cell r="G111" t="str">
            <v>0113</v>
          </cell>
          <cell r="H111" t="str">
            <v>15102S7310</v>
          </cell>
        </row>
        <row r="112">
          <cell r="A112" t="str">
            <v>60201137210010010851</v>
          </cell>
          <cell r="B112">
            <v>602</v>
          </cell>
          <cell r="C112">
            <v>113</v>
          </cell>
          <cell r="D112" t="str">
            <v>7210010010</v>
          </cell>
          <cell r="E112" t="str">
            <v>851</v>
          </cell>
          <cell r="F112">
            <v>66941</v>
          </cell>
          <cell r="G112" t="str">
            <v>0113</v>
          </cell>
          <cell r="H112" t="str">
            <v>7210010010</v>
          </cell>
        </row>
        <row r="113">
          <cell r="A113" t="str">
            <v>60201137210010010129</v>
          </cell>
          <cell r="B113">
            <v>602</v>
          </cell>
          <cell r="C113">
            <v>113</v>
          </cell>
          <cell r="D113" t="str">
            <v>7210010010</v>
          </cell>
          <cell r="E113" t="str">
            <v>129</v>
          </cell>
          <cell r="F113">
            <v>304942.02</v>
          </cell>
          <cell r="G113" t="str">
            <v>0113</v>
          </cell>
          <cell r="H113" t="str">
            <v>7210010010</v>
          </cell>
        </row>
        <row r="114">
          <cell r="A114" t="str">
            <v>60201137210010010122</v>
          </cell>
          <cell r="B114">
            <v>602</v>
          </cell>
          <cell r="C114">
            <v>113</v>
          </cell>
          <cell r="D114" t="str">
            <v>7210010010</v>
          </cell>
          <cell r="E114" t="str">
            <v>122</v>
          </cell>
          <cell r="F114">
            <v>1050798.3799999999</v>
          </cell>
          <cell r="G114" t="str">
            <v>0113</v>
          </cell>
          <cell r="H114" t="str">
            <v>7210010010</v>
          </cell>
        </row>
        <row r="115">
          <cell r="A115" t="str">
            <v>60201137210010010853</v>
          </cell>
          <cell r="B115">
            <v>602</v>
          </cell>
          <cell r="C115">
            <v>113</v>
          </cell>
          <cell r="D115" t="str">
            <v>7210010010</v>
          </cell>
          <cell r="E115" t="str">
            <v>853</v>
          </cell>
          <cell r="F115">
            <v>30585.83</v>
          </cell>
          <cell r="G115" t="str">
            <v>0113</v>
          </cell>
          <cell r="H115" t="str">
            <v>7210010010</v>
          </cell>
        </row>
        <row r="116">
          <cell r="A116" t="str">
            <v>60201137210010010831</v>
          </cell>
          <cell r="B116">
            <v>602</v>
          </cell>
          <cell r="C116">
            <v>113</v>
          </cell>
          <cell r="D116" t="str">
            <v>7210010010</v>
          </cell>
          <cell r="E116" t="str">
            <v>831</v>
          </cell>
          <cell r="F116">
            <v>40000</v>
          </cell>
          <cell r="G116" t="str">
            <v>0113</v>
          </cell>
          <cell r="H116" t="str">
            <v>7210010010</v>
          </cell>
        </row>
        <row r="117">
          <cell r="A117" t="str">
            <v>60201137210010010852</v>
          </cell>
          <cell r="B117">
            <v>602</v>
          </cell>
          <cell r="C117">
            <v>113</v>
          </cell>
          <cell r="D117" t="str">
            <v>7210010010</v>
          </cell>
          <cell r="E117" t="str">
            <v>852</v>
          </cell>
          <cell r="F117">
            <v>48997</v>
          </cell>
          <cell r="G117" t="str">
            <v>0113</v>
          </cell>
          <cell r="H117" t="str">
            <v>7210010010</v>
          </cell>
        </row>
        <row r="118">
          <cell r="A118" t="str">
            <v>60201137210010010244</v>
          </cell>
          <cell r="B118">
            <v>602</v>
          </cell>
          <cell r="C118">
            <v>113</v>
          </cell>
          <cell r="D118" t="str">
            <v>7210010010</v>
          </cell>
          <cell r="E118" t="str">
            <v>244</v>
          </cell>
          <cell r="F118">
            <v>8076477.5999999996</v>
          </cell>
          <cell r="G118" t="str">
            <v>0113</v>
          </cell>
          <cell r="H118" t="str">
            <v>7210010010</v>
          </cell>
        </row>
        <row r="119">
          <cell r="A119" t="str">
            <v>60201137210010020129</v>
          </cell>
          <cell r="B119">
            <v>602</v>
          </cell>
          <cell r="C119">
            <v>113</v>
          </cell>
          <cell r="D119" t="str">
            <v>7210010020</v>
          </cell>
          <cell r="E119" t="str">
            <v>129</v>
          </cell>
          <cell r="F119">
            <v>12801673.220000001</v>
          </cell>
          <cell r="G119" t="str">
            <v>0113</v>
          </cell>
          <cell r="H119" t="str">
            <v>7210010020</v>
          </cell>
        </row>
        <row r="120">
          <cell r="A120" t="str">
            <v>60201137210010020121</v>
          </cell>
          <cell r="B120">
            <v>602</v>
          </cell>
          <cell r="C120">
            <v>113</v>
          </cell>
          <cell r="D120" t="str">
            <v>7210010020</v>
          </cell>
          <cell r="E120" t="str">
            <v>121</v>
          </cell>
          <cell r="F120">
            <v>42761662.299999997</v>
          </cell>
          <cell r="G120" t="str">
            <v>0113</v>
          </cell>
          <cell r="H120" t="str">
            <v>7210010020</v>
          </cell>
        </row>
        <row r="121">
          <cell r="A121" t="str">
            <v>60201137210010050122</v>
          </cell>
          <cell r="B121">
            <v>602</v>
          </cell>
          <cell r="C121">
            <v>113</v>
          </cell>
          <cell r="D121" t="str">
            <v>7210010050</v>
          </cell>
          <cell r="E121" t="str">
            <v>122</v>
          </cell>
          <cell r="F121">
            <v>83270</v>
          </cell>
          <cell r="G121" t="str">
            <v>0113</v>
          </cell>
          <cell r="H121" t="str">
            <v>7210010050</v>
          </cell>
        </row>
        <row r="122">
          <cell r="A122" t="str">
            <v>60201137210010050129</v>
          </cell>
          <cell r="B122">
            <v>602</v>
          </cell>
          <cell r="C122">
            <v>113</v>
          </cell>
          <cell r="D122" t="str">
            <v>7210010050</v>
          </cell>
          <cell r="E122" t="str">
            <v>129</v>
          </cell>
          <cell r="F122">
            <v>25214.16</v>
          </cell>
          <cell r="G122" t="str">
            <v>0113</v>
          </cell>
          <cell r="H122" t="str">
            <v>7210010050</v>
          </cell>
        </row>
        <row r="123">
          <cell r="A123" t="str">
            <v>60201137210020050831</v>
          </cell>
          <cell r="B123">
            <v>602</v>
          </cell>
          <cell r="C123">
            <v>113</v>
          </cell>
          <cell r="D123" t="str">
            <v>7210020050</v>
          </cell>
          <cell r="E123" t="str">
            <v>831</v>
          </cell>
          <cell r="F123">
            <v>547896.28</v>
          </cell>
          <cell r="G123" t="str">
            <v>0113</v>
          </cell>
          <cell r="H123" t="str">
            <v>7210020050</v>
          </cell>
        </row>
        <row r="124">
          <cell r="A124" t="str">
            <v>60201137220020970852</v>
          </cell>
          <cell r="B124">
            <v>602</v>
          </cell>
          <cell r="C124">
            <v>113</v>
          </cell>
          <cell r="D124" t="str">
            <v>7220020970</v>
          </cell>
          <cell r="E124" t="str">
            <v>852</v>
          </cell>
          <cell r="F124">
            <v>556967.9</v>
          </cell>
          <cell r="G124" t="str">
            <v>0113</v>
          </cell>
          <cell r="H124" t="str">
            <v>7220020970</v>
          </cell>
        </row>
        <row r="125">
          <cell r="A125" t="str">
            <v>60201139810021350831</v>
          </cell>
          <cell r="B125">
            <v>602</v>
          </cell>
          <cell r="C125">
            <v>113</v>
          </cell>
          <cell r="D125" t="str">
            <v>9810021350</v>
          </cell>
          <cell r="E125" t="str">
            <v>831</v>
          </cell>
          <cell r="F125">
            <v>250000</v>
          </cell>
          <cell r="G125" t="str">
            <v>0113</v>
          </cell>
          <cell r="H125" t="str">
            <v>9810021350</v>
          </cell>
        </row>
        <row r="126">
          <cell r="A126" t="str">
            <v>60201139810021350244</v>
          </cell>
          <cell r="B126">
            <v>602</v>
          </cell>
          <cell r="C126">
            <v>113</v>
          </cell>
          <cell r="D126" t="str">
            <v>9810021350</v>
          </cell>
          <cell r="E126" t="str">
            <v>244</v>
          </cell>
          <cell r="F126">
            <v>0</v>
          </cell>
          <cell r="G126" t="str">
            <v>0113</v>
          </cell>
          <cell r="H126" t="str">
            <v>9810021350</v>
          </cell>
        </row>
        <row r="127">
          <cell r="A127" t="str">
            <v>602041202Б0220160244</v>
          </cell>
          <cell r="B127">
            <v>602</v>
          </cell>
          <cell r="C127">
            <v>412</v>
          </cell>
          <cell r="D127" t="str">
            <v>02Б0220160</v>
          </cell>
          <cell r="E127" t="str">
            <v>244</v>
          </cell>
          <cell r="F127">
            <v>100000</v>
          </cell>
          <cell r="G127" t="str">
            <v>0412</v>
          </cell>
          <cell r="H127" t="str">
            <v>02Б0220160</v>
          </cell>
        </row>
        <row r="128">
          <cell r="A128" t="str">
            <v>60204120420221010244</v>
          </cell>
          <cell r="B128">
            <v>602</v>
          </cell>
          <cell r="C128">
            <v>412</v>
          </cell>
          <cell r="D128" t="str">
            <v>0420221010</v>
          </cell>
          <cell r="E128" t="str">
            <v>244</v>
          </cell>
          <cell r="F128">
            <v>10745283.5</v>
          </cell>
          <cell r="G128" t="str">
            <v>0412</v>
          </cell>
          <cell r="H128" t="str">
            <v>0420221010</v>
          </cell>
        </row>
        <row r="129">
          <cell r="A129" t="str">
            <v>602041211Б0220180244</v>
          </cell>
          <cell r="B129">
            <v>602</v>
          </cell>
          <cell r="C129">
            <v>412</v>
          </cell>
          <cell r="D129" t="str">
            <v>11Б0220180</v>
          </cell>
          <cell r="E129" t="str">
            <v>244</v>
          </cell>
          <cell r="F129">
            <v>434500</v>
          </cell>
          <cell r="G129" t="str">
            <v>0412</v>
          </cell>
          <cell r="H129" t="str">
            <v>11Б0220180</v>
          </cell>
        </row>
        <row r="130">
          <cell r="A130" t="str">
            <v>60205019820076910412</v>
          </cell>
          <cell r="B130">
            <v>602</v>
          </cell>
          <cell r="C130">
            <v>501</v>
          </cell>
          <cell r="D130" t="str">
            <v>9820076910</v>
          </cell>
          <cell r="E130" t="str">
            <v>412</v>
          </cell>
          <cell r="F130">
            <v>6641700</v>
          </cell>
          <cell r="G130" t="str">
            <v>0501</v>
          </cell>
          <cell r="H130" t="str">
            <v>9820076910</v>
          </cell>
        </row>
        <row r="131">
          <cell r="A131" t="str">
            <v>602050198200S6910412</v>
          </cell>
          <cell r="B131">
            <v>602</v>
          </cell>
          <cell r="C131">
            <v>501</v>
          </cell>
          <cell r="D131" t="str">
            <v>98200S6910</v>
          </cell>
          <cell r="E131" t="str">
            <v>412</v>
          </cell>
          <cell r="F131">
            <v>2213900</v>
          </cell>
          <cell r="G131" t="str">
            <v>0501</v>
          </cell>
          <cell r="H131" t="str">
            <v>98200S6910</v>
          </cell>
        </row>
        <row r="132">
          <cell r="A132" t="str">
            <v>602050519Б0109602244</v>
          </cell>
          <cell r="B132">
            <v>602</v>
          </cell>
          <cell r="C132">
            <v>505</v>
          </cell>
          <cell r="D132" t="str">
            <v>19Б0109602</v>
          </cell>
          <cell r="E132" t="str">
            <v>244</v>
          </cell>
          <cell r="F132">
            <v>511934.93</v>
          </cell>
          <cell r="G132" t="str">
            <v>0505</v>
          </cell>
          <cell r="H132" t="str">
            <v>19Б0109602</v>
          </cell>
        </row>
        <row r="133">
          <cell r="A133" t="str">
            <v>60205057220020950244</v>
          </cell>
          <cell r="B133">
            <v>602</v>
          </cell>
          <cell r="C133">
            <v>505</v>
          </cell>
          <cell r="D133" t="str">
            <v>7220020950</v>
          </cell>
          <cell r="E133" t="str">
            <v>244</v>
          </cell>
          <cell r="F133">
            <v>4440933.2699999996</v>
          </cell>
          <cell r="G133" t="str">
            <v>0505</v>
          </cell>
          <cell r="H133" t="str">
            <v>7220020950</v>
          </cell>
        </row>
        <row r="134">
          <cell r="A134" t="str">
            <v>602100306Б0177360322</v>
          </cell>
          <cell r="B134">
            <v>602</v>
          </cell>
          <cell r="C134">
            <v>1003</v>
          </cell>
          <cell r="D134" t="str">
            <v>06Б0177360</v>
          </cell>
          <cell r="E134" t="str">
            <v>322</v>
          </cell>
          <cell r="F134">
            <v>957243.42</v>
          </cell>
          <cell r="G134" t="str">
            <v>1003</v>
          </cell>
          <cell r="H134" t="str">
            <v>06Б0177360</v>
          </cell>
        </row>
        <row r="135">
          <cell r="A135" t="str">
            <v>602100306Б01S7360322</v>
          </cell>
          <cell r="B135">
            <v>602</v>
          </cell>
          <cell r="C135">
            <v>1003</v>
          </cell>
          <cell r="D135" t="str">
            <v>06Б01S7360</v>
          </cell>
          <cell r="E135" t="str">
            <v>322</v>
          </cell>
          <cell r="F135">
            <v>192134.88</v>
          </cell>
          <cell r="G135" t="str">
            <v>1003</v>
          </cell>
          <cell r="H135" t="str">
            <v>06Б01S7360</v>
          </cell>
        </row>
        <row r="136">
          <cell r="A136" t="str">
            <v>60401067310010010129</v>
          </cell>
          <cell r="B136">
            <v>604</v>
          </cell>
          <cell r="C136">
            <v>106</v>
          </cell>
          <cell r="D136" t="str">
            <v>7310010010</v>
          </cell>
          <cell r="E136" t="str">
            <v>129</v>
          </cell>
          <cell r="F136">
            <v>271774.96999999997</v>
          </cell>
          <cell r="G136" t="str">
            <v>0106</v>
          </cell>
          <cell r="H136" t="str">
            <v>7310010010</v>
          </cell>
        </row>
        <row r="137">
          <cell r="A137" t="str">
            <v>60401067310010010122</v>
          </cell>
          <cell r="B137">
            <v>604</v>
          </cell>
          <cell r="C137">
            <v>106</v>
          </cell>
          <cell r="D137" t="str">
            <v>7310010010</v>
          </cell>
          <cell r="E137" t="str">
            <v>122</v>
          </cell>
          <cell r="F137">
            <v>969565</v>
          </cell>
          <cell r="G137" t="str">
            <v>0106</v>
          </cell>
          <cell r="H137" t="str">
            <v>7310010010</v>
          </cell>
        </row>
        <row r="138">
          <cell r="A138" t="str">
            <v>60401067310010010244</v>
          </cell>
          <cell r="B138">
            <v>604</v>
          </cell>
          <cell r="C138">
            <v>106</v>
          </cell>
          <cell r="D138" t="str">
            <v>7310010010</v>
          </cell>
          <cell r="E138" t="str">
            <v>244</v>
          </cell>
          <cell r="F138">
            <v>3281880.68</v>
          </cell>
          <cell r="G138" t="str">
            <v>0106</v>
          </cell>
          <cell r="H138" t="str">
            <v>7310010010</v>
          </cell>
        </row>
        <row r="139">
          <cell r="A139" t="str">
            <v>60401067310010010852</v>
          </cell>
          <cell r="B139">
            <v>604</v>
          </cell>
          <cell r="C139">
            <v>106</v>
          </cell>
          <cell r="D139" t="str">
            <v>7310010010</v>
          </cell>
          <cell r="E139" t="str">
            <v>852</v>
          </cell>
          <cell r="F139">
            <v>15075</v>
          </cell>
          <cell r="G139" t="str">
            <v>0106</v>
          </cell>
          <cell r="H139" t="str">
            <v>7310010010</v>
          </cell>
        </row>
        <row r="140">
          <cell r="A140" t="str">
            <v>60401067310010010853</v>
          </cell>
          <cell r="B140">
            <v>604</v>
          </cell>
          <cell r="C140">
            <v>106</v>
          </cell>
          <cell r="D140" t="str">
            <v>7310010010</v>
          </cell>
          <cell r="E140" t="str">
            <v>853</v>
          </cell>
          <cell r="F140">
            <v>40300</v>
          </cell>
          <cell r="G140" t="str">
            <v>0106</v>
          </cell>
          <cell r="H140" t="str">
            <v>7310010010</v>
          </cell>
        </row>
        <row r="141">
          <cell r="A141" t="str">
            <v>60401067310010010851</v>
          </cell>
          <cell r="B141">
            <v>604</v>
          </cell>
          <cell r="C141">
            <v>106</v>
          </cell>
          <cell r="D141" t="str">
            <v>7310010010</v>
          </cell>
          <cell r="E141" t="str">
            <v>851</v>
          </cell>
          <cell r="F141">
            <v>2000</v>
          </cell>
          <cell r="G141" t="str">
            <v>0106</v>
          </cell>
          <cell r="H141" t="str">
            <v>7310010010</v>
          </cell>
        </row>
        <row r="142">
          <cell r="A142" t="str">
            <v>60401067310010020121</v>
          </cell>
          <cell r="B142">
            <v>604</v>
          </cell>
          <cell r="C142">
            <v>106</v>
          </cell>
          <cell r="D142" t="str">
            <v>7310010020</v>
          </cell>
          <cell r="E142" t="str">
            <v>121</v>
          </cell>
          <cell r="F142">
            <v>30532307.66</v>
          </cell>
          <cell r="G142" t="str">
            <v>0106</v>
          </cell>
          <cell r="H142" t="str">
            <v>7310010020</v>
          </cell>
        </row>
        <row r="143">
          <cell r="A143" t="str">
            <v>60401067310010020129</v>
          </cell>
          <cell r="B143">
            <v>604</v>
          </cell>
          <cell r="C143">
            <v>106</v>
          </cell>
          <cell r="D143" t="str">
            <v>7310010020</v>
          </cell>
          <cell r="E143" t="str">
            <v>129</v>
          </cell>
          <cell r="F143">
            <v>9068767.6199999992</v>
          </cell>
          <cell r="G143" t="str">
            <v>0106</v>
          </cell>
          <cell r="H143" t="str">
            <v>7310010020</v>
          </cell>
        </row>
        <row r="144">
          <cell r="A144" t="str">
            <v>604011110Б0120020870</v>
          </cell>
          <cell r="B144">
            <v>604</v>
          </cell>
          <cell r="C144">
            <v>111</v>
          </cell>
          <cell r="D144" t="str">
            <v>10Б0120020</v>
          </cell>
          <cell r="E144" t="str">
            <v>870</v>
          </cell>
          <cell r="F144">
            <v>0</v>
          </cell>
          <cell r="G144" t="str">
            <v>0111</v>
          </cell>
          <cell r="H144" t="str">
            <v>10Б0120020</v>
          </cell>
        </row>
        <row r="145">
          <cell r="A145" t="str">
            <v>60401119810020020870</v>
          </cell>
          <cell r="B145">
            <v>604</v>
          </cell>
          <cell r="C145">
            <v>111</v>
          </cell>
          <cell r="D145" t="str">
            <v>9810020020</v>
          </cell>
          <cell r="E145" t="str">
            <v>870</v>
          </cell>
          <cell r="F145">
            <v>14195040</v>
          </cell>
          <cell r="G145" t="str">
            <v>0111</v>
          </cell>
          <cell r="H145" t="str">
            <v>9810020020</v>
          </cell>
        </row>
        <row r="146">
          <cell r="A146" t="str">
            <v>604011310Б0220050831</v>
          </cell>
          <cell r="B146">
            <v>604</v>
          </cell>
          <cell r="C146">
            <v>113</v>
          </cell>
          <cell r="D146" t="str">
            <v>10Б0220050</v>
          </cell>
          <cell r="E146" t="str">
            <v>831</v>
          </cell>
          <cell r="F146">
            <v>2007892.77</v>
          </cell>
          <cell r="G146" t="str">
            <v>0113</v>
          </cell>
          <cell r="H146" t="str">
            <v>10Б0220050</v>
          </cell>
        </row>
        <row r="147">
          <cell r="A147" t="str">
            <v>60401139810010050880</v>
          </cell>
          <cell r="B147">
            <v>604</v>
          </cell>
          <cell r="C147">
            <v>113</v>
          </cell>
          <cell r="D147" t="str">
            <v>9810010050</v>
          </cell>
          <cell r="E147" t="str">
            <v>880</v>
          </cell>
          <cell r="F147">
            <v>0</v>
          </cell>
          <cell r="G147" t="str">
            <v>0113</v>
          </cell>
          <cell r="H147" t="str">
            <v>9810010050</v>
          </cell>
        </row>
        <row r="148">
          <cell r="A148" t="str">
            <v>60401139810020750880</v>
          </cell>
          <cell r="B148">
            <v>604</v>
          </cell>
          <cell r="C148">
            <v>113</v>
          </cell>
          <cell r="D148" t="str">
            <v>9810020750</v>
          </cell>
          <cell r="E148" t="str">
            <v>880</v>
          </cell>
          <cell r="F148">
            <v>0</v>
          </cell>
          <cell r="G148" t="str">
            <v>0113</v>
          </cell>
          <cell r="H148" t="str">
            <v>9810020750</v>
          </cell>
        </row>
        <row r="149">
          <cell r="A149" t="str">
            <v>60401139820021340880</v>
          </cell>
          <cell r="B149">
            <v>604</v>
          </cell>
          <cell r="C149">
            <v>113</v>
          </cell>
          <cell r="D149" t="str">
            <v>9820021340</v>
          </cell>
          <cell r="E149" t="str">
            <v>880</v>
          </cell>
          <cell r="F149">
            <v>0</v>
          </cell>
          <cell r="G149" t="str">
            <v>0113</v>
          </cell>
          <cell r="H149" t="str">
            <v>9820021340</v>
          </cell>
        </row>
        <row r="150">
          <cell r="A150" t="str">
            <v>604130110Б0320010730</v>
          </cell>
          <cell r="B150">
            <v>604</v>
          </cell>
          <cell r="C150">
            <v>1301</v>
          </cell>
          <cell r="D150" t="str">
            <v>10Б0320010</v>
          </cell>
          <cell r="E150" t="str">
            <v>730</v>
          </cell>
          <cell r="F150">
            <v>164710000</v>
          </cell>
          <cell r="G150" t="str">
            <v>1301</v>
          </cell>
          <cell r="H150" t="str">
            <v>10Б0320010</v>
          </cell>
        </row>
        <row r="151">
          <cell r="A151" t="str">
            <v>60501131530120660244</v>
          </cell>
          <cell r="B151">
            <v>605</v>
          </cell>
          <cell r="C151">
            <v>113</v>
          </cell>
          <cell r="D151" t="str">
            <v>1530120660</v>
          </cell>
          <cell r="E151" t="str">
            <v>244</v>
          </cell>
          <cell r="F151">
            <v>7650</v>
          </cell>
          <cell r="G151" t="str">
            <v>0113</v>
          </cell>
          <cell r="H151" t="str">
            <v>1530120660</v>
          </cell>
        </row>
        <row r="152">
          <cell r="A152" t="str">
            <v>60501137410010010244</v>
          </cell>
          <cell r="B152">
            <v>605</v>
          </cell>
          <cell r="C152">
            <v>113</v>
          </cell>
          <cell r="D152" t="str">
            <v>7410010010</v>
          </cell>
          <cell r="E152" t="str">
            <v>244</v>
          </cell>
          <cell r="F152">
            <v>2347155.2400000002</v>
          </cell>
          <cell r="G152" t="str">
            <v>0113</v>
          </cell>
          <cell r="H152" t="str">
            <v>7410010010</v>
          </cell>
        </row>
        <row r="153">
          <cell r="A153" t="str">
            <v>60501137410010010852</v>
          </cell>
          <cell r="B153">
            <v>605</v>
          </cell>
          <cell r="C153">
            <v>113</v>
          </cell>
          <cell r="D153" t="str">
            <v>7410010010</v>
          </cell>
          <cell r="E153" t="str">
            <v>852</v>
          </cell>
          <cell r="F153">
            <v>14650</v>
          </cell>
          <cell r="G153" t="str">
            <v>0113</v>
          </cell>
          <cell r="H153" t="str">
            <v>7410010010</v>
          </cell>
        </row>
        <row r="154">
          <cell r="A154" t="str">
            <v>60501137410010010851</v>
          </cell>
          <cell r="B154">
            <v>605</v>
          </cell>
          <cell r="C154">
            <v>113</v>
          </cell>
          <cell r="D154" t="str">
            <v>7410010010</v>
          </cell>
          <cell r="E154" t="str">
            <v>851</v>
          </cell>
          <cell r="F154">
            <v>0</v>
          </cell>
          <cell r="G154" t="str">
            <v>0113</v>
          </cell>
          <cell r="H154" t="str">
            <v>7410010010</v>
          </cell>
        </row>
        <row r="155">
          <cell r="A155" t="str">
            <v>60501137410010010122</v>
          </cell>
          <cell r="B155">
            <v>605</v>
          </cell>
          <cell r="C155">
            <v>113</v>
          </cell>
          <cell r="D155" t="str">
            <v>7410010010</v>
          </cell>
          <cell r="E155" t="str">
            <v>122</v>
          </cell>
          <cell r="F155">
            <v>586994.85</v>
          </cell>
          <cell r="G155" t="str">
            <v>0113</v>
          </cell>
          <cell r="H155" t="str">
            <v>7410010010</v>
          </cell>
        </row>
        <row r="156">
          <cell r="A156" t="str">
            <v>60501137410010010853</v>
          </cell>
          <cell r="B156">
            <v>605</v>
          </cell>
          <cell r="C156">
            <v>113</v>
          </cell>
          <cell r="D156" t="str">
            <v>7410010010</v>
          </cell>
          <cell r="E156" t="str">
            <v>853</v>
          </cell>
          <cell r="F156">
            <v>380.26</v>
          </cell>
          <cell r="G156" t="str">
            <v>0113</v>
          </cell>
          <cell r="H156" t="str">
            <v>7410010010</v>
          </cell>
        </row>
        <row r="157">
          <cell r="A157" t="str">
            <v>60501137410010010129</v>
          </cell>
          <cell r="B157">
            <v>605</v>
          </cell>
          <cell r="C157">
            <v>113</v>
          </cell>
          <cell r="D157" t="str">
            <v>7410010010</v>
          </cell>
          <cell r="E157" t="str">
            <v>129</v>
          </cell>
          <cell r="F157">
            <v>170895.15</v>
          </cell>
          <cell r="G157" t="str">
            <v>0113</v>
          </cell>
          <cell r="H157" t="str">
            <v>7410010010</v>
          </cell>
        </row>
        <row r="158">
          <cell r="A158" t="str">
            <v>60501137410010020121</v>
          </cell>
          <cell r="B158">
            <v>605</v>
          </cell>
          <cell r="C158">
            <v>113</v>
          </cell>
          <cell r="D158" t="str">
            <v>7410010020</v>
          </cell>
          <cell r="E158" t="str">
            <v>121</v>
          </cell>
          <cell r="F158">
            <v>19443688.68</v>
          </cell>
          <cell r="G158" t="str">
            <v>0113</v>
          </cell>
          <cell r="H158" t="str">
            <v>7410010020</v>
          </cell>
        </row>
        <row r="159">
          <cell r="A159" t="str">
            <v>60501137410010020129</v>
          </cell>
          <cell r="B159">
            <v>605</v>
          </cell>
          <cell r="C159">
            <v>113</v>
          </cell>
          <cell r="D159" t="str">
            <v>7410010020</v>
          </cell>
          <cell r="E159" t="str">
            <v>129</v>
          </cell>
          <cell r="F159">
            <v>5776351.3200000003</v>
          </cell>
          <cell r="G159" t="str">
            <v>0113</v>
          </cell>
          <cell r="H159" t="str">
            <v>7410010020</v>
          </cell>
        </row>
        <row r="160">
          <cell r="A160" t="str">
            <v>60508010710120060244</v>
          </cell>
          <cell r="B160">
            <v>605</v>
          </cell>
          <cell r="C160">
            <v>801</v>
          </cell>
          <cell r="D160" t="str">
            <v>0710120060</v>
          </cell>
          <cell r="E160" t="str">
            <v>244</v>
          </cell>
          <cell r="F160">
            <v>897080</v>
          </cell>
          <cell r="G160" t="str">
            <v>0801</v>
          </cell>
          <cell r="H160" t="str">
            <v>0710120060</v>
          </cell>
        </row>
        <row r="161">
          <cell r="A161" t="str">
            <v>60510030320280240811</v>
          </cell>
          <cell r="B161">
            <v>605</v>
          </cell>
          <cell r="C161">
            <v>1003</v>
          </cell>
          <cell r="D161" t="str">
            <v>0320280240</v>
          </cell>
          <cell r="E161" t="str">
            <v>811</v>
          </cell>
          <cell r="F161">
            <v>2647440</v>
          </cell>
          <cell r="G161" t="str">
            <v>1003</v>
          </cell>
          <cell r="H161" t="str">
            <v>0320280240</v>
          </cell>
        </row>
        <row r="162">
          <cell r="A162" t="str">
            <v>60607010110111010622</v>
          </cell>
          <cell r="B162">
            <v>606</v>
          </cell>
          <cell r="C162">
            <v>701</v>
          </cell>
          <cell r="D162" t="str">
            <v>0110111010</v>
          </cell>
          <cell r="E162" t="str">
            <v>622</v>
          </cell>
          <cell r="F162">
            <v>326540</v>
          </cell>
          <cell r="G162" t="str">
            <v>0701</v>
          </cell>
          <cell r="H162" t="str">
            <v>0110111010</v>
          </cell>
        </row>
        <row r="163">
          <cell r="A163" t="str">
            <v>60607010110111010611</v>
          </cell>
          <cell r="B163">
            <v>606</v>
          </cell>
          <cell r="C163">
            <v>701</v>
          </cell>
          <cell r="D163" t="str">
            <v>0110111010</v>
          </cell>
          <cell r="E163" t="str">
            <v>611</v>
          </cell>
          <cell r="F163">
            <v>650688998.39999998</v>
          </cell>
          <cell r="G163" t="str">
            <v>0701</v>
          </cell>
          <cell r="H163" t="str">
            <v>0110111010</v>
          </cell>
        </row>
        <row r="164">
          <cell r="A164" t="str">
            <v>60607010110111010621</v>
          </cell>
          <cell r="B164">
            <v>606</v>
          </cell>
          <cell r="C164">
            <v>701</v>
          </cell>
          <cell r="D164" t="str">
            <v>0110111010</v>
          </cell>
          <cell r="E164" t="str">
            <v>621</v>
          </cell>
          <cell r="F164">
            <v>30713050.140000001</v>
          </cell>
          <cell r="G164" t="str">
            <v>0701</v>
          </cell>
          <cell r="H164" t="str">
            <v>0110111010</v>
          </cell>
        </row>
        <row r="165">
          <cell r="A165" t="str">
            <v>60607010110111010612</v>
          </cell>
          <cell r="B165">
            <v>606</v>
          </cell>
          <cell r="C165">
            <v>701</v>
          </cell>
          <cell r="D165" t="str">
            <v>0110111010</v>
          </cell>
          <cell r="E165" t="str">
            <v>612</v>
          </cell>
          <cell r="F165">
            <v>3233268</v>
          </cell>
          <cell r="G165" t="str">
            <v>0701</v>
          </cell>
          <cell r="H165" t="str">
            <v>0110111010</v>
          </cell>
        </row>
        <row r="166">
          <cell r="A166" t="str">
            <v>60607010110177170632</v>
          </cell>
          <cell r="B166">
            <v>606</v>
          </cell>
          <cell r="C166">
            <v>701</v>
          </cell>
          <cell r="D166" t="str">
            <v>0110177170</v>
          </cell>
          <cell r="E166" t="str">
            <v>632</v>
          </cell>
          <cell r="F166">
            <v>4995870</v>
          </cell>
          <cell r="G166" t="str">
            <v>0701</v>
          </cell>
          <cell r="H166" t="str">
            <v>0110177170</v>
          </cell>
        </row>
        <row r="167">
          <cell r="A167" t="str">
            <v>60607010110177170621</v>
          </cell>
          <cell r="B167">
            <v>606</v>
          </cell>
          <cell r="C167">
            <v>701</v>
          </cell>
          <cell r="D167" t="str">
            <v>0110177170</v>
          </cell>
          <cell r="E167" t="str">
            <v>621</v>
          </cell>
          <cell r="F167">
            <v>32150267.199999999</v>
          </cell>
          <cell r="G167" t="str">
            <v>0701</v>
          </cell>
          <cell r="H167" t="str">
            <v>0110177170</v>
          </cell>
        </row>
        <row r="168">
          <cell r="A168" t="str">
            <v>60607010110177170611</v>
          </cell>
          <cell r="B168">
            <v>606</v>
          </cell>
          <cell r="C168">
            <v>701</v>
          </cell>
          <cell r="D168" t="str">
            <v>0110177170</v>
          </cell>
          <cell r="E168" t="str">
            <v>611</v>
          </cell>
          <cell r="F168">
            <v>725255228.70000005</v>
          </cell>
          <cell r="G168" t="str">
            <v>0701</v>
          </cell>
          <cell r="H168" t="str">
            <v>0110177170</v>
          </cell>
        </row>
        <row r="169">
          <cell r="A169" t="str">
            <v>60607010110177250611</v>
          </cell>
          <cell r="B169">
            <v>606</v>
          </cell>
          <cell r="C169">
            <v>701</v>
          </cell>
          <cell r="D169" t="str">
            <v>0110177250</v>
          </cell>
          <cell r="E169" t="str">
            <v>611</v>
          </cell>
          <cell r="F169">
            <v>1117892.3999999999</v>
          </cell>
          <cell r="G169" t="str">
            <v>0701</v>
          </cell>
          <cell r="H169" t="str">
            <v>0110177250</v>
          </cell>
        </row>
        <row r="170">
          <cell r="A170" t="str">
            <v>60607010110177250621</v>
          </cell>
          <cell r="B170">
            <v>606</v>
          </cell>
          <cell r="C170">
            <v>701</v>
          </cell>
          <cell r="D170" t="str">
            <v>0110177250</v>
          </cell>
          <cell r="E170" t="str">
            <v>621</v>
          </cell>
          <cell r="F170">
            <v>63277.2</v>
          </cell>
          <cell r="G170" t="str">
            <v>0701</v>
          </cell>
          <cell r="H170" t="str">
            <v>0110177250</v>
          </cell>
        </row>
        <row r="171">
          <cell r="A171" t="str">
            <v>60607010110611010612</v>
          </cell>
          <cell r="B171">
            <v>606</v>
          </cell>
          <cell r="C171">
            <v>701</v>
          </cell>
          <cell r="D171" t="str">
            <v>0110611010</v>
          </cell>
          <cell r="E171" t="str">
            <v>612</v>
          </cell>
          <cell r="F171">
            <v>38426120.829999998</v>
          </cell>
          <cell r="G171" t="str">
            <v>0701</v>
          </cell>
          <cell r="H171" t="str">
            <v>0110611010</v>
          </cell>
        </row>
        <row r="172">
          <cell r="A172" t="str">
            <v>60607010110676690612</v>
          </cell>
          <cell r="B172">
            <v>606</v>
          </cell>
          <cell r="C172">
            <v>701</v>
          </cell>
          <cell r="D172" t="str">
            <v>0110676690</v>
          </cell>
          <cell r="E172" t="str">
            <v>612</v>
          </cell>
          <cell r="F172">
            <v>449529.25</v>
          </cell>
          <cell r="G172" t="str">
            <v>0701</v>
          </cell>
          <cell r="H172" t="str">
            <v>0110676690</v>
          </cell>
        </row>
        <row r="173">
          <cell r="A173" t="str">
            <v>606070101106S6690612</v>
          </cell>
          <cell r="B173">
            <v>606</v>
          </cell>
          <cell r="C173">
            <v>701</v>
          </cell>
          <cell r="D173" t="str">
            <v>01106S6690</v>
          </cell>
          <cell r="E173" t="str">
            <v>612</v>
          </cell>
          <cell r="F173">
            <v>1050206.75</v>
          </cell>
          <cell r="G173" t="str">
            <v>0701</v>
          </cell>
          <cell r="H173" t="str">
            <v>01106S6690</v>
          </cell>
        </row>
        <row r="174">
          <cell r="A174" t="str">
            <v>60607011620220550622</v>
          </cell>
          <cell r="B174">
            <v>606</v>
          </cell>
          <cell r="C174">
            <v>701</v>
          </cell>
          <cell r="D174" t="str">
            <v>1620220550</v>
          </cell>
          <cell r="E174" t="str">
            <v>622</v>
          </cell>
          <cell r="F174">
            <v>117000</v>
          </cell>
          <cell r="G174" t="str">
            <v>0701</v>
          </cell>
          <cell r="H174" t="str">
            <v>1620220550</v>
          </cell>
        </row>
        <row r="175">
          <cell r="A175" t="str">
            <v>60607011620220550612</v>
          </cell>
          <cell r="B175">
            <v>606</v>
          </cell>
          <cell r="C175">
            <v>701</v>
          </cell>
          <cell r="D175" t="str">
            <v>1620220550</v>
          </cell>
          <cell r="E175" t="str">
            <v>612</v>
          </cell>
          <cell r="F175">
            <v>4142570</v>
          </cell>
          <cell r="G175" t="str">
            <v>0701</v>
          </cell>
          <cell r="H175" t="str">
            <v>1620220550</v>
          </cell>
        </row>
        <row r="176">
          <cell r="A176" t="str">
            <v>606070117Б0120490612</v>
          </cell>
          <cell r="B176">
            <v>606</v>
          </cell>
          <cell r="C176">
            <v>701</v>
          </cell>
          <cell r="D176" t="str">
            <v>17Б0120490</v>
          </cell>
          <cell r="E176" t="str">
            <v>612</v>
          </cell>
          <cell r="F176">
            <v>0</v>
          </cell>
          <cell r="G176" t="str">
            <v>0701</v>
          </cell>
          <cell r="H176" t="str">
            <v>17Б0120490</v>
          </cell>
        </row>
        <row r="177">
          <cell r="A177" t="str">
            <v>60607020110211010632</v>
          </cell>
          <cell r="B177">
            <v>606</v>
          </cell>
          <cell r="C177">
            <v>702</v>
          </cell>
          <cell r="D177" t="str">
            <v>0110211010</v>
          </cell>
          <cell r="E177" t="str">
            <v>632</v>
          </cell>
          <cell r="F177">
            <v>3076982.42</v>
          </cell>
          <cell r="G177" t="str">
            <v>0702</v>
          </cell>
          <cell r="H177" t="str">
            <v>0110211010</v>
          </cell>
        </row>
        <row r="178">
          <cell r="A178" t="str">
            <v>60607020110211010611</v>
          </cell>
          <cell r="B178">
            <v>606</v>
          </cell>
          <cell r="C178">
            <v>702</v>
          </cell>
          <cell r="D178" t="str">
            <v>0110211010</v>
          </cell>
          <cell r="E178" t="str">
            <v>611</v>
          </cell>
          <cell r="F178">
            <v>490837498.86000001</v>
          </cell>
          <cell r="G178" t="str">
            <v>0702</v>
          </cell>
          <cell r="H178" t="str">
            <v>0110211010</v>
          </cell>
        </row>
        <row r="179">
          <cell r="A179" t="str">
            <v>60607020110211010111</v>
          </cell>
          <cell r="B179">
            <v>606</v>
          </cell>
          <cell r="C179">
            <v>702</v>
          </cell>
          <cell r="D179" t="str">
            <v>0110211010</v>
          </cell>
          <cell r="E179" t="str">
            <v>111</v>
          </cell>
          <cell r="F179">
            <v>1234921</v>
          </cell>
          <cell r="G179" t="str">
            <v>0702</v>
          </cell>
          <cell r="H179" t="str">
            <v>0110211010</v>
          </cell>
        </row>
        <row r="180">
          <cell r="A180" t="str">
            <v>60607020110211010244</v>
          </cell>
          <cell r="B180">
            <v>606</v>
          </cell>
          <cell r="C180">
            <v>702</v>
          </cell>
          <cell r="D180" t="str">
            <v>0110211010</v>
          </cell>
          <cell r="E180" t="str">
            <v>244</v>
          </cell>
          <cell r="F180">
            <v>70000</v>
          </cell>
          <cell r="G180" t="str">
            <v>0702</v>
          </cell>
          <cell r="H180" t="str">
            <v>0110211010</v>
          </cell>
        </row>
        <row r="181">
          <cell r="A181" t="str">
            <v>60607020110211010612</v>
          </cell>
          <cell r="B181">
            <v>606</v>
          </cell>
          <cell r="C181">
            <v>702</v>
          </cell>
          <cell r="D181" t="str">
            <v>0110211010</v>
          </cell>
          <cell r="E181" t="str">
            <v>612</v>
          </cell>
          <cell r="F181">
            <v>3449790</v>
          </cell>
          <cell r="G181" t="str">
            <v>0702</v>
          </cell>
          <cell r="H181" t="str">
            <v>0110211010</v>
          </cell>
        </row>
        <row r="182">
          <cell r="A182" t="str">
            <v>60607020110211010621</v>
          </cell>
          <cell r="B182">
            <v>606</v>
          </cell>
          <cell r="C182">
            <v>702</v>
          </cell>
          <cell r="D182" t="str">
            <v>0110211010</v>
          </cell>
          <cell r="E182" t="str">
            <v>621</v>
          </cell>
          <cell r="F182">
            <v>39375959.909999996</v>
          </cell>
          <cell r="G182" t="str">
            <v>0702</v>
          </cell>
          <cell r="H182" t="str">
            <v>0110211010</v>
          </cell>
        </row>
        <row r="183">
          <cell r="A183" t="str">
            <v>60607020110211010119</v>
          </cell>
          <cell r="B183">
            <v>606</v>
          </cell>
          <cell r="C183">
            <v>702</v>
          </cell>
          <cell r="D183" t="str">
            <v>0110211010</v>
          </cell>
          <cell r="E183" t="str">
            <v>119</v>
          </cell>
          <cell r="F183">
            <v>374044</v>
          </cell>
          <cell r="G183" t="str">
            <v>0702</v>
          </cell>
          <cell r="H183" t="str">
            <v>0110211010</v>
          </cell>
        </row>
        <row r="184">
          <cell r="A184" t="str">
            <v>60607020110211010622</v>
          </cell>
          <cell r="B184">
            <v>606</v>
          </cell>
          <cell r="C184">
            <v>702</v>
          </cell>
          <cell r="D184" t="str">
            <v>0110211010</v>
          </cell>
          <cell r="E184" t="str">
            <v>622</v>
          </cell>
          <cell r="F184">
            <v>3010349.4</v>
          </cell>
          <cell r="G184" t="str">
            <v>0702</v>
          </cell>
          <cell r="H184" t="str">
            <v>0110211010</v>
          </cell>
        </row>
        <row r="185">
          <cell r="A185" t="str">
            <v>60607020110277160621</v>
          </cell>
          <cell r="B185">
            <v>606</v>
          </cell>
          <cell r="C185">
            <v>702</v>
          </cell>
          <cell r="D185" t="str">
            <v>0110277160</v>
          </cell>
          <cell r="E185" t="str">
            <v>621</v>
          </cell>
          <cell r="F185">
            <v>102525531.40000001</v>
          </cell>
          <cell r="G185" t="str">
            <v>0702</v>
          </cell>
          <cell r="H185" t="str">
            <v>0110277160</v>
          </cell>
        </row>
        <row r="186">
          <cell r="A186" t="str">
            <v>60607020110277160632</v>
          </cell>
          <cell r="B186">
            <v>606</v>
          </cell>
          <cell r="C186">
            <v>702</v>
          </cell>
          <cell r="D186" t="str">
            <v>0110277160</v>
          </cell>
          <cell r="E186" t="str">
            <v>632</v>
          </cell>
          <cell r="F186">
            <v>4789874</v>
          </cell>
          <cell r="G186" t="str">
            <v>0702</v>
          </cell>
          <cell r="H186" t="str">
            <v>0110277160</v>
          </cell>
        </row>
        <row r="187">
          <cell r="A187" t="str">
            <v>60607020110277160119</v>
          </cell>
          <cell r="B187">
            <v>606</v>
          </cell>
          <cell r="C187">
            <v>702</v>
          </cell>
          <cell r="D187" t="str">
            <v>0110277160</v>
          </cell>
          <cell r="E187" t="str">
            <v>119</v>
          </cell>
          <cell r="F187">
            <v>2847154.3</v>
          </cell>
          <cell r="G187" t="str">
            <v>0702</v>
          </cell>
          <cell r="H187" t="str">
            <v>0110277160</v>
          </cell>
        </row>
        <row r="188">
          <cell r="A188" t="str">
            <v>60607020110277160611</v>
          </cell>
          <cell r="B188">
            <v>606</v>
          </cell>
          <cell r="C188">
            <v>702</v>
          </cell>
          <cell r="D188" t="str">
            <v>0110277160</v>
          </cell>
          <cell r="E188" t="str">
            <v>611</v>
          </cell>
          <cell r="F188">
            <v>1004119939.02</v>
          </cell>
          <cell r="G188" t="str">
            <v>0702</v>
          </cell>
          <cell r="H188" t="str">
            <v>0110277160</v>
          </cell>
        </row>
        <row r="189">
          <cell r="A189" t="str">
            <v>60607020110277160111</v>
          </cell>
          <cell r="B189">
            <v>606</v>
          </cell>
          <cell r="C189">
            <v>702</v>
          </cell>
          <cell r="D189" t="str">
            <v>0110277160</v>
          </cell>
          <cell r="E189" t="str">
            <v>111</v>
          </cell>
          <cell r="F189">
            <v>8738914.2799999993</v>
          </cell>
          <cell r="G189" t="str">
            <v>0702</v>
          </cell>
          <cell r="H189" t="str">
            <v>0110277160</v>
          </cell>
        </row>
        <row r="190">
          <cell r="A190" t="str">
            <v>60607020110277250119</v>
          </cell>
          <cell r="B190">
            <v>606</v>
          </cell>
          <cell r="C190">
            <v>702</v>
          </cell>
          <cell r="D190" t="str">
            <v>0110277250</v>
          </cell>
          <cell r="E190" t="str">
            <v>119</v>
          </cell>
          <cell r="F190">
            <v>1087.2</v>
          </cell>
          <cell r="G190" t="str">
            <v>0702</v>
          </cell>
          <cell r="H190" t="str">
            <v>0110277250</v>
          </cell>
        </row>
        <row r="191">
          <cell r="A191" t="str">
            <v>60607020110277250111</v>
          </cell>
          <cell r="B191">
            <v>606</v>
          </cell>
          <cell r="C191">
            <v>702</v>
          </cell>
          <cell r="D191" t="str">
            <v>0110277250</v>
          </cell>
          <cell r="E191" t="str">
            <v>111</v>
          </cell>
          <cell r="F191">
            <v>3600</v>
          </cell>
          <cell r="G191" t="str">
            <v>0702</v>
          </cell>
          <cell r="H191" t="str">
            <v>0110277250</v>
          </cell>
        </row>
        <row r="192">
          <cell r="A192" t="str">
            <v>60607020110277250611</v>
          </cell>
          <cell r="B192">
            <v>606</v>
          </cell>
          <cell r="C192">
            <v>702</v>
          </cell>
          <cell r="D192" t="str">
            <v>0110277250</v>
          </cell>
          <cell r="E192" t="str">
            <v>611</v>
          </cell>
          <cell r="F192">
            <v>710110.8</v>
          </cell>
          <cell r="G192" t="str">
            <v>0702</v>
          </cell>
          <cell r="H192" t="str">
            <v>0110277250</v>
          </cell>
        </row>
        <row r="193">
          <cell r="A193" t="str">
            <v>60607020110277250621</v>
          </cell>
          <cell r="B193">
            <v>606</v>
          </cell>
          <cell r="C193">
            <v>702</v>
          </cell>
          <cell r="D193" t="str">
            <v>0110277250</v>
          </cell>
          <cell r="E193" t="str">
            <v>621</v>
          </cell>
          <cell r="F193">
            <v>56246.400000000001</v>
          </cell>
          <cell r="G193" t="str">
            <v>0702</v>
          </cell>
          <cell r="H193" t="str">
            <v>0110277250</v>
          </cell>
        </row>
        <row r="194">
          <cell r="A194" t="str">
            <v>60607020110611010612</v>
          </cell>
          <cell r="B194">
            <v>606</v>
          </cell>
          <cell r="C194">
            <v>702</v>
          </cell>
          <cell r="D194" t="str">
            <v>0110611010</v>
          </cell>
          <cell r="E194" t="str">
            <v>612</v>
          </cell>
          <cell r="F194">
            <v>26012724.120000001</v>
          </cell>
          <cell r="G194" t="str">
            <v>0702</v>
          </cell>
          <cell r="H194" t="str">
            <v>0110611010</v>
          </cell>
        </row>
        <row r="195">
          <cell r="A195" t="str">
            <v>60607020110611010622</v>
          </cell>
          <cell r="B195">
            <v>606</v>
          </cell>
          <cell r="C195">
            <v>702</v>
          </cell>
          <cell r="D195" t="str">
            <v>0110611010</v>
          </cell>
          <cell r="E195" t="str">
            <v>622</v>
          </cell>
          <cell r="F195">
            <v>857690</v>
          </cell>
          <cell r="G195" t="str">
            <v>0702</v>
          </cell>
          <cell r="H195" t="str">
            <v>0110611010</v>
          </cell>
        </row>
        <row r="196">
          <cell r="A196" t="str">
            <v>60607020110676690612</v>
          </cell>
          <cell r="B196">
            <v>606</v>
          </cell>
          <cell r="C196">
            <v>702</v>
          </cell>
          <cell r="D196" t="str">
            <v>0110676690</v>
          </cell>
          <cell r="E196" t="str">
            <v>612</v>
          </cell>
          <cell r="F196">
            <v>882332.25</v>
          </cell>
          <cell r="G196" t="str">
            <v>0702</v>
          </cell>
          <cell r="H196" t="str">
            <v>0110676690</v>
          </cell>
        </row>
        <row r="197">
          <cell r="A197" t="str">
            <v>60607020110677300612</v>
          </cell>
          <cell r="B197">
            <v>606</v>
          </cell>
          <cell r="C197">
            <v>702</v>
          </cell>
          <cell r="D197" t="str">
            <v>0110677300</v>
          </cell>
          <cell r="E197" t="str">
            <v>612</v>
          </cell>
          <cell r="F197">
            <v>18238760.059999999</v>
          </cell>
          <cell r="G197" t="str">
            <v>0702</v>
          </cell>
          <cell r="H197" t="str">
            <v>0110677300</v>
          </cell>
        </row>
        <row r="198">
          <cell r="A198" t="str">
            <v>606070201106S7300612</v>
          </cell>
          <cell r="B198">
            <v>606</v>
          </cell>
          <cell r="C198">
            <v>702</v>
          </cell>
          <cell r="D198" t="str">
            <v>01106S7300</v>
          </cell>
          <cell r="E198" t="str">
            <v>612</v>
          </cell>
          <cell r="F198">
            <v>967505.71</v>
          </cell>
          <cell r="G198" t="str">
            <v>0702</v>
          </cell>
          <cell r="H198" t="str">
            <v>01106S7300</v>
          </cell>
        </row>
        <row r="199">
          <cell r="A199" t="str">
            <v>60607020120140010465</v>
          </cell>
          <cell r="B199">
            <v>606</v>
          </cell>
          <cell r="C199">
            <v>702</v>
          </cell>
          <cell r="D199" t="str">
            <v>0120140010</v>
          </cell>
          <cell r="E199" t="str">
            <v>465</v>
          </cell>
          <cell r="F199">
            <v>0</v>
          </cell>
          <cell r="G199" t="str">
            <v>0702</v>
          </cell>
          <cell r="H199" t="str">
            <v>0120140010</v>
          </cell>
        </row>
        <row r="200">
          <cell r="A200" t="str">
            <v>60607021520220370612</v>
          </cell>
          <cell r="B200">
            <v>606</v>
          </cell>
          <cell r="C200">
            <v>702</v>
          </cell>
          <cell r="D200" t="str">
            <v>1520220370</v>
          </cell>
          <cell r="E200" t="str">
            <v>612</v>
          </cell>
          <cell r="F200">
            <v>263500</v>
          </cell>
          <cell r="G200" t="str">
            <v>0702</v>
          </cell>
          <cell r="H200" t="str">
            <v>1520220370</v>
          </cell>
        </row>
        <row r="201">
          <cell r="A201" t="str">
            <v>60607021530120660612</v>
          </cell>
          <cell r="B201">
            <v>606</v>
          </cell>
          <cell r="C201">
            <v>702</v>
          </cell>
          <cell r="D201" t="str">
            <v>1530120660</v>
          </cell>
          <cell r="E201" t="str">
            <v>612</v>
          </cell>
          <cell r="F201">
            <v>1725110.38</v>
          </cell>
          <cell r="G201" t="str">
            <v>0702</v>
          </cell>
          <cell r="H201" t="str">
            <v>1530120660</v>
          </cell>
        </row>
        <row r="202">
          <cell r="A202" t="str">
            <v>60607021530120660622</v>
          </cell>
          <cell r="B202">
            <v>606</v>
          </cell>
          <cell r="C202">
            <v>702</v>
          </cell>
          <cell r="D202" t="str">
            <v>1530120660</v>
          </cell>
          <cell r="E202" t="str">
            <v>622</v>
          </cell>
          <cell r="F202">
            <v>142394.93</v>
          </cell>
          <cell r="G202" t="str">
            <v>0702</v>
          </cell>
          <cell r="H202" t="str">
            <v>1530120660</v>
          </cell>
        </row>
        <row r="203">
          <cell r="A203" t="str">
            <v>60607021620220550612</v>
          </cell>
          <cell r="B203">
            <v>606</v>
          </cell>
          <cell r="C203">
            <v>702</v>
          </cell>
          <cell r="D203" t="str">
            <v>1620220550</v>
          </cell>
          <cell r="E203" t="str">
            <v>612</v>
          </cell>
          <cell r="F203">
            <v>2927360</v>
          </cell>
          <cell r="G203" t="str">
            <v>0702</v>
          </cell>
          <cell r="H203" t="str">
            <v>1620220550</v>
          </cell>
        </row>
        <row r="204">
          <cell r="A204" t="str">
            <v>60607021620220550622</v>
          </cell>
          <cell r="B204">
            <v>606</v>
          </cell>
          <cell r="C204">
            <v>702</v>
          </cell>
          <cell r="D204" t="str">
            <v>1620220550</v>
          </cell>
          <cell r="E204" t="str">
            <v>622</v>
          </cell>
          <cell r="F204">
            <v>148700</v>
          </cell>
          <cell r="G204" t="str">
            <v>0702</v>
          </cell>
          <cell r="H204" t="str">
            <v>1620220550</v>
          </cell>
        </row>
        <row r="205">
          <cell r="A205" t="str">
            <v>606070218Б0220360612</v>
          </cell>
          <cell r="B205">
            <v>606</v>
          </cell>
          <cell r="C205">
            <v>702</v>
          </cell>
          <cell r="D205" t="str">
            <v>18Б0220360</v>
          </cell>
          <cell r="E205" t="str">
            <v>612</v>
          </cell>
          <cell r="F205">
            <v>0</v>
          </cell>
          <cell r="G205" t="str">
            <v>0702</v>
          </cell>
          <cell r="H205" t="str">
            <v>18Б0220360</v>
          </cell>
        </row>
        <row r="206">
          <cell r="A206" t="str">
            <v>60607030110311010611</v>
          </cell>
          <cell r="B206">
            <v>606</v>
          </cell>
          <cell r="C206">
            <v>703</v>
          </cell>
          <cell r="D206" t="str">
            <v>0110311010</v>
          </cell>
          <cell r="E206" t="str">
            <v>611</v>
          </cell>
          <cell r="F206">
            <v>151085389.71000001</v>
          </cell>
          <cell r="G206" t="str">
            <v>0703</v>
          </cell>
          <cell r="H206" t="str">
            <v>0110311010</v>
          </cell>
        </row>
        <row r="207">
          <cell r="A207" t="str">
            <v>60607030110311010621</v>
          </cell>
          <cell r="B207">
            <v>606</v>
          </cell>
          <cell r="C207">
            <v>703</v>
          </cell>
          <cell r="D207" t="str">
            <v>0110311010</v>
          </cell>
          <cell r="E207" t="str">
            <v>621</v>
          </cell>
          <cell r="F207">
            <v>18752151.199999999</v>
          </cell>
          <cell r="G207" t="str">
            <v>0703</v>
          </cell>
          <cell r="H207" t="str">
            <v>0110311010</v>
          </cell>
        </row>
        <row r="208">
          <cell r="A208" t="str">
            <v>60607030110377080621</v>
          </cell>
          <cell r="B208">
            <v>606</v>
          </cell>
          <cell r="C208">
            <v>703</v>
          </cell>
          <cell r="D208" t="str">
            <v>0110377080</v>
          </cell>
          <cell r="E208" t="str">
            <v>621</v>
          </cell>
          <cell r="F208">
            <v>1002540</v>
          </cell>
          <cell r="G208" t="str">
            <v>0703</v>
          </cell>
          <cell r="H208" t="str">
            <v>0110377080</v>
          </cell>
        </row>
        <row r="209">
          <cell r="A209" t="str">
            <v>60607030110377080611</v>
          </cell>
          <cell r="B209">
            <v>606</v>
          </cell>
          <cell r="C209">
            <v>703</v>
          </cell>
          <cell r="D209" t="str">
            <v>0110377080</v>
          </cell>
          <cell r="E209" t="str">
            <v>611</v>
          </cell>
          <cell r="F209">
            <v>5556770</v>
          </cell>
          <cell r="G209" t="str">
            <v>0703</v>
          </cell>
          <cell r="H209" t="str">
            <v>0110377080</v>
          </cell>
        </row>
        <row r="210">
          <cell r="A210" t="str">
            <v>60607030110377250621</v>
          </cell>
          <cell r="B210">
            <v>606</v>
          </cell>
          <cell r="C210">
            <v>703</v>
          </cell>
          <cell r="D210" t="str">
            <v>0110377250</v>
          </cell>
          <cell r="E210" t="str">
            <v>621</v>
          </cell>
          <cell r="F210">
            <v>30466.799999999999</v>
          </cell>
          <cell r="G210" t="str">
            <v>0703</v>
          </cell>
          <cell r="H210" t="str">
            <v>0110377250</v>
          </cell>
        </row>
        <row r="211">
          <cell r="A211" t="str">
            <v>60607030110377250611</v>
          </cell>
          <cell r="B211">
            <v>606</v>
          </cell>
          <cell r="C211">
            <v>703</v>
          </cell>
          <cell r="D211" t="str">
            <v>0110377250</v>
          </cell>
          <cell r="E211" t="str">
            <v>611</v>
          </cell>
          <cell r="F211">
            <v>185144.4</v>
          </cell>
          <cell r="G211" t="str">
            <v>0703</v>
          </cell>
          <cell r="H211" t="str">
            <v>0110377250</v>
          </cell>
        </row>
        <row r="212">
          <cell r="A212" t="str">
            <v>606070301103S7080611</v>
          </cell>
          <cell r="B212">
            <v>606</v>
          </cell>
          <cell r="C212">
            <v>703</v>
          </cell>
          <cell r="D212" t="str">
            <v>01103S7080</v>
          </cell>
          <cell r="E212" t="str">
            <v>611</v>
          </cell>
          <cell r="F212">
            <v>5345020</v>
          </cell>
          <cell r="G212" t="str">
            <v>0703</v>
          </cell>
          <cell r="H212" t="str">
            <v>01103S7080</v>
          </cell>
        </row>
        <row r="213">
          <cell r="A213" t="str">
            <v>606070301103S7080621</v>
          </cell>
          <cell r="B213">
            <v>606</v>
          </cell>
          <cell r="C213">
            <v>703</v>
          </cell>
          <cell r="D213" t="str">
            <v>01103S7080</v>
          </cell>
          <cell r="E213" t="str">
            <v>621</v>
          </cell>
          <cell r="F213">
            <v>846300</v>
          </cell>
          <cell r="G213" t="str">
            <v>0703</v>
          </cell>
          <cell r="H213" t="str">
            <v>01103S7080</v>
          </cell>
        </row>
        <row r="214">
          <cell r="A214" t="str">
            <v>60607030110611010622</v>
          </cell>
          <cell r="B214">
            <v>606</v>
          </cell>
          <cell r="C214">
            <v>703</v>
          </cell>
          <cell r="D214" t="str">
            <v>0110611010</v>
          </cell>
          <cell r="E214" t="str">
            <v>622</v>
          </cell>
          <cell r="F214">
            <v>40006.5</v>
          </cell>
          <cell r="G214" t="str">
            <v>0703</v>
          </cell>
          <cell r="H214" t="str">
            <v>0110611010</v>
          </cell>
        </row>
        <row r="215">
          <cell r="A215" t="str">
            <v>60607030110611010612</v>
          </cell>
          <cell r="B215">
            <v>606</v>
          </cell>
          <cell r="C215">
            <v>703</v>
          </cell>
          <cell r="D215" t="str">
            <v>0110611010</v>
          </cell>
          <cell r="E215" t="str">
            <v>612</v>
          </cell>
          <cell r="F215">
            <v>189218.68</v>
          </cell>
          <cell r="G215" t="str">
            <v>0703</v>
          </cell>
          <cell r="H215" t="str">
            <v>0110611010</v>
          </cell>
        </row>
        <row r="216">
          <cell r="A216" t="str">
            <v>60607030110676690612</v>
          </cell>
          <cell r="B216">
            <v>606</v>
          </cell>
          <cell r="C216">
            <v>703</v>
          </cell>
          <cell r="D216" t="str">
            <v>0110676690</v>
          </cell>
          <cell r="E216" t="str">
            <v>612</v>
          </cell>
          <cell r="F216">
            <v>3572161</v>
          </cell>
          <cell r="G216" t="str">
            <v>0703</v>
          </cell>
          <cell r="H216" t="str">
            <v>0110676690</v>
          </cell>
        </row>
        <row r="217">
          <cell r="A217" t="str">
            <v>60607030110676690622</v>
          </cell>
          <cell r="B217">
            <v>606</v>
          </cell>
          <cell r="C217">
            <v>703</v>
          </cell>
          <cell r="D217" t="str">
            <v>0110676690</v>
          </cell>
          <cell r="E217" t="str">
            <v>622</v>
          </cell>
          <cell r="F217">
            <v>223457.5</v>
          </cell>
          <cell r="G217" t="str">
            <v>0703</v>
          </cell>
          <cell r="H217" t="str">
            <v>0110676690</v>
          </cell>
        </row>
        <row r="218">
          <cell r="A218" t="str">
            <v>60607031530120660612</v>
          </cell>
          <cell r="B218">
            <v>606</v>
          </cell>
          <cell r="C218">
            <v>703</v>
          </cell>
          <cell r="D218" t="str">
            <v>1530120660</v>
          </cell>
          <cell r="E218" t="str">
            <v>612</v>
          </cell>
          <cell r="F218">
            <v>100000</v>
          </cell>
          <cell r="G218" t="str">
            <v>0703</v>
          </cell>
          <cell r="H218" t="str">
            <v>1530120660</v>
          </cell>
        </row>
        <row r="219">
          <cell r="A219" t="str">
            <v>60607031620220550612</v>
          </cell>
          <cell r="B219">
            <v>606</v>
          </cell>
          <cell r="C219">
            <v>703</v>
          </cell>
          <cell r="D219" t="str">
            <v>1620220550</v>
          </cell>
          <cell r="E219" t="str">
            <v>612</v>
          </cell>
          <cell r="F219">
            <v>286900</v>
          </cell>
          <cell r="G219" t="str">
            <v>0703</v>
          </cell>
          <cell r="H219" t="str">
            <v>1620220550</v>
          </cell>
        </row>
        <row r="220">
          <cell r="A220" t="str">
            <v>60607031620220550622</v>
          </cell>
          <cell r="B220">
            <v>606</v>
          </cell>
          <cell r="C220">
            <v>703</v>
          </cell>
          <cell r="D220" t="str">
            <v>1620220550</v>
          </cell>
          <cell r="E220" t="str">
            <v>622</v>
          </cell>
          <cell r="F220">
            <v>58600</v>
          </cell>
          <cell r="G220" t="str">
            <v>0703</v>
          </cell>
          <cell r="H220" t="str">
            <v>1620220550</v>
          </cell>
        </row>
        <row r="221">
          <cell r="A221" t="str">
            <v>60607070110411010621</v>
          </cell>
          <cell r="B221">
            <v>606</v>
          </cell>
          <cell r="C221">
            <v>707</v>
          </cell>
          <cell r="D221" t="str">
            <v>0110411010</v>
          </cell>
          <cell r="E221" t="str">
            <v>621</v>
          </cell>
          <cell r="F221">
            <v>6986650</v>
          </cell>
          <cell r="G221" t="str">
            <v>0707</v>
          </cell>
          <cell r="H221" t="str">
            <v>0110411010</v>
          </cell>
        </row>
        <row r="222">
          <cell r="A222" t="str">
            <v>60607070110420330622</v>
          </cell>
          <cell r="B222">
            <v>606</v>
          </cell>
          <cell r="C222">
            <v>707</v>
          </cell>
          <cell r="D222" t="str">
            <v>0110420330</v>
          </cell>
          <cell r="E222" t="str">
            <v>622</v>
          </cell>
          <cell r="F222">
            <v>1029226.42</v>
          </cell>
          <cell r="G222" t="str">
            <v>0707</v>
          </cell>
          <cell r="H222" t="str">
            <v>0110420330</v>
          </cell>
        </row>
        <row r="223">
          <cell r="A223" t="str">
            <v>60607070110420330612</v>
          </cell>
          <cell r="B223">
            <v>606</v>
          </cell>
          <cell r="C223">
            <v>707</v>
          </cell>
          <cell r="D223" t="str">
            <v>0110420330</v>
          </cell>
          <cell r="E223" t="str">
            <v>612</v>
          </cell>
          <cell r="F223">
            <v>16838143.579999998</v>
          </cell>
          <cell r="G223" t="str">
            <v>0707</v>
          </cell>
          <cell r="H223" t="str">
            <v>0110420330</v>
          </cell>
        </row>
        <row r="224">
          <cell r="A224" t="str">
            <v>60607070110477250621</v>
          </cell>
          <cell r="B224">
            <v>606</v>
          </cell>
          <cell r="C224">
            <v>707</v>
          </cell>
          <cell r="D224" t="str">
            <v>0110477250</v>
          </cell>
          <cell r="E224" t="str">
            <v>621</v>
          </cell>
          <cell r="F224">
            <v>28123.200000000001</v>
          </cell>
          <cell r="G224" t="str">
            <v>0707</v>
          </cell>
          <cell r="H224" t="str">
            <v>0110477250</v>
          </cell>
        </row>
        <row r="225">
          <cell r="A225" t="str">
            <v>60607071620220550622</v>
          </cell>
          <cell r="B225">
            <v>606</v>
          </cell>
          <cell r="C225">
            <v>707</v>
          </cell>
          <cell r="D225" t="str">
            <v>1620220550</v>
          </cell>
          <cell r="E225" t="str">
            <v>622</v>
          </cell>
          <cell r="F225">
            <v>115200</v>
          </cell>
          <cell r="G225" t="str">
            <v>0707</v>
          </cell>
          <cell r="H225" t="str">
            <v>1620220550</v>
          </cell>
        </row>
        <row r="226">
          <cell r="A226" t="str">
            <v>60607090110311010611</v>
          </cell>
          <cell r="B226">
            <v>606</v>
          </cell>
          <cell r="C226">
            <v>709</v>
          </cell>
          <cell r="D226" t="str">
            <v>0110311010</v>
          </cell>
          <cell r="E226" t="str">
            <v>611</v>
          </cell>
          <cell r="F226">
            <v>7888839.9199999999</v>
          </cell>
          <cell r="G226" t="str">
            <v>0709</v>
          </cell>
          <cell r="H226" t="str">
            <v>0110311010</v>
          </cell>
        </row>
        <row r="227">
          <cell r="A227" t="str">
            <v>60607090110377080611</v>
          </cell>
          <cell r="B227">
            <v>606</v>
          </cell>
          <cell r="C227">
            <v>709</v>
          </cell>
          <cell r="D227" t="str">
            <v>0110377080</v>
          </cell>
          <cell r="E227" t="str">
            <v>611</v>
          </cell>
          <cell r="F227">
            <v>370580</v>
          </cell>
          <cell r="G227" t="str">
            <v>0709</v>
          </cell>
          <cell r="H227" t="str">
            <v>0110377080</v>
          </cell>
        </row>
        <row r="228">
          <cell r="A228" t="str">
            <v>60607090110377250611</v>
          </cell>
          <cell r="B228">
            <v>606</v>
          </cell>
          <cell r="C228">
            <v>709</v>
          </cell>
          <cell r="D228" t="str">
            <v>0110377250</v>
          </cell>
          <cell r="E228" t="str">
            <v>611</v>
          </cell>
          <cell r="F228">
            <v>23436</v>
          </cell>
          <cell r="G228" t="str">
            <v>0709</v>
          </cell>
          <cell r="H228" t="str">
            <v>0110377250</v>
          </cell>
        </row>
        <row r="229">
          <cell r="A229" t="str">
            <v>606070901103S7080611</v>
          </cell>
          <cell r="B229">
            <v>606</v>
          </cell>
          <cell r="C229">
            <v>709</v>
          </cell>
          <cell r="D229" t="str">
            <v>01103S7080</v>
          </cell>
          <cell r="E229" t="str">
            <v>611</v>
          </cell>
          <cell r="F229">
            <v>179680</v>
          </cell>
          <cell r="G229" t="str">
            <v>0709</v>
          </cell>
          <cell r="H229" t="str">
            <v>01103S7080</v>
          </cell>
        </row>
        <row r="230">
          <cell r="A230" t="str">
            <v>60607090110520240244</v>
          </cell>
          <cell r="B230">
            <v>606</v>
          </cell>
          <cell r="C230">
            <v>709</v>
          </cell>
          <cell r="D230" t="str">
            <v>0110520240</v>
          </cell>
          <cell r="E230" t="str">
            <v>244</v>
          </cell>
          <cell r="F230">
            <v>200000</v>
          </cell>
          <cell r="G230" t="str">
            <v>0709</v>
          </cell>
          <cell r="H230" t="str">
            <v>0110520240</v>
          </cell>
        </row>
        <row r="231">
          <cell r="A231" t="str">
            <v>60607090110520240612</v>
          </cell>
          <cell r="B231">
            <v>606</v>
          </cell>
          <cell r="C231">
            <v>709</v>
          </cell>
          <cell r="D231" t="str">
            <v>0110520240</v>
          </cell>
          <cell r="E231" t="str">
            <v>612</v>
          </cell>
          <cell r="F231">
            <v>4154252</v>
          </cell>
          <cell r="G231" t="str">
            <v>0709</v>
          </cell>
          <cell r="H231" t="str">
            <v>0110520240</v>
          </cell>
        </row>
        <row r="232">
          <cell r="A232" t="str">
            <v>60607090110520240622</v>
          </cell>
          <cell r="B232">
            <v>606</v>
          </cell>
          <cell r="C232">
            <v>709</v>
          </cell>
          <cell r="D232" t="str">
            <v>0110520240</v>
          </cell>
          <cell r="E232" t="str">
            <v>622</v>
          </cell>
          <cell r="F232">
            <v>374538</v>
          </cell>
          <cell r="G232" t="str">
            <v>0709</v>
          </cell>
          <cell r="H232" t="str">
            <v>0110520240</v>
          </cell>
        </row>
        <row r="233">
          <cell r="A233" t="str">
            <v>60607090110611010612</v>
          </cell>
          <cell r="B233">
            <v>606</v>
          </cell>
          <cell r="C233">
            <v>709</v>
          </cell>
          <cell r="D233" t="str">
            <v>0110611010</v>
          </cell>
          <cell r="E233" t="str">
            <v>612</v>
          </cell>
          <cell r="F233">
            <v>22598.25</v>
          </cell>
          <cell r="G233" t="str">
            <v>0709</v>
          </cell>
          <cell r="H233" t="str">
            <v>0110611010</v>
          </cell>
        </row>
        <row r="234">
          <cell r="A234" t="str">
            <v>60607090110811010611</v>
          </cell>
          <cell r="B234">
            <v>606</v>
          </cell>
          <cell r="C234">
            <v>709</v>
          </cell>
          <cell r="D234" t="str">
            <v>0110811010</v>
          </cell>
          <cell r="E234" t="str">
            <v>611</v>
          </cell>
          <cell r="F234">
            <v>6945850</v>
          </cell>
          <cell r="G234" t="str">
            <v>0709</v>
          </cell>
          <cell r="H234" t="str">
            <v>0110811010</v>
          </cell>
        </row>
        <row r="235">
          <cell r="A235" t="str">
            <v>60607090110877250611</v>
          </cell>
          <cell r="B235">
            <v>606</v>
          </cell>
          <cell r="C235">
            <v>709</v>
          </cell>
          <cell r="D235" t="str">
            <v>0110877250</v>
          </cell>
          <cell r="E235" t="str">
            <v>611</v>
          </cell>
          <cell r="F235">
            <v>2343.6</v>
          </cell>
          <cell r="G235" t="str">
            <v>0709</v>
          </cell>
          <cell r="H235" t="str">
            <v>0110877250</v>
          </cell>
        </row>
        <row r="236">
          <cell r="A236" t="str">
            <v>60607091620220550612</v>
          </cell>
          <cell r="B236">
            <v>606</v>
          </cell>
          <cell r="C236">
            <v>709</v>
          </cell>
          <cell r="D236" t="str">
            <v>1620220550</v>
          </cell>
          <cell r="E236" t="str">
            <v>612</v>
          </cell>
          <cell r="F236">
            <v>73000</v>
          </cell>
          <cell r="G236" t="str">
            <v>0709</v>
          </cell>
          <cell r="H236" t="str">
            <v>1620220550</v>
          </cell>
        </row>
        <row r="237">
          <cell r="A237" t="str">
            <v>60607097510010010244</v>
          </cell>
          <cell r="B237">
            <v>606</v>
          </cell>
          <cell r="C237">
            <v>709</v>
          </cell>
          <cell r="D237" t="str">
            <v>7510010010</v>
          </cell>
          <cell r="E237" t="str">
            <v>244</v>
          </cell>
          <cell r="F237">
            <v>1678873.78</v>
          </cell>
          <cell r="G237" t="str">
            <v>0709</v>
          </cell>
          <cell r="H237" t="str">
            <v>7510010010</v>
          </cell>
        </row>
        <row r="238">
          <cell r="A238" t="str">
            <v>60607097510010010852</v>
          </cell>
          <cell r="B238">
            <v>606</v>
          </cell>
          <cell r="C238">
            <v>709</v>
          </cell>
          <cell r="D238" t="str">
            <v>7510010010</v>
          </cell>
          <cell r="E238" t="str">
            <v>852</v>
          </cell>
          <cell r="F238">
            <v>1877</v>
          </cell>
          <cell r="G238" t="str">
            <v>0709</v>
          </cell>
          <cell r="H238" t="str">
            <v>7510010010</v>
          </cell>
        </row>
        <row r="239">
          <cell r="A239" t="str">
            <v>60607097510010010129</v>
          </cell>
          <cell r="B239">
            <v>606</v>
          </cell>
          <cell r="C239">
            <v>709</v>
          </cell>
          <cell r="D239" t="str">
            <v>7510010010</v>
          </cell>
          <cell r="E239" t="str">
            <v>129</v>
          </cell>
          <cell r="F239">
            <v>154522.54999999999</v>
          </cell>
          <cell r="G239" t="str">
            <v>0709</v>
          </cell>
          <cell r="H239" t="str">
            <v>7510010010</v>
          </cell>
        </row>
        <row r="240">
          <cell r="A240" t="str">
            <v>60607097510010010853</v>
          </cell>
          <cell r="B240">
            <v>606</v>
          </cell>
          <cell r="C240">
            <v>709</v>
          </cell>
          <cell r="D240" t="str">
            <v>7510010010</v>
          </cell>
          <cell r="E240" t="str">
            <v>853</v>
          </cell>
          <cell r="F240">
            <v>16747.5</v>
          </cell>
          <cell r="G240" t="str">
            <v>0709</v>
          </cell>
          <cell r="H240" t="str">
            <v>7510010010</v>
          </cell>
        </row>
        <row r="241">
          <cell r="A241" t="str">
            <v>60607097510010010122</v>
          </cell>
          <cell r="B241">
            <v>606</v>
          </cell>
          <cell r="C241">
            <v>709</v>
          </cell>
          <cell r="D241" t="str">
            <v>7510010010</v>
          </cell>
          <cell r="E241" t="str">
            <v>122</v>
          </cell>
          <cell r="F241">
            <v>515909.17</v>
          </cell>
          <cell r="G241" t="str">
            <v>0709</v>
          </cell>
          <cell r="H241" t="str">
            <v>7510010010</v>
          </cell>
        </row>
        <row r="242">
          <cell r="A242" t="str">
            <v>60607097510010010851</v>
          </cell>
          <cell r="B242">
            <v>606</v>
          </cell>
          <cell r="C242">
            <v>709</v>
          </cell>
          <cell r="D242" t="str">
            <v>7510010010</v>
          </cell>
          <cell r="E242" t="str">
            <v>851</v>
          </cell>
          <cell r="F242">
            <v>38789</v>
          </cell>
          <cell r="G242" t="str">
            <v>0709</v>
          </cell>
          <cell r="H242" t="str">
            <v>7510010010</v>
          </cell>
        </row>
        <row r="243">
          <cell r="A243" t="str">
            <v>60607097510010020129</v>
          </cell>
          <cell r="B243">
            <v>606</v>
          </cell>
          <cell r="C243">
            <v>709</v>
          </cell>
          <cell r="D243" t="str">
            <v>7510010020</v>
          </cell>
          <cell r="E243" t="str">
            <v>129</v>
          </cell>
          <cell r="F243">
            <v>4917467.42</v>
          </cell>
          <cell r="G243" t="str">
            <v>0709</v>
          </cell>
          <cell r="H243" t="str">
            <v>7510010020</v>
          </cell>
        </row>
        <row r="244">
          <cell r="A244" t="str">
            <v>60607097510010020121</v>
          </cell>
          <cell r="B244">
            <v>606</v>
          </cell>
          <cell r="C244">
            <v>709</v>
          </cell>
          <cell r="D244" t="str">
            <v>7510010020</v>
          </cell>
          <cell r="E244" t="str">
            <v>121</v>
          </cell>
          <cell r="F244">
            <v>16380112.58</v>
          </cell>
          <cell r="G244" t="str">
            <v>0709</v>
          </cell>
          <cell r="H244" t="str">
            <v>7510010020</v>
          </cell>
        </row>
        <row r="245">
          <cell r="A245" t="str">
            <v>60607097510076200129</v>
          </cell>
          <cell r="B245">
            <v>606</v>
          </cell>
          <cell r="C245">
            <v>709</v>
          </cell>
          <cell r="D245" t="str">
            <v>7510076200</v>
          </cell>
          <cell r="E245" t="str">
            <v>129</v>
          </cell>
          <cell r="F245">
            <v>452287.37</v>
          </cell>
          <cell r="G245" t="str">
            <v>0709</v>
          </cell>
          <cell r="H245" t="str">
            <v>7510076200</v>
          </cell>
        </row>
        <row r="246">
          <cell r="A246" t="str">
            <v>60607097510076200121</v>
          </cell>
          <cell r="B246">
            <v>606</v>
          </cell>
          <cell r="C246">
            <v>709</v>
          </cell>
          <cell r="D246" t="str">
            <v>7510076200</v>
          </cell>
          <cell r="E246" t="str">
            <v>121</v>
          </cell>
          <cell r="F246">
            <v>1450850.22</v>
          </cell>
          <cell r="G246" t="str">
            <v>0709</v>
          </cell>
          <cell r="H246" t="str">
            <v>7510076200</v>
          </cell>
        </row>
        <row r="247">
          <cell r="A247" t="str">
            <v>60607097510076200122</v>
          </cell>
          <cell r="B247">
            <v>606</v>
          </cell>
          <cell r="C247">
            <v>709</v>
          </cell>
          <cell r="D247" t="str">
            <v>7510076200</v>
          </cell>
          <cell r="E247" t="str">
            <v>122</v>
          </cell>
          <cell r="F247">
            <v>51663.23</v>
          </cell>
          <cell r="G247" t="str">
            <v>0709</v>
          </cell>
          <cell r="H247" t="str">
            <v>7510076200</v>
          </cell>
        </row>
        <row r="248">
          <cell r="A248" t="str">
            <v>60607097510076200244</v>
          </cell>
          <cell r="B248">
            <v>606</v>
          </cell>
          <cell r="C248">
            <v>709</v>
          </cell>
          <cell r="D248" t="str">
            <v>7510076200</v>
          </cell>
          <cell r="E248" t="str">
            <v>244</v>
          </cell>
          <cell r="F248">
            <v>16621.8</v>
          </cell>
          <cell r="G248" t="str">
            <v>0709</v>
          </cell>
          <cell r="H248" t="str">
            <v>7510076200</v>
          </cell>
        </row>
        <row r="249">
          <cell r="A249" t="str">
            <v>60610040110176140244</v>
          </cell>
          <cell r="B249">
            <v>606</v>
          </cell>
          <cell r="C249">
            <v>1004</v>
          </cell>
          <cell r="D249" t="str">
            <v>0110176140</v>
          </cell>
          <cell r="E249" t="str">
            <v>244</v>
          </cell>
          <cell r="F249">
            <v>1102180.81</v>
          </cell>
          <cell r="G249" t="str">
            <v>1004</v>
          </cell>
          <cell r="H249" t="str">
            <v>0110176140</v>
          </cell>
        </row>
        <row r="250">
          <cell r="A250" t="str">
            <v>60610040110176140313</v>
          </cell>
          <cell r="B250">
            <v>606</v>
          </cell>
          <cell r="C250">
            <v>1004</v>
          </cell>
          <cell r="D250" t="str">
            <v>0110176140</v>
          </cell>
          <cell r="E250" t="str">
            <v>313</v>
          </cell>
          <cell r="F250">
            <v>73102013</v>
          </cell>
          <cell r="G250" t="str">
            <v>1004</v>
          </cell>
          <cell r="H250" t="str">
            <v>0110176140</v>
          </cell>
        </row>
        <row r="251">
          <cell r="A251" t="str">
            <v>60610040110778110323</v>
          </cell>
          <cell r="B251">
            <v>606</v>
          </cell>
          <cell r="C251">
            <v>1004</v>
          </cell>
          <cell r="D251" t="str">
            <v>0110778110</v>
          </cell>
          <cell r="E251" t="str">
            <v>323</v>
          </cell>
          <cell r="F251">
            <v>20768554.100000001</v>
          </cell>
          <cell r="G251" t="str">
            <v>1004</v>
          </cell>
          <cell r="H251" t="str">
            <v>0110778110</v>
          </cell>
        </row>
        <row r="252">
          <cell r="A252" t="str">
            <v>60610040110778120323</v>
          </cell>
          <cell r="B252">
            <v>606</v>
          </cell>
          <cell r="C252">
            <v>1004</v>
          </cell>
          <cell r="D252" t="str">
            <v>0110778120</v>
          </cell>
          <cell r="E252" t="str">
            <v>323</v>
          </cell>
          <cell r="F252">
            <v>1750845.6</v>
          </cell>
          <cell r="G252" t="str">
            <v>1004</v>
          </cell>
          <cell r="H252" t="str">
            <v>0110778120</v>
          </cell>
        </row>
        <row r="253">
          <cell r="A253" t="str">
            <v>60610040110778130323</v>
          </cell>
          <cell r="B253">
            <v>606</v>
          </cell>
          <cell r="C253">
            <v>1004</v>
          </cell>
          <cell r="D253" t="str">
            <v>0110778130</v>
          </cell>
          <cell r="E253" t="str">
            <v>323</v>
          </cell>
          <cell r="F253">
            <v>10855646.93</v>
          </cell>
          <cell r="G253" t="str">
            <v>1004</v>
          </cell>
          <cell r="H253" t="str">
            <v>0110778130</v>
          </cell>
        </row>
        <row r="254">
          <cell r="A254" t="str">
            <v>60610040110778140323</v>
          </cell>
          <cell r="B254">
            <v>606</v>
          </cell>
          <cell r="C254">
            <v>1004</v>
          </cell>
          <cell r="D254" t="str">
            <v>0110778140</v>
          </cell>
          <cell r="E254" t="str">
            <v>323</v>
          </cell>
          <cell r="F254">
            <v>2400000</v>
          </cell>
          <cell r="G254" t="str">
            <v>1004</v>
          </cell>
          <cell r="H254" t="str">
            <v>0110778140</v>
          </cell>
        </row>
        <row r="255">
          <cell r="A255" t="str">
            <v>60701139810020110360</v>
          </cell>
          <cell r="B255">
            <v>607</v>
          </cell>
          <cell r="C255">
            <v>113</v>
          </cell>
          <cell r="D255" t="str">
            <v>9810020110</v>
          </cell>
          <cell r="E255" t="str">
            <v>360</v>
          </cell>
          <cell r="F255">
            <v>26400</v>
          </cell>
          <cell r="G255" t="str">
            <v>0113</v>
          </cell>
          <cell r="H255" t="str">
            <v>9810020110</v>
          </cell>
        </row>
        <row r="256">
          <cell r="A256" t="str">
            <v>60701139810020110862</v>
          </cell>
          <cell r="B256">
            <v>607</v>
          </cell>
          <cell r="C256">
            <v>113</v>
          </cell>
          <cell r="D256" t="str">
            <v>9810020110</v>
          </cell>
          <cell r="E256" t="str">
            <v>862</v>
          </cell>
          <cell r="F256">
            <v>202550.6</v>
          </cell>
          <cell r="G256" t="str">
            <v>0113</v>
          </cell>
          <cell r="H256" t="str">
            <v>9810020110</v>
          </cell>
        </row>
        <row r="257">
          <cell r="A257" t="str">
            <v>60701139810020110853</v>
          </cell>
          <cell r="B257">
            <v>607</v>
          </cell>
          <cell r="C257">
            <v>113</v>
          </cell>
          <cell r="D257" t="str">
            <v>9810020110</v>
          </cell>
          <cell r="E257" t="str">
            <v>853</v>
          </cell>
          <cell r="F257">
            <v>42000</v>
          </cell>
          <cell r="G257" t="str">
            <v>0113</v>
          </cell>
          <cell r="H257" t="str">
            <v>9810020110</v>
          </cell>
        </row>
        <row r="258">
          <cell r="A258" t="str">
            <v>60701139810020110244</v>
          </cell>
          <cell r="B258">
            <v>607</v>
          </cell>
          <cell r="C258">
            <v>113</v>
          </cell>
          <cell r="D258" t="str">
            <v>9810020110</v>
          </cell>
          <cell r="E258" t="str">
            <v>244</v>
          </cell>
          <cell r="F258">
            <v>26400</v>
          </cell>
          <cell r="G258" t="str">
            <v>0113</v>
          </cell>
          <cell r="H258" t="str">
            <v>9810020110</v>
          </cell>
        </row>
        <row r="259">
          <cell r="A259" t="str">
            <v>60707030710120060621</v>
          </cell>
          <cell r="B259">
            <v>607</v>
          </cell>
          <cell r="C259">
            <v>703</v>
          </cell>
          <cell r="D259" t="str">
            <v>0710120060</v>
          </cell>
          <cell r="E259" t="str">
            <v>621</v>
          </cell>
          <cell r="F259">
            <v>65000</v>
          </cell>
          <cell r="G259" t="str">
            <v>0703</v>
          </cell>
          <cell r="H259" t="str">
            <v>0710120060</v>
          </cell>
        </row>
        <row r="260">
          <cell r="A260" t="str">
            <v>60707030710120060611</v>
          </cell>
          <cell r="B260">
            <v>607</v>
          </cell>
          <cell r="C260">
            <v>703</v>
          </cell>
          <cell r="D260" t="str">
            <v>0710120060</v>
          </cell>
          <cell r="E260" t="str">
            <v>611</v>
          </cell>
          <cell r="F260">
            <v>347000</v>
          </cell>
          <cell r="G260" t="str">
            <v>0703</v>
          </cell>
          <cell r="H260" t="str">
            <v>0710120060</v>
          </cell>
        </row>
        <row r="261">
          <cell r="A261" t="str">
            <v>60707030720111010621</v>
          </cell>
          <cell r="B261">
            <v>607</v>
          </cell>
          <cell r="C261">
            <v>703</v>
          </cell>
          <cell r="D261" t="str">
            <v>0720111010</v>
          </cell>
          <cell r="E261" t="str">
            <v>621</v>
          </cell>
          <cell r="F261">
            <v>12996563</v>
          </cell>
          <cell r="G261" t="str">
            <v>0703</v>
          </cell>
          <cell r="H261" t="str">
            <v>0720111010</v>
          </cell>
        </row>
        <row r="262">
          <cell r="A262" t="str">
            <v>60707030720111010611</v>
          </cell>
          <cell r="B262">
            <v>607</v>
          </cell>
          <cell r="C262">
            <v>703</v>
          </cell>
          <cell r="D262" t="str">
            <v>0720111010</v>
          </cell>
          <cell r="E262" t="str">
            <v>611</v>
          </cell>
          <cell r="F262">
            <v>105581807</v>
          </cell>
          <cell r="G262" t="str">
            <v>0703</v>
          </cell>
          <cell r="H262" t="str">
            <v>0720111010</v>
          </cell>
        </row>
        <row r="263">
          <cell r="A263" t="str">
            <v>60707030720177080611</v>
          </cell>
          <cell r="B263">
            <v>607</v>
          </cell>
          <cell r="C263">
            <v>703</v>
          </cell>
          <cell r="D263" t="str">
            <v>0720177080</v>
          </cell>
          <cell r="E263" t="str">
            <v>611</v>
          </cell>
          <cell r="F263">
            <v>5062289</v>
          </cell>
          <cell r="G263" t="str">
            <v>0703</v>
          </cell>
          <cell r="H263" t="str">
            <v>0720177080</v>
          </cell>
        </row>
        <row r="264">
          <cell r="A264" t="str">
            <v>60707030720177080621</v>
          </cell>
          <cell r="B264">
            <v>607</v>
          </cell>
          <cell r="C264">
            <v>703</v>
          </cell>
          <cell r="D264" t="str">
            <v>0720177080</v>
          </cell>
          <cell r="E264" t="str">
            <v>621</v>
          </cell>
          <cell r="F264">
            <v>826841</v>
          </cell>
          <cell r="G264" t="str">
            <v>0703</v>
          </cell>
          <cell r="H264" t="str">
            <v>0720177080</v>
          </cell>
        </row>
        <row r="265">
          <cell r="A265" t="str">
            <v>60707030720177250611</v>
          </cell>
          <cell r="B265">
            <v>607</v>
          </cell>
          <cell r="C265">
            <v>703</v>
          </cell>
          <cell r="D265" t="str">
            <v>0720177250</v>
          </cell>
          <cell r="E265" t="str">
            <v>611</v>
          </cell>
          <cell r="F265">
            <v>152334</v>
          </cell>
          <cell r="G265" t="str">
            <v>0703</v>
          </cell>
          <cell r="H265" t="str">
            <v>0720177250</v>
          </cell>
        </row>
        <row r="266">
          <cell r="A266" t="str">
            <v>60707030720177250621</v>
          </cell>
          <cell r="B266">
            <v>607</v>
          </cell>
          <cell r="C266">
            <v>703</v>
          </cell>
          <cell r="D266" t="str">
            <v>0720177250</v>
          </cell>
          <cell r="E266" t="str">
            <v>621</v>
          </cell>
          <cell r="F266">
            <v>11718</v>
          </cell>
          <cell r="G266" t="str">
            <v>0703</v>
          </cell>
          <cell r="H266" t="str">
            <v>0720177250</v>
          </cell>
        </row>
        <row r="267">
          <cell r="A267" t="str">
            <v>607070307201S7080611</v>
          </cell>
          <cell r="B267">
            <v>607</v>
          </cell>
          <cell r="C267">
            <v>703</v>
          </cell>
          <cell r="D267" t="str">
            <v>07201S7080</v>
          </cell>
          <cell r="E267" t="str">
            <v>611</v>
          </cell>
          <cell r="F267">
            <v>262564</v>
          </cell>
          <cell r="G267" t="str">
            <v>0703</v>
          </cell>
          <cell r="H267" t="str">
            <v>07201S7080</v>
          </cell>
        </row>
        <row r="268">
          <cell r="A268" t="str">
            <v>607070307201S7080621</v>
          </cell>
          <cell r="B268">
            <v>607</v>
          </cell>
          <cell r="C268">
            <v>703</v>
          </cell>
          <cell r="D268" t="str">
            <v>07201S7080</v>
          </cell>
          <cell r="E268" t="str">
            <v>621</v>
          </cell>
          <cell r="F268">
            <v>47390</v>
          </cell>
          <cell r="G268" t="str">
            <v>0703</v>
          </cell>
          <cell r="H268" t="str">
            <v>07201S7080</v>
          </cell>
        </row>
        <row r="269">
          <cell r="A269" t="str">
            <v>60707030720620400612</v>
          </cell>
          <cell r="B269">
            <v>607</v>
          </cell>
          <cell r="C269">
            <v>703</v>
          </cell>
          <cell r="D269" t="str">
            <v>0720620400</v>
          </cell>
          <cell r="E269" t="str">
            <v>612</v>
          </cell>
          <cell r="F269">
            <v>74837.58</v>
          </cell>
          <cell r="G269" t="str">
            <v>0703</v>
          </cell>
          <cell r="H269" t="str">
            <v>0720620400</v>
          </cell>
        </row>
        <row r="270">
          <cell r="A270" t="str">
            <v>60707030720821230612</v>
          </cell>
          <cell r="B270">
            <v>607</v>
          </cell>
          <cell r="C270">
            <v>703</v>
          </cell>
          <cell r="D270" t="str">
            <v>0720821230</v>
          </cell>
          <cell r="E270" t="str">
            <v>612</v>
          </cell>
          <cell r="F270">
            <v>150000</v>
          </cell>
          <cell r="G270" t="str">
            <v>0703</v>
          </cell>
          <cell r="H270" t="str">
            <v>0720821230</v>
          </cell>
        </row>
        <row r="271">
          <cell r="A271" t="str">
            <v>60707030720921280612</v>
          </cell>
          <cell r="B271">
            <v>607</v>
          </cell>
          <cell r="C271">
            <v>703</v>
          </cell>
          <cell r="D271" t="str">
            <v>0720921280</v>
          </cell>
          <cell r="E271" t="str">
            <v>612</v>
          </cell>
          <cell r="F271">
            <v>194000</v>
          </cell>
          <cell r="G271" t="str">
            <v>0703</v>
          </cell>
          <cell r="H271" t="str">
            <v>0720921280</v>
          </cell>
        </row>
        <row r="272">
          <cell r="A272" t="str">
            <v>60707030720921280622</v>
          </cell>
          <cell r="B272">
            <v>607</v>
          </cell>
          <cell r="C272">
            <v>703</v>
          </cell>
          <cell r="D272" t="str">
            <v>0720921280</v>
          </cell>
          <cell r="E272" t="str">
            <v>622</v>
          </cell>
          <cell r="F272">
            <v>75000</v>
          </cell>
          <cell r="G272" t="str">
            <v>0703</v>
          </cell>
          <cell r="H272" t="str">
            <v>0720921280</v>
          </cell>
        </row>
        <row r="273">
          <cell r="A273" t="str">
            <v>60707030721221260622</v>
          </cell>
          <cell r="B273">
            <v>607</v>
          </cell>
          <cell r="C273">
            <v>703</v>
          </cell>
          <cell r="D273" t="str">
            <v>0721221260</v>
          </cell>
          <cell r="E273" t="str">
            <v>622</v>
          </cell>
          <cell r="F273">
            <v>2499950</v>
          </cell>
          <cell r="G273" t="str">
            <v>0703</v>
          </cell>
          <cell r="H273" t="str">
            <v>0721221260</v>
          </cell>
        </row>
        <row r="274">
          <cell r="A274" t="str">
            <v>60707031620220550622</v>
          </cell>
          <cell r="B274">
            <v>607</v>
          </cell>
          <cell r="C274">
            <v>703</v>
          </cell>
          <cell r="D274" t="str">
            <v>1620220550</v>
          </cell>
          <cell r="E274" t="str">
            <v>622</v>
          </cell>
          <cell r="F274">
            <v>48000</v>
          </cell>
          <cell r="G274" t="str">
            <v>0703</v>
          </cell>
          <cell r="H274" t="str">
            <v>1620220550</v>
          </cell>
        </row>
        <row r="275">
          <cell r="A275" t="str">
            <v>60707031620220550612</v>
          </cell>
          <cell r="B275">
            <v>607</v>
          </cell>
          <cell r="C275">
            <v>703</v>
          </cell>
          <cell r="D275" t="str">
            <v>1620220550</v>
          </cell>
          <cell r="E275" t="str">
            <v>612</v>
          </cell>
          <cell r="F275">
            <v>344800</v>
          </cell>
          <cell r="G275" t="str">
            <v>0703</v>
          </cell>
          <cell r="H275" t="str">
            <v>1620220550</v>
          </cell>
        </row>
        <row r="276">
          <cell r="A276" t="str">
            <v>607070317Б0120490622</v>
          </cell>
          <cell r="B276">
            <v>607</v>
          </cell>
          <cell r="C276">
            <v>703</v>
          </cell>
          <cell r="D276" t="str">
            <v>17Б0120490</v>
          </cell>
          <cell r="E276" t="str">
            <v>622</v>
          </cell>
          <cell r="F276">
            <v>995640</v>
          </cell>
          <cell r="G276" t="str">
            <v>0703</v>
          </cell>
          <cell r="H276" t="str">
            <v>17Б0120490</v>
          </cell>
        </row>
        <row r="277">
          <cell r="A277" t="str">
            <v>60707070430420300244</v>
          </cell>
          <cell r="B277">
            <v>607</v>
          </cell>
          <cell r="C277">
            <v>707</v>
          </cell>
          <cell r="D277" t="str">
            <v>0430420300</v>
          </cell>
          <cell r="E277" t="str">
            <v>244</v>
          </cell>
          <cell r="F277">
            <v>212500</v>
          </cell>
          <cell r="G277" t="str">
            <v>0707</v>
          </cell>
          <cell r="H277" t="str">
            <v>0430420300</v>
          </cell>
        </row>
        <row r="278">
          <cell r="A278" t="str">
            <v>607070709Б0120460611</v>
          </cell>
          <cell r="B278">
            <v>607</v>
          </cell>
          <cell r="C278">
            <v>707</v>
          </cell>
          <cell r="D278" t="str">
            <v>09Б0120460</v>
          </cell>
          <cell r="E278" t="str">
            <v>611</v>
          </cell>
          <cell r="F278">
            <v>779000</v>
          </cell>
          <cell r="G278" t="str">
            <v>0707</v>
          </cell>
          <cell r="H278" t="str">
            <v>09Б0120460</v>
          </cell>
        </row>
        <row r="279">
          <cell r="A279" t="str">
            <v>607070709Б0220460340</v>
          </cell>
          <cell r="B279">
            <v>607</v>
          </cell>
          <cell r="C279">
            <v>707</v>
          </cell>
          <cell r="D279" t="str">
            <v>09Б0220460</v>
          </cell>
          <cell r="E279" t="str">
            <v>340</v>
          </cell>
          <cell r="F279">
            <v>1595125</v>
          </cell>
          <cell r="G279" t="str">
            <v>0707</v>
          </cell>
          <cell r="H279" t="str">
            <v>09Б0220460</v>
          </cell>
        </row>
        <row r="280">
          <cell r="A280" t="str">
            <v>607070709Б0220460350</v>
          </cell>
          <cell r="B280">
            <v>607</v>
          </cell>
          <cell r="C280">
            <v>707</v>
          </cell>
          <cell r="D280" t="str">
            <v>09Б0220460</v>
          </cell>
          <cell r="E280" t="str">
            <v>350</v>
          </cell>
          <cell r="F280">
            <v>250000</v>
          </cell>
          <cell r="G280" t="str">
            <v>0707</v>
          </cell>
          <cell r="H280" t="str">
            <v>09Б0220460</v>
          </cell>
        </row>
        <row r="281">
          <cell r="A281" t="str">
            <v>607070709Б0220460611</v>
          </cell>
          <cell r="B281">
            <v>607</v>
          </cell>
          <cell r="C281">
            <v>707</v>
          </cell>
          <cell r="D281" t="str">
            <v>09Б0220460</v>
          </cell>
          <cell r="E281" t="str">
            <v>611</v>
          </cell>
          <cell r="F281">
            <v>1130000</v>
          </cell>
          <cell r="G281" t="str">
            <v>0707</v>
          </cell>
          <cell r="H281" t="str">
            <v>09Б0220460</v>
          </cell>
        </row>
        <row r="282">
          <cell r="A282" t="str">
            <v>607070709Б0220460244</v>
          </cell>
          <cell r="B282">
            <v>607</v>
          </cell>
          <cell r="C282">
            <v>707</v>
          </cell>
          <cell r="D282" t="str">
            <v>09Б0220460</v>
          </cell>
          <cell r="E282" t="str">
            <v>244</v>
          </cell>
          <cell r="F282">
            <v>546500</v>
          </cell>
          <cell r="G282" t="str">
            <v>0707</v>
          </cell>
          <cell r="H282" t="str">
            <v>09Б0220460</v>
          </cell>
        </row>
        <row r="283">
          <cell r="A283" t="str">
            <v>607070709Б0320460611</v>
          </cell>
          <cell r="B283">
            <v>607</v>
          </cell>
          <cell r="C283">
            <v>707</v>
          </cell>
          <cell r="D283" t="str">
            <v>09Б0320460</v>
          </cell>
          <cell r="E283" t="str">
            <v>611</v>
          </cell>
          <cell r="F283">
            <v>180000</v>
          </cell>
          <cell r="G283" t="str">
            <v>0707</v>
          </cell>
          <cell r="H283" t="str">
            <v>09Б0320460</v>
          </cell>
        </row>
        <row r="284">
          <cell r="A284" t="str">
            <v>607070709Б0420460611</v>
          </cell>
          <cell r="B284">
            <v>607</v>
          </cell>
          <cell r="C284">
            <v>707</v>
          </cell>
          <cell r="D284" t="str">
            <v>09Б0420460</v>
          </cell>
          <cell r="E284" t="str">
            <v>611</v>
          </cell>
          <cell r="F284">
            <v>310000</v>
          </cell>
          <cell r="G284" t="str">
            <v>0707</v>
          </cell>
          <cell r="H284" t="str">
            <v>09Б0420460</v>
          </cell>
        </row>
        <row r="285">
          <cell r="A285" t="str">
            <v>607070709Б0520460611</v>
          </cell>
          <cell r="B285">
            <v>607</v>
          </cell>
          <cell r="C285">
            <v>707</v>
          </cell>
          <cell r="D285" t="str">
            <v>09Б0520460</v>
          </cell>
          <cell r="E285" t="str">
            <v>611</v>
          </cell>
          <cell r="F285">
            <v>429350</v>
          </cell>
          <cell r="G285" t="str">
            <v>0707</v>
          </cell>
          <cell r="H285" t="str">
            <v>09Б0520460</v>
          </cell>
        </row>
        <row r="286">
          <cell r="A286" t="str">
            <v>607070709Б0611010611</v>
          </cell>
          <cell r="B286">
            <v>607</v>
          </cell>
          <cell r="C286">
            <v>707</v>
          </cell>
          <cell r="D286" t="str">
            <v>09Б0611010</v>
          </cell>
          <cell r="E286" t="str">
            <v>611</v>
          </cell>
          <cell r="F286">
            <v>2864160</v>
          </cell>
          <cell r="G286" t="str">
            <v>0707</v>
          </cell>
          <cell r="H286" t="str">
            <v>09Б0611010</v>
          </cell>
        </row>
        <row r="287">
          <cell r="A287" t="str">
            <v>607080103301L0270612</v>
          </cell>
          <cell r="B287">
            <v>607</v>
          </cell>
          <cell r="C287">
            <v>801</v>
          </cell>
          <cell r="D287" t="str">
            <v>03301L0270</v>
          </cell>
          <cell r="E287" t="str">
            <v>612</v>
          </cell>
          <cell r="F287">
            <v>448920</v>
          </cell>
          <cell r="G287" t="str">
            <v>0801</v>
          </cell>
          <cell r="H287" t="str">
            <v>03301L0270</v>
          </cell>
        </row>
        <row r="288">
          <cell r="A288" t="str">
            <v>607080103301R0270612</v>
          </cell>
          <cell r="B288">
            <v>607</v>
          </cell>
          <cell r="C288">
            <v>801</v>
          </cell>
          <cell r="D288" t="str">
            <v>03301R0270</v>
          </cell>
          <cell r="E288" t="str">
            <v>612</v>
          </cell>
          <cell r="F288">
            <v>1047480</v>
          </cell>
          <cell r="G288" t="str">
            <v>0801</v>
          </cell>
          <cell r="H288" t="str">
            <v>03301R0270</v>
          </cell>
        </row>
        <row r="289">
          <cell r="A289" t="str">
            <v>60708010710120060611</v>
          </cell>
          <cell r="B289">
            <v>607</v>
          </cell>
          <cell r="C289">
            <v>801</v>
          </cell>
          <cell r="D289" t="str">
            <v>0710120060</v>
          </cell>
          <cell r="E289" t="str">
            <v>611</v>
          </cell>
          <cell r="F289">
            <v>3842500</v>
          </cell>
          <cell r="G289" t="str">
            <v>0801</v>
          </cell>
          <cell r="H289" t="str">
            <v>0710120060</v>
          </cell>
        </row>
        <row r="290">
          <cell r="A290" t="str">
            <v>60708010710120060621</v>
          </cell>
          <cell r="B290">
            <v>607</v>
          </cell>
          <cell r="C290">
            <v>801</v>
          </cell>
          <cell r="D290" t="str">
            <v>0710120060</v>
          </cell>
          <cell r="E290" t="str">
            <v>621</v>
          </cell>
          <cell r="F290">
            <v>2676611.75</v>
          </cell>
          <cell r="G290" t="str">
            <v>0801</v>
          </cell>
          <cell r="H290" t="str">
            <v>0710120060</v>
          </cell>
        </row>
        <row r="291">
          <cell r="A291" t="str">
            <v>60708010720211010621</v>
          </cell>
          <cell r="B291">
            <v>607</v>
          </cell>
          <cell r="C291">
            <v>801</v>
          </cell>
          <cell r="D291" t="str">
            <v>0720211010</v>
          </cell>
          <cell r="E291" t="str">
            <v>621</v>
          </cell>
          <cell r="F291">
            <v>17270721</v>
          </cell>
          <cell r="G291" t="str">
            <v>0801</v>
          </cell>
          <cell r="H291" t="str">
            <v>0720211010</v>
          </cell>
        </row>
        <row r="292">
          <cell r="A292" t="str">
            <v>60708010720211010611</v>
          </cell>
          <cell r="B292">
            <v>607</v>
          </cell>
          <cell r="C292">
            <v>801</v>
          </cell>
          <cell r="D292" t="str">
            <v>0720211010</v>
          </cell>
          <cell r="E292" t="str">
            <v>611</v>
          </cell>
          <cell r="F292">
            <v>32920595.649999999</v>
          </cell>
          <cell r="G292" t="str">
            <v>0801</v>
          </cell>
          <cell r="H292" t="str">
            <v>0720211010</v>
          </cell>
        </row>
        <row r="293">
          <cell r="A293" t="str">
            <v>60708010720277090611</v>
          </cell>
          <cell r="B293">
            <v>607</v>
          </cell>
          <cell r="C293">
            <v>801</v>
          </cell>
          <cell r="D293" t="str">
            <v>0720277090</v>
          </cell>
          <cell r="E293" t="str">
            <v>611</v>
          </cell>
          <cell r="F293">
            <v>6538914</v>
          </cell>
          <cell r="G293" t="str">
            <v>0801</v>
          </cell>
          <cell r="H293" t="str">
            <v>0720277090</v>
          </cell>
        </row>
        <row r="294">
          <cell r="A294" t="str">
            <v>60708010720277090621</v>
          </cell>
          <cell r="B294">
            <v>607</v>
          </cell>
          <cell r="C294">
            <v>801</v>
          </cell>
          <cell r="D294" t="str">
            <v>0720277090</v>
          </cell>
          <cell r="E294" t="str">
            <v>621</v>
          </cell>
          <cell r="F294">
            <v>3027456</v>
          </cell>
          <cell r="G294" t="str">
            <v>0801</v>
          </cell>
          <cell r="H294" t="str">
            <v>0720277090</v>
          </cell>
        </row>
        <row r="295">
          <cell r="A295" t="str">
            <v>607080107202S7090611</v>
          </cell>
          <cell r="B295">
            <v>607</v>
          </cell>
          <cell r="C295">
            <v>801</v>
          </cell>
          <cell r="D295" t="str">
            <v>07202S7090</v>
          </cell>
          <cell r="E295" t="str">
            <v>611</v>
          </cell>
          <cell r="F295">
            <v>344151</v>
          </cell>
          <cell r="G295" t="str">
            <v>0801</v>
          </cell>
          <cell r="H295" t="str">
            <v>07202S7090</v>
          </cell>
        </row>
        <row r="296">
          <cell r="A296" t="str">
            <v>607080107202S7090621</v>
          </cell>
          <cell r="B296">
            <v>607</v>
          </cell>
          <cell r="C296">
            <v>801</v>
          </cell>
          <cell r="D296" t="str">
            <v>07202S7090</v>
          </cell>
          <cell r="E296" t="str">
            <v>621</v>
          </cell>
          <cell r="F296">
            <v>159343</v>
          </cell>
          <cell r="G296" t="str">
            <v>0801</v>
          </cell>
          <cell r="H296" t="str">
            <v>07202S7090</v>
          </cell>
        </row>
        <row r="297">
          <cell r="A297" t="str">
            <v>60708010720311010611</v>
          </cell>
          <cell r="B297">
            <v>607</v>
          </cell>
          <cell r="C297">
            <v>801</v>
          </cell>
          <cell r="D297" t="str">
            <v>0720311010</v>
          </cell>
          <cell r="E297" t="str">
            <v>611</v>
          </cell>
          <cell r="F297">
            <v>18332853.449999999</v>
          </cell>
          <cell r="G297" t="str">
            <v>0801</v>
          </cell>
          <cell r="H297" t="str">
            <v>0720311010</v>
          </cell>
        </row>
        <row r="298">
          <cell r="A298" t="str">
            <v>60708010720377090611</v>
          </cell>
          <cell r="B298">
            <v>607</v>
          </cell>
          <cell r="C298">
            <v>801</v>
          </cell>
          <cell r="D298" t="str">
            <v>0720377090</v>
          </cell>
          <cell r="E298" t="str">
            <v>611</v>
          </cell>
          <cell r="F298">
            <v>413326</v>
          </cell>
          <cell r="G298" t="str">
            <v>0801</v>
          </cell>
          <cell r="H298" t="str">
            <v>0720377090</v>
          </cell>
        </row>
        <row r="299">
          <cell r="A299" t="str">
            <v>607080107203S7090611</v>
          </cell>
          <cell r="B299">
            <v>607</v>
          </cell>
          <cell r="C299">
            <v>801</v>
          </cell>
          <cell r="D299" t="str">
            <v>07203S7090</v>
          </cell>
          <cell r="E299" t="str">
            <v>611</v>
          </cell>
          <cell r="F299">
            <v>21754</v>
          </cell>
          <cell r="G299" t="str">
            <v>0801</v>
          </cell>
          <cell r="H299" t="str">
            <v>07203S7090</v>
          </cell>
        </row>
        <row r="300">
          <cell r="A300" t="str">
            <v>60708010720411010611</v>
          </cell>
          <cell r="B300">
            <v>607</v>
          </cell>
          <cell r="C300">
            <v>801</v>
          </cell>
          <cell r="D300" t="str">
            <v>0720411010</v>
          </cell>
          <cell r="E300" t="str">
            <v>611</v>
          </cell>
          <cell r="F300">
            <v>38383457.350000001</v>
          </cell>
          <cell r="G300" t="str">
            <v>0801</v>
          </cell>
          <cell r="H300" t="str">
            <v>0720411010</v>
          </cell>
        </row>
        <row r="301">
          <cell r="A301" t="str">
            <v>60708010720477090611</v>
          </cell>
          <cell r="B301">
            <v>607</v>
          </cell>
          <cell r="C301">
            <v>801</v>
          </cell>
          <cell r="D301" t="str">
            <v>0720477090</v>
          </cell>
          <cell r="E301" t="str">
            <v>611</v>
          </cell>
          <cell r="F301">
            <v>9384921</v>
          </cell>
          <cell r="G301" t="str">
            <v>0801</v>
          </cell>
          <cell r="H301" t="str">
            <v>0720477090</v>
          </cell>
        </row>
        <row r="302">
          <cell r="A302" t="str">
            <v>607080107204L5194611</v>
          </cell>
          <cell r="B302">
            <v>607</v>
          </cell>
          <cell r="C302">
            <v>801</v>
          </cell>
          <cell r="D302" t="str">
            <v>07204L5194</v>
          </cell>
          <cell r="E302" t="str">
            <v>611</v>
          </cell>
          <cell r="F302">
            <v>600000</v>
          </cell>
          <cell r="G302" t="str">
            <v>0801</v>
          </cell>
          <cell r="H302" t="str">
            <v>07204L5194</v>
          </cell>
        </row>
        <row r="303">
          <cell r="A303" t="str">
            <v>607080107204R5194611</v>
          </cell>
          <cell r="B303">
            <v>607</v>
          </cell>
          <cell r="C303">
            <v>801</v>
          </cell>
          <cell r="D303" t="str">
            <v>07204R5194</v>
          </cell>
          <cell r="E303" t="str">
            <v>611</v>
          </cell>
          <cell r="F303">
            <v>722110</v>
          </cell>
          <cell r="G303" t="str">
            <v>0801</v>
          </cell>
          <cell r="H303" t="str">
            <v>07204R5194</v>
          </cell>
        </row>
        <row r="304">
          <cell r="A304" t="str">
            <v>607080107204S7090611</v>
          </cell>
          <cell r="B304">
            <v>607</v>
          </cell>
          <cell r="C304">
            <v>801</v>
          </cell>
          <cell r="D304" t="str">
            <v>07204S7090</v>
          </cell>
          <cell r="E304" t="str">
            <v>611</v>
          </cell>
          <cell r="F304">
            <v>493945</v>
          </cell>
          <cell r="G304" t="str">
            <v>0801</v>
          </cell>
          <cell r="H304" t="str">
            <v>07204S7090</v>
          </cell>
        </row>
        <row r="305">
          <cell r="A305" t="str">
            <v>60708010720511010621</v>
          </cell>
          <cell r="B305">
            <v>607</v>
          </cell>
          <cell r="C305">
            <v>801</v>
          </cell>
          <cell r="D305" t="str">
            <v>0720511010</v>
          </cell>
          <cell r="E305" t="str">
            <v>621</v>
          </cell>
          <cell r="F305">
            <v>8168660</v>
          </cell>
          <cell r="G305" t="str">
            <v>0801</v>
          </cell>
          <cell r="H305" t="str">
            <v>0720511010</v>
          </cell>
        </row>
        <row r="306">
          <cell r="A306" t="str">
            <v>60708010720511010611</v>
          </cell>
          <cell r="B306">
            <v>607</v>
          </cell>
          <cell r="C306">
            <v>801</v>
          </cell>
          <cell r="D306" t="str">
            <v>0720511010</v>
          </cell>
          <cell r="E306" t="str">
            <v>611</v>
          </cell>
          <cell r="F306">
            <v>40908514.600000001</v>
          </cell>
          <cell r="G306" t="str">
            <v>0801</v>
          </cell>
          <cell r="H306" t="str">
            <v>0720511010</v>
          </cell>
        </row>
        <row r="307">
          <cell r="A307" t="str">
            <v>60708010720577090611</v>
          </cell>
          <cell r="B307">
            <v>607</v>
          </cell>
          <cell r="C307">
            <v>801</v>
          </cell>
          <cell r="D307" t="str">
            <v>0720577090</v>
          </cell>
          <cell r="E307" t="str">
            <v>611</v>
          </cell>
          <cell r="F307">
            <v>5167865</v>
          </cell>
          <cell r="G307" t="str">
            <v>0801</v>
          </cell>
          <cell r="H307" t="str">
            <v>0720577090</v>
          </cell>
        </row>
        <row r="308">
          <cell r="A308" t="str">
            <v>60708010720577090621</v>
          </cell>
          <cell r="B308">
            <v>607</v>
          </cell>
          <cell r="C308">
            <v>801</v>
          </cell>
          <cell r="D308" t="str">
            <v>0720577090</v>
          </cell>
          <cell r="E308" t="str">
            <v>621</v>
          </cell>
          <cell r="F308">
            <v>2192288</v>
          </cell>
          <cell r="G308" t="str">
            <v>0801</v>
          </cell>
          <cell r="H308" t="str">
            <v>0720577090</v>
          </cell>
        </row>
        <row r="309">
          <cell r="A309" t="str">
            <v>607080107205S7090611</v>
          </cell>
          <cell r="B309">
            <v>607</v>
          </cell>
          <cell r="C309">
            <v>801</v>
          </cell>
          <cell r="D309" t="str">
            <v>07205S7090</v>
          </cell>
          <cell r="E309" t="str">
            <v>611</v>
          </cell>
          <cell r="F309">
            <v>271990</v>
          </cell>
          <cell r="G309" t="str">
            <v>0801</v>
          </cell>
          <cell r="H309" t="str">
            <v>07205S7090</v>
          </cell>
        </row>
        <row r="310">
          <cell r="A310" t="str">
            <v>607080107205S7090621</v>
          </cell>
          <cell r="B310">
            <v>607</v>
          </cell>
          <cell r="C310">
            <v>801</v>
          </cell>
          <cell r="D310" t="str">
            <v>07205S7090</v>
          </cell>
          <cell r="E310" t="str">
            <v>621</v>
          </cell>
          <cell r="F310">
            <v>115387</v>
          </cell>
          <cell r="G310" t="str">
            <v>0801</v>
          </cell>
          <cell r="H310" t="str">
            <v>07205S7090</v>
          </cell>
        </row>
        <row r="311">
          <cell r="A311" t="str">
            <v>60708010720620400612</v>
          </cell>
          <cell r="B311">
            <v>607</v>
          </cell>
          <cell r="C311">
            <v>801</v>
          </cell>
          <cell r="D311" t="str">
            <v>0720620400</v>
          </cell>
          <cell r="E311" t="str">
            <v>612</v>
          </cell>
          <cell r="F311">
            <v>0</v>
          </cell>
          <cell r="G311" t="str">
            <v>0801</v>
          </cell>
          <cell r="H311" t="str">
            <v>0720620400</v>
          </cell>
        </row>
        <row r="312">
          <cell r="A312" t="str">
            <v>60708010720821230612</v>
          </cell>
          <cell r="B312">
            <v>607</v>
          </cell>
          <cell r="C312">
            <v>801</v>
          </cell>
          <cell r="D312" t="str">
            <v>0720821230</v>
          </cell>
          <cell r="E312" t="str">
            <v>612</v>
          </cell>
          <cell r="F312">
            <v>150000</v>
          </cell>
          <cell r="G312" t="str">
            <v>0801</v>
          </cell>
          <cell r="H312" t="str">
            <v>0720821230</v>
          </cell>
        </row>
        <row r="313">
          <cell r="A313" t="str">
            <v>60708010720921280612</v>
          </cell>
          <cell r="B313">
            <v>607</v>
          </cell>
          <cell r="C313">
            <v>801</v>
          </cell>
          <cell r="D313" t="str">
            <v>0720921280</v>
          </cell>
          <cell r="E313" t="str">
            <v>612</v>
          </cell>
          <cell r="F313">
            <v>5942570</v>
          </cell>
          <cell r="G313" t="str">
            <v>0801</v>
          </cell>
          <cell r="H313" t="str">
            <v>0720921280</v>
          </cell>
        </row>
        <row r="314">
          <cell r="A314" t="str">
            <v>60708010721160160632</v>
          </cell>
          <cell r="B314">
            <v>607</v>
          </cell>
          <cell r="C314">
            <v>801</v>
          </cell>
          <cell r="D314" t="str">
            <v>0721160160</v>
          </cell>
          <cell r="E314" t="str">
            <v>632</v>
          </cell>
          <cell r="F314">
            <v>268809942.94</v>
          </cell>
          <cell r="G314" t="str">
            <v>0801</v>
          </cell>
          <cell r="H314" t="str">
            <v>0721160160</v>
          </cell>
        </row>
        <row r="315">
          <cell r="A315" t="str">
            <v>60708010721221370622</v>
          </cell>
          <cell r="B315">
            <v>607</v>
          </cell>
          <cell r="C315">
            <v>801</v>
          </cell>
          <cell r="D315" t="str">
            <v>0721221370</v>
          </cell>
          <cell r="E315" t="str">
            <v>622</v>
          </cell>
          <cell r="F315">
            <v>2655318.56</v>
          </cell>
          <cell r="G315" t="str">
            <v>0801</v>
          </cell>
          <cell r="H315" t="str">
            <v>0721221370</v>
          </cell>
        </row>
        <row r="316">
          <cell r="A316" t="str">
            <v>60708010721221420622</v>
          </cell>
          <cell r="B316">
            <v>607</v>
          </cell>
          <cell r="C316">
            <v>801</v>
          </cell>
          <cell r="D316" t="str">
            <v>0721221420</v>
          </cell>
          <cell r="E316" t="str">
            <v>622</v>
          </cell>
          <cell r="F316">
            <v>4617029.5999999996</v>
          </cell>
          <cell r="G316" t="str">
            <v>0801</v>
          </cell>
          <cell r="H316" t="str">
            <v>0721221420</v>
          </cell>
        </row>
        <row r="317">
          <cell r="A317" t="str">
            <v>60708010721221430612</v>
          </cell>
          <cell r="B317">
            <v>607</v>
          </cell>
          <cell r="C317">
            <v>801</v>
          </cell>
          <cell r="D317" t="str">
            <v>0721221430</v>
          </cell>
          <cell r="E317" t="str">
            <v>612</v>
          </cell>
          <cell r="F317">
            <v>71800</v>
          </cell>
          <cell r="G317" t="str">
            <v>0801</v>
          </cell>
          <cell r="H317" t="str">
            <v>0721221430</v>
          </cell>
        </row>
        <row r="318">
          <cell r="A318" t="str">
            <v>60708010721276660612</v>
          </cell>
          <cell r="B318">
            <v>607</v>
          </cell>
          <cell r="C318">
            <v>801</v>
          </cell>
          <cell r="D318" t="str">
            <v>0721276660</v>
          </cell>
          <cell r="E318" t="str">
            <v>612</v>
          </cell>
          <cell r="F318">
            <v>1104610</v>
          </cell>
          <cell r="G318" t="str">
            <v>0801</v>
          </cell>
          <cell r="H318" t="str">
            <v>0721276660</v>
          </cell>
        </row>
        <row r="319">
          <cell r="A319" t="str">
            <v>607080107212S6660612</v>
          </cell>
          <cell r="B319">
            <v>607</v>
          </cell>
          <cell r="C319">
            <v>801</v>
          </cell>
          <cell r="D319" t="str">
            <v>07212S6660</v>
          </cell>
          <cell r="E319" t="str">
            <v>612</v>
          </cell>
          <cell r="F319">
            <v>368200</v>
          </cell>
          <cell r="G319" t="str">
            <v>0801</v>
          </cell>
          <cell r="H319" t="str">
            <v>07212S6660</v>
          </cell>
        </row>
        <row r="320">
          <cell r="A320" t="str">
            <v>60708011510120350612</v>
          </cell>
          <cell r="B320">
            <v>607</v>
          </cell>
          <cell r="C320">
            <v>801</v>
          </cell>
          <cell r="D320" t="str">
            <v>1510120350</v>
          </cell>
          <cell r="E320" t="str">
            <v>612</v>
          </cell>
          <cell r="F320">
            <v>85000</v>
          </cell>
          <cell r="G320" t="str">
            <v>0801</v>
          </cell>
          <cell r="H320" t="str">
            <v>1510120350</v>
          </cell>
        </row>
        <row r="321">
          <cell r="A321" t="str">
            <v>60708011620220550612</v>
          </cell>
          <cell r="B321">
            <v>607</v>
          </cell>
          <cell r="C321">
            <v>801</v>
          </cell>
          <cell r="D321" t="str">
            <v>1620220550</v>
          </cell>
          <cell r="E321" t="str">
            <v>612</v>
          </cell>
          <cell r="F321">
            <v>720360</v>
          </cell>
          <cell r="G321" t="str">
            <v>0801</v>
          </cell>
          <cell r="H321" t="str">
            <v>1620220550</v>
          </cell>
        </row>
        <row r="322">
          <cell r="A322" t="str">
            <v>607080117Б0120490612</v>
          </cell>
          <cell r="B322">
            <v>607</v>
          </cell>
          <cell r="C322">
            <v>801</v>
          </cell>
          <cell r="D322" t="str">
            <v>17Б0120490</v>
          </cell>
          <cell r="E322" t="str">
            <v>612</v>
          </cell>
          <cell r="F322">
            <v>184335.12</v>
          </cell>
          <cell r="G322" t="str">
            <v>0801</v>
          </cell>
          <cell r="H322" t="str">
            <v>17Б0120490</v>
          </cell>
        </row>
        <row r="323">
          <cell r="A323" t="str">
            <v>60708019810020910622</v>
          </cell>
          <cell r="B323">
            <v>607</v>
          </cell>
          <cell r="C323">
            <v>801</v>
          </cell>
          <cell r="D323" t="str">
            <v>9810020910</v>
          </cell>
          <cell r="E323" t="str">
            <v>622</v>
          </cell>
          <cell r="F323">
            <v>621788.02</v>
          </cell>
          <cell r="G323" t="str">
            <v>0801</v>
          </cell>
          <cell r="H323" t="str">
            <v>9810020910</v>
          </cell>
        </row>
        <row r="324">
          <cell r="A324" t="str">
            <v>60708047610010010129</v>
          </cell>
          <cell r="B324">
            <v>607</v>
          </cell>
          <cell r="C324">
            <v>804</v>
          </cell>
          <cell r="D324" t="str">
            <v>7610010010</v>
          </cell>
          <cell r="E324" t="str">
            <v>129</v>
          </cell>
          <cell r="F324">
            <v>80212.289999999994</v>
          </cell>
          <cell r="G324" t="str">
            <v>0804</v>
          </cell>
          <cell r="H324" t="str">
            <v>7610010010</v>
          </cell>
        </row>
        <row r="325">
          <cell r="A325" t="str">
            <v>60708047610010010244</v>
          </cell>
          <cell r="B325">
            <v>607</v>
          </cell>
          <cell r="C325">
            <v>804</v>
          </cell>
          <cell r="D325" t="str">
            <v>7610010010</v>
          </cell>
          <cell r="E325" t="str">
            <v>244</v>
          </cell>
          <cell r="F325">
            <v>1033790</v>
          </cell>
          <cell r="G325" t="str">
            <v>0804</v>
          </cell>
          <cell r="H325" t="str">
            <v>7610010010</v>
          </cell>
        </row>
        <row r="326">
          <cell r="A326" t="str">
            <v>60708047610010010853</v>
          </cell>
          <cell r="B326">
            <v>607</v>
          </cell>
          <cell r="C326">
            <v>804</v>
          </cell>
          <cell r="D326" t="str">
            <v>7610010010</v>
          </cell>
          <cell r="E326" t="str">
            <v>853</v>
          </cell>
          <cell r="F326">
            <v>1500</v>
          </cell>
          <cell r="G326" t="str">
            <v>0804</v>
          </cell>
          <cell r="H326" t="str">
            <v>7610010010</v>
          </cell>
        </row>
        <row r="327">
          <cell r="A327" t="str">
            <v>60708047610010010851</v>
          </cell>
          <cell r="B327">
            <v>607</v>
          </cell>
          <cell r="C327">
            <v>804</v>
          </cell>
          <cell r="D327" t="str">
            <v>7610010010</v>
          </cell>
          <cell r="E327" t="str">
            <v>851</v>
          </cell>
          <cell r="F327">
            <v>177046.92</v>
          </cell>
          <cell r="G327" t="str">
            <v>0804</v>
          </cell>
          <cell r="H327" t="str">
            <v>7610010010</v>
          </cell>
        </row>
        <row r="328">
          <cell r="A328" t="str">
            <v>60708047610010010852</v>
          </cell>
          <cell r="B328">
            <v>607</v>
          </cell>
          <cell r="C328">
            <v>804</v>
          </cell>
          <cell r="D328" t="str">
            <v>7610010010</v>
          </cell>
          <cell r="E328" t="str">
            <v>852</v>
          </cell>
          <cell r="F328">
            <v>2653.08</v>
          </cell>
          <cell r="G328" t="str">
            <v>0804</v>
          </cell>
          <cell r="H328" t="str">
            <v>7610010010</v>
          </cell>
        </row>
        <row r="329">
          <cell r="A329" t="str">
            <v>60708047610010010122</v>
          </cell>
          <cell r="B329">
            <v>607</v>
          </cell>
          <cell r="C329">
            <v>804</v>
          </cell>
          <cell r="D329" t="str">
            <v>7610010010</v>
          </cell>
          <cell r="E329" t="str">
            <v>122</v>
          </cell>
          <cell r="F329">
            <v>265661.86</v>
          </cell>
          <cell r="G329" t="str">
            <v>0804</v>
          </cell>
          <cell r="H329" t="str">
            <v>7610010010</v>
          </cell>
        </row>
        <row r="330">
          <cell r="A330" t="str">
            <v>60708047610010020129</v>
          </cell>
          <cell r="B330">
            <v>607</v>
          </cell>
          <cell r="C330">
            <v>804</v>
          </cell>
          <cell r="D330" t="str">
            <v>7610010020</v>
          </cell>
          <cell r="E330" t="str">
            <v>129</v>
          </cell>
          <cell r="F330">
            <v>2726078.62</v>
          </cell>
          <cell r="G330" t="str">
            <v>0804</v>
          </cell>
          <cell r="H330" t="str">
            <v>7610010020</v>
          </cell>
        </row>
        <row r="331">
          <cell r="A331" t="str">
            <v>60708047610010020121</v>
          </cell>
          <cell r="B331">
            <v>607</v>
          </cell>
          <cell r="C331">
            <v>804</v>
          </cell>
          <cell r="D331" t="str">
            <v>7610010020</v>
          </cell>
          <cell r="E331" t="str">
            <v>121</v>
          </cell>
          <cell r="F331">
            <v>9244041.3800000008</v>
          </cell>
          <cell r="G331" t="str">
            <v>0804</v>
          </cell>
          <cell r="H331" t="str">
            <v>7610010020</v>
          </cell>
        </row>
        <row r="332">
          <cell r="A332" t="str">
            <v>60708047620020250244</v>
          </cell>
          <cell r="B332">
            <v>607</v>
          </cell>
          <cell r="C332">
            <v>804</v>
          </cell>
          <cell r="D332" t="str">
            <v>7620020250</v>
          </cell>
          <cell r="E332" t="str">
            <v>244</v>
          </cell>
          <cell r="F332">
            <v>70000</v>
          </cell>
          <cell r="G332" t="str">
            <v>0804</v>
          </cell>
          <cell r="H332" t="str">
            <v>7620020250</v>
          </cell>
        </row>
        <row r="333">
          <cell r="A333" t="str">
            <v>60708047620020250350</v>
          </cell>
          <cell r="B333">
            <v>607</v>
          </cell>
          <cell r="C333">
            <v>804</v>
          </cell>
          <cell r="D333" t="str">
            <v>7620020250</v>
          </cell>
          <cell r="E333" t="str">
            <v>350</v>
          </cell>
          <cell r="F333">
            <v>90000</v>
          </cell>
          <cell r="G333" t="str">
            <v>0804</v>
          </cell>
          <cell r="H333" t="str">
            <v>7620020250</v>
          </cell>
        </row>
        <row r="334">
          <cell r="A334" t="str">
            <v>609011311Б0121120244</v>
          </cell>
          <cell r="B334">
            <v>609</v>
          </cell>
          <cell r="C334">
            <v>113</v>
          </cell>
          <cell r="D334" t="str">
            <v>11Б0121120</v>
          </cell>
          <cell r="E334" t="str">
            <v>244</v>
          </cell>
          <cell r="F334">
            <v>6594</v>
          </cell>
          <cell r="G334" t="str">
            <v>0113</v>
          </cell>
          <cell r="H334" t="str">
            <v>11Б0121120</v>
          </cell>
        </row>
        <row r="335">
          <cell r="A335" t="str">
            <v>60901137710010050129</v>
          </cell>
          <cell r="B335">
            <v>609</v>
          </cell>
          <cell r="C335">
            <v>113</v>
          </cell>
          <cell r="D335" t="str">
            <v>7710010050</v>
          </cell>
          <cell r="E335" t="str">
            <v>129</v>
          </cell>
          <cell r="F335">
            <v>197633.44</v>
          </cell>
          <cell r="G335" t="str">
            <v>0113</v>
          </cell>
          <cell r="H335" t="str">
            <v>7710010050</v>
          </cell>
        </row>
        <row r="336">
          <cell r="A336" t="str">
            <v>60901137710010050122</v>
          </cell>
          <cell r="B336">
            <v>609</v>
          </cell>
          <cell r="C336">
            <v>113</v>
          </cell>
          <cell r="D336" t="str">
            <v>7710010050</v>
          </cell>
          <cell r="E336" t="str">
            <v>122</v>
          </cell>
          <cell r="F336">
            <v>723932</v>
          </cell>
          <cell r="G336" t="str">
            <v>0113</v>
          </cell>
          <cell r="H336" t="str">
            <v>7710010050</v>
          </cell>
        </row>
        <row r="337">
          <cell r="A337" t="str">
            <v>60901139810021360360</v>
          </cell>
          <cell r="B337">
            <v>609</v>
          </cell>
          <cell r="C337">
            <v>113</v>
          </cell>
          <cell r="D337" t="str">
            <v>9810021360</v>
          </cell>
          <cell r="E337" t="str">
            <v>360</v>
          </cell>
          <cell r="F337">
            <v>390000</v>
          </cell>
          <cell r="G337" t="str">
            <v>0113</v>
          </cell>
          <cell r="H337" t="str">
            <v>9810021360</v>
          </cell>
        </row>
        <row r="338">
          <cell r="A338" t="str">
            <v>60910030310152200313</v>
          </cell>
          <cell r="B338">
            <v>609</v>
          </cell>
          <cell r="C338">
            <v>1003</v>
          </cell>
          <cell r="D338" t="str">
            <v>0310152200</v>
          </cell>
          <cell r="E338" t="str">
            <v>313</v>
          </cell>
          <cell r="F338">
            <v>15843036.939999999</v>
          </cell>
          <cell r="G338" t="str">
            <v>1003</v>
          </cell>
          <cell r="H338" t="str">
            <v>0310152200</v>
          </cell>
        </row>
        <row r="339">
          <cell r="A339" t="str">
            <v>60910030310152200244</v>
          </cell>
          <cell r="B339">
            <v>609</v>
          </cell>
          <cell r="C339">
            <v>1003</v>
          </cell>
          <cell r="D339" t="str">
            <v>0310152200</v>
          </cell>
          <cell r="E339" t="str">
            <v>244</v>
          </cell>
          <cell r="F339">
            <v>237625.17</v>
          </cell>
          <cell r="G339" t="str">
            <v>1003</v>
          </cell>
          <cell r="H339" t="str">
            <v>0310152200</v>
          </cell>
        </row>
        <row r="340">
          <cell r="A340" t="str">
            <v>60910030310152500313</v>
          </cell>
          <cell r="B340">
            <v>609</v>
          </cell>
          <cell r="C340">
            <v>1003</v>
          </cell>
          <cell r="D340" t="str">
            <v>0310152500</v>
          </cell>
          <cell r="E340" t="str">
            <v>313</v>
          </cell>
          <cell r="F340">
            <v>349670100</v>
          </cell>
          <cell r="G340" t="str">
            <v>1003</v>
          </cell>
          <cell r="H340" t="str">
            <v>0310152500</v>
          </cell>
        </row>
        <row r="341">
          <cell r="A341" t="str">
            <v>60910030310152500244</v>
          </cell>
          <cell r="B341">
            <v>609</v>
          </cell>
          <cell r="C341">
            <v>1003</v>
          </cell>
          <cell r="D341" t="str">
            <v>0310152500</v>
          </cell>
          <cell r="E341" t="str">
            <v>244</v>
          </cell>
          <cell r="F341">
            <v>2956263.24</v>
          </cell>
          <cell r="G341" t="str">
            <v>1003</v>
          </cell>
          <cell r="H341" t="str">
            <v>0310152500</v>
          </cell>
        </row>
        <row r="342">
          <cell r="A342" t="str">
            <v>60910030310152500121</v>
          </cell>
          <cell r="B342">
            <v>609</v>
          </cell>
          <cell r="C342">
            <v>1003</v>
          </cell>
          <cell r="D342" t="str">
            <v>0310152500</v>
          </cell>
          <cell r="E342" t="str">
            <v>121</v>
          </cell>
          <cell r="F342">
            <v>0</v>
          </cell>
          <cell r="G342" t="str">
            <v>1003</v>
          </cell>
          <cell r="H342" t="str">
            <v>0310152500</v>
          </cell>
        </row>
        <row r="343">
          <cell r="A343" t="str">
            <v>60910030310152500129</v>
          </cell>
          <cell r="B343">
            <v>609</v>
          </cell>
          <cell r="C343">
            <v>1003</v>
          </cell>
          <cell r="D343" t="str">
            <v>0310152500</v>
          </cell>
          <cell r="E343" t="str">
            <v>129</v>
          </cell>
          <cell r="F343">
            <v>0</v>
          </cell>
          <cell r="G343" t="str">
            <v>1003</v>
          </cell>
          <cell r="H343" t="str">
            <v>0310152500</v>
          </cell>
        </row>
        <row r="344">
          <cell r="A344" t="str">
            <v>60910030310152800313</v>
          </cell>
          <cell r="B344">
            <v>609</v>
          </cell>
          <cell r="C344">
            <v>1003</v>
          </cell>
          <cell r="D344" t="str">
            <v>0310152800</v>
          </cell>
          <cell r="E344" t="str">
            <v>313</v>
          </cell>
          <cell r="F344">
            <v>138619.64000000001</v>
          </cell>
          <cell r="G344" t="str">
            <v>1003</v>
          </cell>
          <cell r="H344" t="str">
            <v>0310152800</v>
          </cell>
        </row>
        <row r="345">
          <cell r="A345" t="str">
            <v>60910030310152800244</v>
          </cell>
          <cell r="B345">
            <v>609</v>
          </cell>
          <cell r="C345">
            <v>1003</v>
          </cell>
          <cell r="D345" t="str">
            <v>0310152800</v>
          </cell>
          <cell r="E345" t="str">
            <v>244</v>
          </cell>
          <cell r="F345">
            <v>1803.31</v>
          </cell>
          <cell r="G345" t="str">
            <v>1003</v>
          </cell>
          <cell r="H345" t="str">
            <v>0310152800</v>
          </cell>
        </row>
        <row r="346">
          <cell r="A346" t="str">
            <v>60910030310176240313</v>
          </cell>
          <cell r="B346">
            <v>609</v>
          </cell>
          <cell r="C346">
            <v>1003</v>
          </cell>
          <cell r="D346" t="str">
            <v>0310176240</v>
          </cell>
          <cell r="E346" t="str">
            <v>313</v>
          </cell>
          <cell r="F346">
            <v>12803144.23</v>
          </cell>
          <cell r="G346" t="str">
            <v>1003</v>
          </cell>
          <cell r="H346" t="str">
            <v>0310176240</v>
          </cell>
        </row>
        <row r="347">
          <cell r="A347" t="str">
            <v>60910030310176250313</v>
          </cell>
          <cell r="B347">
            <v>609</v>
          </cell>
          <cell r="C347">
            <v>1003</v>
          </cell>
          <cell r="D347" t="str">
            <v>0310176250</v>
          </cell>
          <cell r="E347" t="str">
            <v>313</v>
          </cell>
          <cell r="F347">
            <v>1494683.25</v>
          </cell>
          <cell r="G347" t="str">
            <v>1003</v>
          </cell>
          <cell r="H347" t="str">
            <v>0310176250</v>
          </cell>
        </row>
        <row r="348">
          <cell r="A348" t="str">
            <v>60910030310177220244</v>
          </cell>
          <cell r="B348">
            <v>609</v>
          </cell>
          <cell r="C348">
            <v>1003</v>
          </cell>
          <cell r="D348" t="str">
            <v>0310177220</v>
          </cell>
          <cell r="E348" t="str">
            <v>244</v>
          </cell>
          <cell r="F348">
            <v>21227.16</v>
          </cell>
          <cell r="G348" t="str">
            <v>1003</v>
          </cell>
          <cell r="H348" t="str">
            <v>0310177220</v>
          </cell>
        </row>
        <row r="349">
          <cell r="A349" t="str">
            <v>60910030310177220313</v>
          </cell>
          <cell r="B349">
            <v>609</v>
          </cell>
          <cell r="C349">
            <v>1003</v>
          </cell>
          <cell r="D349" t="str">
            <v>0310177220</v>
          </cell>
          <cell r="E349" t="str">
            <v>313</v>
          </cell>
          <cell r="F349">
            <v>1898812.35</v>
          </cell>
          <cell r="G349" t="str">
            <v>1003</v>
          </cell>
          <cell r="H349" t="str">
            <v>0310177220</v>
          </cell>
        </row>
        <row r="350">
          <cell r="A350" t="str">
            <v>60910030310178210313</v>
          </cell>
          <cell r="B350">
            <v>609</v>
          </cell>
          <cell r="C350">
            <v>1003</v>
          </cell>
          <cell r="D350" t="str">
            <v>0310178210</v>
          </cell>
          <cell r="E350" t="str">
            <v>313</v>
          </cell>
          <cell r="F350">
            <v>361303097.74000001</v>
          </cell>
          <cell r="G350" t="str">
            <v>1003</v>
          </cell>
          <cell r="H350" t="str">
            <v>0310178210</v>
          </cell>
        </row>
        <row r="351">
          <cell r="A351" t="str">
            <v>60910030310178210244</v>
          </cell>
          <cell r="B351">
            <v>609</v>
          </cell>
          <cell r="C351">
            <v>1003</v>
          </cell>
          <cell r="D351" t="str">
            <v>0310178210</v>
          </cell>
          <cell r="E351" t="str">
            <v>244</v>
          </cell>
          <cell r="F351">
            <v>5107664.79</v>
          </cell>
          <cell r="G351" t="str">
            <v>1003</v>
          </cell>
          <cell r="H351" t="str">
            <v>0310178210</v>
          </cell>
        </row>
        <row r="352">
          <cell r="A352" t="str">
            <v>60910030310178220313</v>
          </cell>
          <cell r="B352">
            <v>609</v>
          </cell>
          <cell r="C352">
            <v>1003</v>
          </cell>
          <cell r="D352" t="str">
            <v>0310178220</v>
          </cell>
          <cell r="E352" t="str">
            <v>313</v>
          </cell>
          <cell r="F352">
            <v>266838910.25999999</v>
          </cell>
          <cell r="G352" t="str">
            <v>1003</v>
          </cell>
          <cell r="H352" t="str">
            <v>0310178220</v>
          </cell>
        </row>
        <row r="353">
          <cell r="A353" t="str">
            <v>60910030310178220244</v>
          </cell>
          <cell r="B353">
            <v>609</v>
          </cell>
          <cell r="C353">
            <v>1003</v>
          </cell>
          <cell r="D353" t="str">
            <v>0310178220</v>
          </cell>
          <cell r="E353" t="str">
            <v>244</v>
          </cell>
          <cell r="F353">
            <v>3687482.53</v>
          </cell>
          <cell r="G353" t="str">
            <v>1003</v>
          </cell>
          <cell r="H353" t="str">
            <v>0310178220</v>
          </cell>
        </row>
        <row r="354">
          <cell r="A354" t="str">
            <v>60910030310178230244</v>
          </cell>
          <cell r="B354">
            <v>609</v>
          </cell>
          <cell r="C354">
            <v>1003</v>
          </cell>
          <cell r="D354" t="str">
            <v>0310178230</v>
          </cell>
          <cell r="E354" t="str">
            <v>244</v>
          </cell>
          <cell r="F354">
            <v>89990.63</v>
          </cell>
          <cell r="G354" t="str">
            <v>1003</v>
          </cell>
          <cell r="H354" t="str">
            <v>0310178230</v>
          </cell>
        </row>
        <row r="355">
          <cell r="A355" t="str">
            <v>60910030310178230313</v>
          </cell>
          <cell r="B355">
            <v>609</v>
          </cell>
          <cell r="C355">
            <v>1003</v>
          </cell>
          <cell r="D355" t="str">
            <v>0310178230</v>
          </cell>
          <cell r="E355" t="str">
            <v>313</v>
          </cell>
          <cell r="F355">
            <v>6369652.3899999997</v>
          </cell>
          <cell r="G355" t="str">
            <v>1003</v>
          </cell>
          <cell r="H355" t="str">
            <v>0310178230</v>
          </cell>
        </row>
        <row r="356">
          <cell r="A356" t="str">
            <v>60910030310178240244</v>
          </cell>
          <cell r="B356">
            <v>609</v>
          </cell>
          <cell r="C356">
            <v>1003</v>
          </cell>
          <cell r="D356" t="str">
            <v>0310178240</v>
          </cell>
          <cell r="E356" t="str">
            <v>244</v>
          </cell>
          <cell r="F356">
            <v>850.56</v>
          </cell>
          <cell r="G356" t="str">
            <v>1003</v>
          </cell>
          <cell r="H356" t="str">
            <v>0310178240</v>
          </cell>
        </row>
        <row r="357">
          <cell r="A357" t="str">
            <v>60910030310178240313</v>
          </cell>
          <cell r="B357">
            <v>609</v>
          </cell>
          <cell r="C357">
            <v>1003</v>
          </cell>
          <cell r="D357" t="str">
            <v>0310178240</v>
          </cell>
          <cell r="E357" t="str">
            <v>313</v>
          </cell>
          <cell r="F357">
            <v>166566.53</v>
          </cell>
          <cell r="G357" t="str">
            <v>1003</v>
          </cell>
          <cell r="H357" t="str">
            <v>0310178240</v>
          </cell>
        </row>
        <row r="358">
          <cell r="A358" t="str">
            <v>60910030310178250313</v>
          </cell>
          <cell r="B358">
            <v>609</v>
          </cell>
          <cell r="C358">
            <v>1003</v>
          </cell>
          <cell r="D358" t="str">
            <v>0310178250</v>
          </cell>
          <cell r="E358" t="str">
            <v>313</v>
          </cell>
          <cell r="F358">
            <v>579417.15</v>
          </cell>
          <cell r="G358" t="str">
            <v>1003</v>
          </cell>
          <cell r="H358" t="str">
            <v>0310178250</v>
          </cell>
        </row>
        <row r="359">
          <cell r="A359" t="str">
            <v>60910030310178250244</v>
          </cell>
          <cell r="B359">
            <v>609</v>
          </cell>
          <cell r="C359">
            <v>1003</v>
          </cell>
          <cell r="D359" t="str">
            <v>0310178250</v>
          </cell>
          <cell r="E359" t="str">
            <v>244</v>
          </cell>
          <cell r="F359">
            <v>7751.82</v>
          </cell>
          <cell r="G359" t="str">
            <v>1003</v>
          </cell>
          <cell r="H359" t="str">
            <v>0310178250</v>
          </cell>
        </row>
        <row r="360">
          <cell r="A360" t="str">
            <v>60910030310178260313</v>
          </cell>
          <cell r="B360">
            <v>609</v>
          </cell>
          <cell r="C360">
            <v>1003</v>
          </cell>
          <cell r="D360" t="str">
            <v>0310178260</v>
          </cell>
          <cell r="E360" t="str">
            <v>313</v>
          </cell>
          <cell r="F360">
            <v>289509212.06</v>
          </cell>
          <cell r="G360" t="str">
            <v>1003</v>
          </cell>
          <cell r="H360" t="str">
            <v>0310178260</v>
          </cell>
        </row>
        <row r="361">
          <cell r="A361" t="str">
            <v>60910030310178260244</v>
          </cell>
          <cell r="B361">
            <v>609</v>
          </cell>
          <cell r="C361">
            <v>1003</v>
          </cell>
          <cell r="D361" t="str">
            <v>0310178260</v>
          </cell>
          <cell r="E361" t="str">
            <v>244</v>
          </cell>
          <cell r="F361">
            <v>3913147.94</v>
          </cell>
          <cell r="G361" t="str">
            <v>1003</v>
          </cell>
          <cell r="H361" t="str">
            <v>0310178260</v>
          </cell>
        </row>
        <row r="362">
          <cell r="A362" t="str">
            <v>60910030310178270313</v>
          </cell>
          <cell r="B362">
            <v>609</v>
          </cell>
          <cell r="C362">
            <v>1003</v>
          </cell>
          <cell r="D362" t="str">
            <v>0310178270</v>
          </cell>
          <cell r="E362" t="str">
            <v>313</v>
          </cell>
          <cell r="F362">
            <v>0</v>
          </cell>
          <cell r="G362" t="str">
            <v>1003</v>
          </cell>
          <cell r="H362" t="str">
            <v>0310178270</v>
          </cell>
        </row>
        <row r="363">
          <cell r="A363" t="str">
            <v>60910030310178270244</v>
          </cell>
          <cell r="B363">
            <v>609</v>
          </cell>
          <cell r="C363">
            <v>1003</v>
          </cell>
          <cell r="D363" t="str">
            <v>0310178270</v>
          </cell>
          <cell r="E363" t="str">
            <v>244</v>
          </cell>
          <cell r="F363">
            <v>0</v>
          </cell>
          <cell r="G363" t="str">
            <v>1003</v>
          </cell>
          <cell r="H363" t="str">
            <v>0310178270</v>
          </cell>
        </row>
        <row r="364">
          <cell r="A364" t="str">
            <v>609100303101R4620244</v>
          </cell>
          <cell r="B364">
            <v>609</v>
          </cell>
          <cell r="C364">
            <v>1003</v>
          </cell>
          <cell r="D364" t="str">
            <v>03101R4620</v>
          </cell>
          <cell r="E364" t="str">
            <v>244</v>
          </cell>
          <cell r="F364">
            <v>24144.41</v>
          </cell>
          <cell r="G364" t="str">
            <v>1003</v>
          </cell>
          <cell r="H364" t="str">
            <v>03101R4620</v>
          </cell>
        </row>
        <row r="365">
          <cell r="A365" t="str">
            <v>609100303101R4620313</v>
          </cell>
          <cell r="B365">
            <v>609</v>
          </cell>
          <cell r="C365">
            <v>1003</v>
          </cell>
          <cell r="D365" t="str">
            <v>03101R4620</v>
          </cell>
          <cell r="E365" t="str">
            <v>313</v>
          </cell>
          <cell r="F365">
            <v>2383617.25</v>
          </cell>
          <cell r="G365" t="str">
            <v>1003</v>
          </cell>
          <cell r="H365" t="str">
            <v>03101R4620</v>
          </cell>
        </row>
        <row r="366">
          <cell r="A366" t="str">
            <v>60910030310253800313</v>
          </cell>
          <cell r="B366">
            <v>609</v>
          </cell>
          <cell r="C366">
            <v>1003</v>
          </cell>
          <cell r="D366" t="str">
            <v>0310253800</v>
          </cell>
          <cell r="E366" t="str">
            <v>313</v>
          </cell>
          <cell r="F366">
            <v>179475704</v>
          </cell>
          <cell r="G366" t="str">
            <v>1003</v>
          </cell>
          <cell r="H366" t="str">
            <v>0310253800</v>
          </cell>
        </row>
        <row r="367">
          <cell r="A367" t="str">
            <v>60910030310276260313</v>
          </cell>
          <cell r="B367">
            <v>609</v>
          </cell>
          <cell r="C367">
            <v>1003</v>
          </cell>
          <cell r="D367" t="str">
            <v>0310276260</v>
          </cell>
          <cell r="E367" t="str">
            <v>313</v>
          </cell>
          <cell r="F367">
            <v>419432.4</v>
          </cell>
          <cell r="G367" t="str">
            <v>1003</v>
          </cell>
          <cell r="H367" t="str">
            <v>0310276260</v>
          </cell>
        </row>
        <row r="368">
          <cell r="A368" t="str">
            <v>60910030310276260244</v>
          </cell>
          <cell r="B368">
            <v>609</v>
          </cell>
          <cell r="C368">
            <v>1003</v>
          </cell>
          <cell r="D368" t="str">
            <v>0310276260</v>
          </cell>
          <cell r="E368" t="str">
            <v>244</v>
          </cell>
          <cell r="F368">
            <v>5599.42</v>
          </cell>
          <cell r="G368" t="str">
            <v>1003</v>
          </cell>
          <cell r="H368" t="str">
            <v>0310276260</v>
          </cell>
        </row>
        <row r="369">
          <cell r="A369" t="str">
            <v>60910030310276270313</v>
          </cell>
          <cell r="B369">
            <v>609</v>
          </cell>
          <cell r="C369">
            <v>1003</v>
          </cell>
          <cell r="D369" t="str">
            <v>0310276270</v>
          </cell>
          <cell r="E369" t="str">
            <v>313</v>
          </cell>
          <cell r="F369">
            <v>0</v>
          </cell>
          <cell r="G369" t="str">
            <v>1003</v>
          </cell>
          <cell r="H369" t="str">
            <v>0310276270</v>
          </cell>
        </row>
        <row r="370">
          <cell r="A370" t="str">
            <v>60910030310277190313</v>
          </cell>
          <cell r="B370">
            <v>609</v>
          </cell>
          <cell r="C370">
            <v>1003</v>
          </cell>
          <cell r="D370" t="str">
            <v>0310277190</v>
          </cell>
          <cell r="E370" t="str">
            <v>313</v>
          </cell>
          <cell r="F370">
            <v>2982720</v>
          </cell>
          <cell r="G370" t="str">
            <v>1003</v>
          </cell>
          <cell r="H370" t="str">
            <v>0310277190</v>
          </cell>
        </row>
        <row r="371">
          <cell r="A371" t="str">
            <v>60910030310277190244</v>
          </cell>
          <cell r="B371">
            <v>609</v>
          </cell>
          <cell r="C371">
            <v>1003</v>
          </cell>
          <cell r="D371" t="str">
            <v>0310277190</v>
          </cell>
          <cell r="E371" t="str">
            <v>244</v>
          </cell>
          <cell r="F371">
            <v>29255.200000000001</v>
          </cell>
          <cell r="G371" t="str">
            <v>1003</v>
          </cell>
          <cell r="H371" t="str">
            <v>0310277190</v>
          </cell>
        </row>
        <row r="372">
          <cell r="A372" t="str">
            <v>60910030310278280244</v>
          </cell>
          <cell r="B372">
            <v>609</v>
          </cell>
          <cell r="C372">
            <v>1003</v>
          </cell>
          <cell r="D372" t="str">
            <v>0310278280</v>
          </cell>
          <cell r="E372" t="str">
            <v>244</v>
          </cell>
          <cell r="F372">
            <v>466485.16</v>
          </cell>
          <cell r="G372" t="str">
            <v>1003</v>
          </cell>
          <cell r="H372" t="str">
            <v>0310278280</v>
          </cell>
        </row>
        <row r="373">
          <cell r="A373" t="str">
            <v>60910030310278280313</v>
          </cell>
          <cell r="B373">
            <v>609</v>
          </cell>
          <cell r="C373">
            <v>1003</v>
          </cell>
          <cell r="D373" t="str">
            <v>0310278280</v>
          </cell>
          <cell r="E373" t="str">
            <v>313</v>
          </cell>
          <cell r="F373">
            <v>37901832.060000002</v>
          </cell>
          <cell r="G373" t="str">
            <v>1003</v>
          </cell>
          <cell r="H373" t="str">
            <v>0310278280</v>
          </cell>
        </row>
        <row r="374">
          <cell r="A374" t="str">
            <v>60910030320180030313</v>
          </cell>
          <cell r="B374">
            <v>609</v>
          </cell>
          <cell r="C374">
            <v>1003</v>
          </cell>
          <cell r="D374" t="str">
            <v>0320180030</v>
          </cell>
          <cell r="E374" t="str">
            <v>313</v>
          </cell>
          <cell r="F374">
            <v>7327500</v>
          </cell>
          <cell r="G374" t="str">
            <v>1003</v>
          </cell>
          <cell r="H374" t="str">
            <v>0320180030</v>
          </cell>
        </row>
        <row r="375">
          <cell r="A375" t="str">
            <v>60910030320180070313</v>
          </cell>
          <cell r="B375">
            <v>609</v>
          </cell>
          <cell r="C375">
            <v>1003</v>
          </cell>
          <cell r="D375" t="str">
            <v>0320180070</v>
          </cell>
          <cell r="E375" t="str">
            <v>313</v>
          </cell>
          <cell r="F375">
            <v>598302.57999999996</v>
          </cell>
          <cell r="G375" t="str">
            <v>1003</v>
          </cell>
          <cell r="H375" t="str">
            <v>0320180070</v>
          </cell>
        </row>
        <row r="376">
          <cell r="A376" t="str">
            <v>60910030320180080313</v>
          </cell>
          <cell r="B376">
            <v>609</v>
          </cell>
          <cell r="C376">
            <v>1003</v>
          </cell>
          <cell r="D376" t="str">
            <v>0320180080</v>
          </cell>
          <cell r="E376" t="str">
            <v>313</v>
          </cell>
          <cell r="F376">
            <v>1256748.8600000001</v>
          </cell>
          <cell r="G376" t="str">
            <v>1003</v>
          </cell>
          <cell r="H376" t="str">
            <v>0320180080</v>
          </cell>
        </row>
        <row r="377">
          <cell r="A377" t="str">
            <v>60910030320180100313</v>
          </cell>
          <cell r="B377">
            <v>609</v>
          </cell>
          <cell r="C377">
            <v>1003</v>
          </cell>
          <cell r="D377" t="str">
            <v>0320180100</v>
          </cell>
          <cell r="E377" t="str">
            <v>313</v>
          </cell>
          <cell r="F377">
            <v>5784500</v>
          </cell>
          <cell r="G377" t="str">
            <v>1003</v>
          </cell>
          <cell r="H377" t="str">
            <v>0320180100</v>
          </cell>
        </row>
        <row r="378">
          <cell r="A378" t="str">
            <v>60910030320180110313</v>
          </cell>
          <cell r="B378">
            <v>609</v>
          </cell>
          <cell r="C378">
            <v>1003</v>
          </cell>
          <cell r="D378" t="str">
            <v>0320180110</v>
          </cell>
          <cell r="E378" t="str">
            <v>313</v>
          </cell>
          <cell r="F378">
            <v>1082040</v>
          </cell>
          <cell r="G378" t="str">
            <v>1003</v>
          </cell>
          <cell r="H378" t="str">
            <v>0320180110</v>
          </cell>
        </row>
        <row r="379">
          <cell r="A379" t="str">
            <v>60910030320180120313</v>
          </cell>
          <cell r="B379">
            <v>609</v>
          </cell>
          <cell r="C379">
            <v>1003</v>
          </cell>
          <cell r="D379" t="str">
            <v>0320180120</v>
          </cell>
          <cell r="E379" t="str">
            <v>313</v>
          </cell>
          <cell r="F379">
            <v>1012905</v>
          </cell>
          <cell r="G379" t="str">
            <v>1003</v>
          </cell>
          <cell r="H379" t="str">
            <v>0320180120</v>
          </cell>
        </row>
        <row r="380">
          <cell r="A380" t="str">
            <v>60910030320180140313</v>
          </cell>
          <cell r="B380">
            <v>609</v>
          </cell>
          <cell r="C380">
            <v>1003</v>
          </cell>
          <cell r="D380" t="str">
            <v>0320180140</v>
          </cell>
          <cell r="E380" t="str">
            <v>313</v>
          </cell>
          <cell r="F380">
            <v>575000</v>
          </cell>
          <cell r="G380" t="str">
            <v>1003</v>
          </cell>
          <cell r="H380" t="str">
            <v>0320180140</v>
          </cell>
        </row>
        <row r="381">
          <cell r="A381" t="str">
            <v>60910030320180150313</v>
          </cell>
          <cell r="B381">
            <v>609</v>
          </cell>
          <cell r="C381">
            <v>1003</v>
          </cell>
          <cell r="D381" t="str">
            <v>0320180150</v>
          </cell>
          <cell r="E381" t="str">
            <v>313</v>
          </cell>
          <cell r="F381">
            <v>1200000</v>
          </cell>
          <cell r="G381" t="str">
            <v>1003</v>
          </cell>
          <cell r="H381" t="str">
            <v>0320180150</v>
          </cell>
        </row>
        <row r="382">
          <cell r="A382" t="str">
            <v>60910030320180160313</v>
          </cell>
          <cell r="B382">
            <v>609</v>
          </cell>
          <cell r="C382">
            <v>1003</v>
          </cell>
          <cell r="D382" t="str">
            <v>0320180160</v>
          </cell>
          <cell r="E382" t="str">
            <v>313</v>
          </cell>
          <cell r="F382">
            <v>1000000</v>
          </cell>
          <cell r="G382" t="str">
            <v>1003</v>
          </cell>
          <cell r="H382" t="str">
            <v>0320180160</v>
          </cell>
        </row>
        <row r="383">
          <cell r="A383" t="str">
            <v>60910030320180180313</v>
          </cell>
          <cell r="B383">
            <v>609</v>
          </cell>
          <cell r="C383">
            <v>1003</v>
          </cell>
          <cell r="D383" t="str">
            <v>0320180180</v>
          </cell>
          <cell r="E383" t="str">
            <v>313</v>
          </cell>
          <cell r="F383">
            <v>1265000</v>
          </cell>
          <cell r="G383" t="str">
            <v>1003</v>
          </cell>
          <cell r="H383" t="str">
            <v>0320180180</v>
          </cell>
        </row>
        <row r="384">
          <cell r="A384" t="str">
            <v>60910030320180190313</v>
          </cell>
          <cell r="B384">
            <v>609</v>
          </cell>
          <cell r="C384">
            <v>1003</v>
          </cell>
          <cell r="D384" t="str">
            <v>0320180190</v>
          </cell>
          <cell r="E384" t="str">
            <v>313</v>
          </cell>
          <cell r="F384">
            <v>0</v>
          </cell>
          <cell r="G384" t="str">
            <v>1003</v>
          </cell>
          <cell r="H384" t="str">
            <v>0320180190</v>
          </cell>
        </row>
        <row r="385">
          <cell r="A385" t="str">
            <v>60910030320180210313</v>
          </cell>
          <cell r="B385">
            <v>609</v>
          </cell>
          <cell r="C385">
            <v>1003</v>
          </cell>
          <cell r="D385" t="str">
            <v>0320180210</v>
          </cell>
          <cell r="E385" t="str">
            <v>313</v>
          </cell>
          <cell r="F385">
            <v>60000</v>
          </cell>
          <cell r="G385" t="str">
            <v>1003</v>
          </cell>
          <cell r="H385" t="str">
            <v>0320180210</v>
          </cell>
        </row>
        <row r="386">
          <cell r="A386" t="str">
            <v>60910030320520500244</v>
          </cell>
          <cell r="B386">
            <v>609</v>
          </cell>
          <cell r="C386">
            <v>1003</v>
          </cell>
          <cell r="D386" t="str">
            <v>0320520500</v>
          </cell>
          <cell r="E386" t="str">
            <v>244</v>
          </cell>
          <cell r="F386">
            <v>1112185</v>
          </cell>
          <cell r="G386" t="str">
            <v>1003</v>
          </cell>
          <cell r="H386" t="str">
            <v>0320520500</v>
          </cell>
        </row>
        <row r="387">
          <cell r="A387" t="str">
            <v>60910030320520500323</v>
          </cell>
          <cell r="B387">
            <v>609</v>
          </cell>
          <cell r="C387">
            <v>1003</v>
          </cell>
          <cell r="D387" t="str">
            <v>0320520500</v>
          </cell>
          <cell r="E387" t="str">
            <v>323</v>
          </cell>
          <cell r="F387">
            <v>77376</v>
          </cell>
          <cell r="G387" t="str">
            <v>1003</v>
          </cell>
          <cell r="H387" t="str">
            <v>0320520500</v>
          </cell>
        </row>
        <row r="388">
          <cell r="A388" t="str">
            <v>60910030320620520244</v>
          </cell>
          <cell r="B388">
            <v>609</v>
          </cell>
          <cell r="C388">
            <v>1003</v>
          </cell>
          <cell r="D388" t="str">
            <v>0320620520</v>
          </cell>
          <cell r="E388" t="str">
            <v>244</v>
          </cell>
          <cell r="F388">
            <v>235200</v>
          </cell>
          <cell r="G388" t="str">
            <v>1003</v>
          </cell>
          <cell r="H388" t="str">
            <v>0320620520</v>
          </cell>
        </row>
        <row r="389">
          <cell r="A389" t="str">
            <v>60910030320820510244</v>
          </cell>
          <cell r="B389">
            <v>609</v>
          </cell>
          <cell r="C389">
            <v>1003</v>
          </cell>
          <cell r="D389" t="str">
            <v>0320820510</v>
          </cell>
          <cell r="E389" t="str">
            <v>244</v>
          </cell>
          <cell r="F389">
            <v>371880</v>
          </cell>
          <cell r="G389" t="str">
            <v>1003</v>
          </cell>
          <cell r="H389" t="str">
            <v>0320820510</v>
          </cell>
        </row>
        <row r="390">
          <cell r="A390" t="str">
            <v>60910030330120530323</v>
          </cell>
          <cell r="B390">
            <v>609</v>
          </cell>
          <cell r="C390">
            <v>1003</v>
          </cell>
          <cell r="D390" t="str">
            <v>0330120530</v>
          </cell>
          <cell r="E390" t="str">
            <v>323</v>
          </cell>
          <cell r="F390">
            <v>1702525</v>
          </cell>
          <cell r="G390" t="str">
            <v>1003</v>
          </cell>
          <cell r="H390" t="str">
            <v>0330120530</v>
          </cell>
        </row>
        <row r="391">
          <cell r="A391" t="str">
            <v>60910039820080080313</v>
          </cell>
          <cell r="B391">
            <v>609</v>
          </cell>
          <cell r="C391">
            <v>1003</v>
          </cell>
          <cell r="D391" t="str">
            <v>9820080080</v>
          </cell>
          <cell r="E391" t="str">
            <v>313</v>
          </cell>
          <cell r="F391">
            <v>33168.839999999997</v>
          </cell>
          <cell r="G391" t="str">
            <v>1003</v>
          </cell>
          <cell r="H391" t="str">
            <v>9820080080</v>
          </cell>
        </row>
        <row r="392">
          <cell r="A392" t="str">
            <v>60910040310252700313</v>
          </cell>
          <cell r="B392">
            <v>609</v>
          </cell>
          <cell r="C392">
            <v>1004</v>
          </cell>
          <cell r="D392" t="str">
            <v>0310252700</v>
          </cell>
          <cell r="E392" t="str">
            <v>313</v>
          </cell>
          <cell r="F392">
            <v>1496928.79</v>
          </cell>
          <cell r="G392" t="str">
            <v>1004</v>
          </cell>
          <cell r="H392" t="str">
            <v>0310252700</v>
          </cell>
        </row>
        <row r="393">
          <cell r="A393" t="str">
            <v>60910040310276270313</v>
          </cell>
          <cell r="B393">
            <v>609</v>
          </cell>
          <cell r="C393">
            <v>1004</v>
          </cell>
          <cell r="D393" t="str">
            <v>0310276270</v>
          </cell>
          <cell r="E393" t="str">
            <v>313</v>
          </cell>
          <cell r="F393">
            <v>112198860</v>
          </cell>
          <cell r="G393" t="str">
            <v>1004</v>
          </cell>
          <cell r="H393" t="str">
            <v>0310276270</v>
          </cell>
        </row>
        <row r="394">
          <cell r="A394" t="str">
            <v>609100403102R0840313</v>
          </cell>
          <cell r="B394">
            <v>609</v>
          </cell>
          <cell r="C394">
            <v>1004</v>
          </cell>
          <cell r="D394" t="str">
            <v>03102R0840</v>
          </cell>
          <cell r="E394" t="str">
            <v>313</v>
          </cell>
          <cell r="F394">
            <v>140815740</v>
          </cell>
          <cell r="G394" t="str">
            <v>1004</v>
          </cell>
          <cell r="H394" t="str">
            <v>03102R0840</v>
          </cell>
        </row>
        <row r="395">
          <cell r="A395" t="str">
            <v>60910060310152500129</v>
          </cell>
          <cell r="B395">
            <v>609</v>
          </cell>
          <cell r="C395">
            <v>1006</v>
          </cell>
          <cell r="D395" t="str">
            <v>0310152500</v>
          </cell>
          <cell r="E395" t="str">
            <v>129</v>
          </cell>
          <cell r="F395">
            <v>667088.76</v>
          </cell>
          <cell r="G395" t="str">
            <v>1006</v>
          </cell>
          <cell r="H395" t="str">
            <v>0310152500</v>
          </cell>
        </row>
        <row r="396">
          <cell r="A396" t="str">
            <v>60910060310152500121</v>
          </cell>
          <cell r="B396">
            <v>609</v>
          </cell>
          <cell r="C396">
            <v>1006</v>
          </cell>
          <cell r="D396" t="str">
            <v>0310152500</v>
          </cell>
          <cell r="E396" t="str">
            <v>121</v>
          </cell>
          <cell r="F396">
            <v>1620948</v>
          </cell>
          <cell r="G396" t="str">
            <v>1006</v>
          </cell>
          <cell r="H396" t="str">
            <v>0310152500</v>
          </cell>
        </row>
        <row r="397">
          <cell r="A397" t="str">
            <v>60910060320760040632</v>
          </cell>
          <cell r="B397">
            <v>609</v>
          </cell>
          <cell r="C397">
            <v>1006</v>
          </cell>
          <cell r="D397" t="str">
            <v>0320760040</v>
          </cell>
          <cell r="E397" t="str">
            <v>632</v>
          </cell>
          <cell r="F397">
            <v>1361450</v>
          </cell>
          <cell r="G397" t="str">
            <v>1006</v>
          </cell>
          <cell r="H397" t="str">
            <v>0320760040</v>
          </cell>
        </row>
        <row r="398">
          <cell r="A398" t="str">
            <v>60910060330120530851</v>
          </cell>
          <cell r="B398">
            <v>609</v>
          </cell>
          <cell r="C398">
            <v>1006</v>
          </cell>
          <cell r="D398" t="str">
            <v>0330120530</v>
          </cell>
          <cell r="E398" t="str">
            <v>851</v>
          </cell>
          <cell r="F398">
            <v>25100</v>
          </cell>
          <cell r="G398" t="str">
            <v>1006</v>
          </cell>
          <cell r="H398" t="str">
            <v>0330120530</v>
          </cell>
        </row>
        <row r="399">
          <cell r="A399" t="str">
            <v>60910060330120530852</v>
          </cell>
          <cell r="B399">
            <v>609</v>
          </cell>
          <cell r="C399">
            <v>1006</v>
          </cell>
          <cell r="D399" t="str">
            <v>0330120530</v>
          </cell>
          <cell r="E399" t="str">
            <v>852</v>
          </cell>
          <cell r="F399">
            <v>5380</v>
          </cell>
          <cell r="G399" t="str">
            <v>1006</v>
          </cell>
          <cell r="H399" t="str">
            <v>0330120530</v>
          </cell>
        </row>
        <row r="400">
          <cell r="A400" t="str">
            <v>60910060330120530244</v>
          </cell>
          <cell r="B400">
            <v>609</v>
          </cell>
          <cell r="C400">
            <v>1006</v>
          </cell>
          <cell r="D400" t="str">
            <v>0330120530</v>
          </cell>
          <cell r="E400" t="str">
            <v>244</v>
          </cell>
          <cell r="F400">
            <v>583590</v>
          </cell>
          <cell r="G400" t="str">
            <v>1006</v>
          </cell>
          <cell r="H400" t="str">
            <v>0330120530</v>
          </cell>
        </row>
        <row r="401">
          <cell r="A401" t="str">
            <v>609100603301L0270244</v>
          </cell>
          <cell r="B401">
            <v>609</v>
          </cell>
          <cell r="C401">
            <v>1006</v>
          </cell>
          <cell r="D401" t="str">
            <v>03301L0270</v>
          </cell>
          <cell r="E401" t="str">
            <v>244</v>
          </cell>
          <cell r="F401">
            <v>0</v>
          </cell>
          <cell r="G401" t="str">
            <v>1006</v>
          </cell>
          <cell r="H401" t="str">
            <v>03301L0270</v>
          </cell>
        </row>
        <row r="402">
          <cell r="A402" t="str">
            <v>60910067710010010244</v>
          </cell>
          <cell r="B402">
            <v>609</v>
          </cell>
          <cell r="C402">
            <v>1006</v>
          </cell>
          <cell r="D402" t="str">
            <v>7710010010</v>
          </cell>
          <cell r="E402" t="str">
            <v>244</v>
          </cell>
          <cell r="F402">
            <v>711993</v>
          </cell>
          <cell r="G402" t="str">
            <v>1006</v>
          </cell>
          <cell r="H402" t="str">
            <v>7710010010</v>
          </cell>
        </row>
        <row r="403">
          <cell r="A403" t="str">
            <v>60910067710010010852</v>
          </cell>
          <cell r="B403">
            <v>609</v>
          </cell>
          <cell r="C403">
            <v>1006</v>
          </cell>
          <cell r="D403" t="str">
            <v>7710010010</v>
          </cell>
          <cell r="E403" t="str">
            <v>852</v>
          </cell>
          <cell r="F403">
            <v>1933</v>
          </cell>
          <cell r="G403" t="str">
            <v>1006</v>
          </cell>
          <cell r="H403" t="str">
            <v>7710010010</v>
          </cell>
        </row>
        <row r="404">
          <cell r="A404" t="str">
            <v>60910067710010010122</v>
          </cell>
          <cell r="B404">
            <v>609</v>
          </cell>
          <cell r="C404">
            <v>1006</v>
          </cell>
          <cell r="D404" t="str">
            <v>7710010010</v>
          </cell>
          <cell r="E404" t="str">
            <v>122</v>
          </cell>
          <cell r="F404">
            <v>102120</v>
          </cell>
          <cell r="G404" t="str">
            <v>1006</v>
          </cell>
          <cell r="H404" t="str">
            <v>7710010010</v>
          </cell>
        </row>
        <row r="405">
          <cell r="A405" t="str">
            <v>60910067710010010129</v>
          </cell>
          <cell r="B405">
            <v>609</v>
          </cell>
          <cell r="C405">
            <v>1006</v>
          </cell>
          <cell r="D405" t="str">
            <v>7710010010</v>
          </cell>
          <cell r="E405" t="str">
            <v>129</v>
          </cell>
          <cell r="F405">
            <v>30840</v>
          </cell>
          <cell r="G405" t="str">
            <v>1006</v>
          </cell>
          <cell r="H405" t="str">
            <v>7710010010</v>
          </cell>
        </row>
        <row r="406">
          <cell r="A406" t="str">
            <v>60910067710010020121</v>
          </cell>
          <cell r="B406">
            <v>609</v>
          </cell>
          <cell r="C406">
            <v>1006</v>
          </cell>
          <cell r="D406" t="str">
            <v>7710010020</v>
          </cell>
          <cell r="E406" t="str">
            <v>121</v>
          </cell>
          <cell r="F406">
            <v>4705800</v>
          </cell>
          <cell r="G406" t="str">
            <v>1006</v>
          </cell>
          <cell r="H406" t="str">
            <v>7710010020</v>
          </cell>
        </row>
        <row r="407">
          <cell r="A407" t="str">
            <v>60910067710010020129</v>
          </cell>
          <cell r="B407">
            <v>609</v>
          </cell>
          <cell r="C407">
            <v>1006</v>
          </cell>
          <cell r="D407" t="str">
            <v>7710010020</v>
          </cell>
          <cell r="E407" t="str">
            <v>129</v>
          </cell>
          <cell r="F407">
            <v>1421150</v>
          </cell>
          <cell r="G407" t="str">
            <v>1006</v>
          </cell>
          <cell r="H407" t="str">
            <v>7710010020</v>
          </cell>
        </row>
        <row r="408">
          <cell r="A408" t="str">
            <v>60910067710076100121</v>
          </cell>
          <cell r="B408">
            <v>609</v>
          </cell>
          <cell r="C408">
            <v>1006</v>
          </cell>
          <cell r="D408" t="str">
            <v>7710076100</v>
          </cell>
          <cell r="E408" t="str">
            <v>121</v>
          </cell>
          <cell r="F408">
            <v>944992</v>
          </cell>
          <cell r="G408" t="str">
            <v>1006</v>
          </cell>
          <cell r="H408" t="str">
            <v>7710076100</v>
          </cell>
        </row>
        <row r="409">
          <cell r="A409" t="str">
            <v>60910067710076100129</v>
          </cell>
          <cell r="B409">
            <v>609</v>
          </cell>
          <cell r="C409">
            <v>1006</v>
          </cell>
          <cell r="D409" t="str">
            <v>7710076100</v>
          </cell>
          <cell r="E409" t="str">
            <v>129</v>
          </cell>
          <cell r="F409">
            <v>257983.38</v>
          </cell>
          <cell r="G409" t="str">
            <v>1006</v>
          </cell>
          <cell r="H409" t="str">
            <v>7710076100</v>
          </cell>
        </row>
        <row r="410">
          <cell r="A410" t="str">
            <v>60910067710076100122</v>
          </cell>
          <cell r="B410">
            <v>609</v>
          </cell>
          <cell r="C410">
            <v>1006</v>
          </cell>
          <cell r="D410" t="str">
            <v>7710076100</v>
          </cell>
          <cell r="E410" t="str">
            <v>122</v>
          </cell>
          <cell r="F410">
            <v>38295</v>
          </cell>
          <cell r="G410" t="str">
            <v>1006</v>
          </cell>
          <cell r="H410" t="str">
            <v>7710076100</v>
          </cell>
        </row>
        <row r="411">
          <cell r="A411" t="str">
            <v>60910067710076100244</v>
          </cell>
          <cell r="B411">
            <v>609</v>
          </cell>
          <cell r="C411">
            <v>1006</v>
          </cell>
          <cell r="D411" t="str">
            <v>7710076100</v>
          </cell>
          <cell r="E411" t="str">
            <v>244</v>
          </cell>
          <cell r="F411">
            <v>211015.97</v>
          </cell>
          <cell r="G411" t="str">
            <v>1006</v>
          </cell>
          <cell r="H411" t="str">
            <v>7710076100</v>
          </cell>
        </row>
        <row r="412">
          <cell r="A412" t="str">
            <v>60910067710076210122</v>
          </cell>
          <cell r="B412">
            <v>609</v>
          </cell>
          <cell r="C412">
            <v>1006</v>
          </cell>
          <cell r="D412" t="str">
            <v>7710076210</v>
          </cell>
          <cell r="E412" t="str">
            <v>122</v>
          </cell>
          <cell r="F412">
            <v>1328493.69</v>
          </cell>
          <cell r="G412" t="str">
            <v>1006</v>
          </cell>
          <cell r="H412" t="str">
            <v>7710076210</v>
          </cell>
        </row>
        <row r="413">
          <cell r="A413" t="str">
            <v>60910067710076210121</v>
          </cell>
          <cell r="B413">
            <v>609</v>
          </cell>
          <cell r="C413">
            <v>1006</v>
          </cell>
          <cell r="D413" t="str">
            <v>7710076210</v>
          </cell>
          <cell r="E413" t="str">
            <v>121</v>
          </cell>
          <cell r="F413">
            <v>38820656.310000002</v>
          </cell>
          <cell r="G413" t="str">
            <v>1006</v>
          </cell>
          <cell r="H413" t="str">
            <v>7710076210</v>
          </cell>
        </row>
        <row r="414">
          <cell r="A414" t="str">
            <v>60910067710076210129</v>
          </cell>
          <cell r="B414">
            <v>609</v>
          </cell>
          <cell r="C414">
            <v>1006</v>
          </cell>
          <cell r="D414" t="str">
            <v>7710076210</v>
          </cell>
          <cell r="E414" t="str">
            <v>129</v>
          </cell>
          <cell r="F414">
            <v>11681040</v>
          </cell>
          <cell r="G414" t="str">
            <v>1006</v>
          </cell>
          <cell r="H414" t="str">
            <v>7710076210</v>
          </cell>
        </row>
        <row r="415">
          <cell r="A415" t="str">
            <v>60910067710076210244</v>
          </cell>
          <cell r="B415">
            <v>609</v>
          </cell>
          <cell r="C415">
            <v>1006</v>
          </cell>
          <cell r="D415" t="str">
            <v>7710076210</v>
          </cell>
          <cell r="E415" t="str">
            <v>244</v>
          </cell>
          <cell r="F415">
            <v>1470995</v>
          </cell>
          <cell r="G415" t="str">
            <v>1006</v>
          </cell>
          <cell r="H415" t="str">
            <v>7710076210</v>
          </cell>
        </row>
        <row r="416">
          <cell r="A416" t="str">
            <v>60910067710076210851</v>
          </cell>
          <cell r="B416">
            <v>609</v>
          </cell>
          <cell r="C416">
            <v>1006</v>
          </cell>
          <cell r="D416" t="str">
            <v>7710076210</v>
          </cell>
          <cell r="E416" t="str">
            <v>851</v>
          </cell>
          <cell r="F416">
            <v>96581</v>
          </cell>
          <cell r="G416" t="str">
            <v>1006</v>
          </cell>
          <cell r="H416" t="str">
            <v>7710076210</v>
          </cell>
        </row>
        <row r="417">
          <cell r="A417" t="str">
            <v>60910067710076210852</v>
          </cell>
          <cell r="B417">
            <v>609</v>
          </cell>
          <cell r="C417">
            <v>1006</v>
          </cell>
          <cell r="D417" t="str">
            <v>7710076210</v>
          </cell>
          <cell r="E417" t="str">
            <v>852</v>
          </cell>
          <cell r="F417">
            <v>1964</v>
          </cell>
          <cell r="G417" t="str">
            <v>1006</v>
          </cell>
          <cell r="H417" t="str">
            <v>7710076210</v>
          </cell>
        </row>
        <row r="418">
          <cell r="A418" t="str">
            <v>60910069820020530244</v>
          </cell>
          <cell r="B418">
            <v>609</v>
          </cell>
          <cell r="C418">
            <v>1006</v>
          </cell>
          <cell r="D418" t="str">
            <v>9820020530</v>
          </cell>
          <cell r="E418" t="str">
            <v>244</v>
          </cell>
          <cell r="F418">
            <v>3606.68</v>
          </cell>
          <cell r="G418" t="str">
            <v>1006</v>
          </cell>
          <cell r="H418" t="str">
            <v>9820020530</v>
          </cell>
        </row>
        <row r="419">
          <cell r="A419" t="str">
            <v>61107030810111010611</v>
          </cell>
          <cell r="B419">
            <v>611</v>
          </cell>
          <cell r="C419">
            <v>703</v>
          </cell>
          <cell r="D419" t="str">
            <v>0810111010</v>
          </cell>
          <cell r="E419" t="str">
            <v>611</v>
          </cell>
          <cell r="F419">
            <v>146781964.66999999</v>
          </cell>
          <cell r="G419" t="str">
            <v>0703</v>
          </cell>
          <cell r="H419" t="str">
            <v>0810111010</v>
          </cell>
        </row>
        <row r="420">
          <cell r="A420" t="str">
            <v>61107030810177080611</v>
          </cell>
          <cell r="B420">
            <v>611</v>
          </cell>
          <cell r="C420">
            <v>703</v>
          </cell>
          <cell r="D420" t="str">
            <v>0810177080</v>
          </cell>
          <cell r="E420" t="str">
            <v>611</v>
          </cell>
          <cell r="F420">
            <v>6578467.0300000003</v>
          </cell>
          <cell r="G420" t="str">
            <v>0703</v>
          </cell>
          <cell r="H420" t="str">
            <v>0810177080</v>
          </cell>
        </row>
        <row r="421">
          <cell r="A421" t="str">
            <v>61107030810177250611</v>
          </cell>
          <cell r="B421">
            <v>611</v>
          </cell>
          <cell r="C421">
            <v>703</v>
          </cell>
          <cell r="D421" t="str">
            <v>0810177250</v>
          </cell>
          <cell r="E421" t="str">
            <v>611</v>
          </cell>
          <cell r="F421">
            <v>112490</v>
          </cell>
          <cell r="G421" t="str">
            <v>0703</v>
          </cell>
          <cell r="H421" t="str">
            <v>0810177250</v>
          </cell>
        </row>
        <row r="422">
          <cell r="A422" t="str">
            <v>611070308101S7080611</v>
          </cell>
          <cell r="B422">
            <v>611</v>
          </cell>
          <cell r="C422">
            <v>703</v>
          </cell>
          <cell r="D422" t="str">
            <v>08101S7080</v>
          </cell>
          <cell r="E422" t="str">
            <v>611</v>
          </cell>
          <cell r="F422">
            <v>346235.11</v>
          </cell>
          <cell r="G422" t="str">
            <v>0703</v>
          </cell>
          <cell r="H422" t="str">
            <v>08101S7080</v>
          </cell>
        </row>
        <row r="423">
          <cell r="A423" t="str">
            <v>61107031620220550612</v>
          </cell>
          <cell r="B423">
            <v>611</v>
          </cell>
          <cell r="C423">
            <v>703</v>
          </cell>
          <cell r="D423" t="str">
            <v>1620220550</v>
          </cell>
          <cell r="E423" t="str">
            <v>612</v>
          </cell>
          <cell r="F423">
            <v>259490</v>
          </cell>
          <cell r="G423" t="str">
            <v>0703</v>
          </cell>
          <cell r="H423" t="str">
            <v>1620220550</v>
          </cell>
        </row>
        <row r="424">
          <cell r="A424" t="str">
            <v>611070317Б0120490612</v>
          </cell>
          <cell r="B424">
            <v>611</v>
          </cell>
          <cell r="C424">
            <v>703</v>
          </cell>
          <cell r="D424" t="str">
            <v>17Б0120490</v>
          </cell>
          <cell r="E424" t="str">
            <v>612</v>
          </cell>
          <cell r="F424">
            <v>425000</v>
          </cell>
          <cell r="G424" t="str">
            <v>0703</v>
          </cell>
          <cell r="H424" t="str">
            <v>17Б0120490</v>
          </cell>
        </row>
        <row r="425">
          <cell r="A425" t="str">
            <v>61111010810211010611</v>
          </cell>
          <cell r="B425">
            <v>611</v>
          </cell>
          <cell r="C425">
            <v>1101</v>
          </cell>
          <cell r="D425" t="str">
            <v>0810211010</v>
          </cell>
          <cell r="E425" t="str">
            <v>611</v>
          </cell>
          <cell r="F425">
            <v>2806550.22</v>
          </cell>
          <cell r="G425" t="str">
            <v>1101</v>
          </cell>
          <cell r="H425" t="str">
            <v>0810211010</v>
          </cell>
        </row>
        <row r="426">
          <cell r="A426" t="str">
            <v>61111010810277250611</v>
          </cell>
          <cell r="B426">
            <v>611</v>
          </cell>
          <cell r="C426">
            <v>1101</v>
          </cell>
          <cell r="D426" t="str">
            <v>0810277250</v>
          </cell>
          <cell r="E426" t="str">
            <v>611</v>
          </cell>
          <cell r="F426">
            <v>4690</v>
          </cell>
          <cell r="G426" t="str">
            <v>1101</v>
          </cell>
          <cell r="H426" t="str">
            <v>0810277250</v>
          </cell>
        </row>
        <row r="427">
          <cell r="A427" t="str">
            <v>61111020810311010611</v>
          </cell>
          <cell r="B427">
            <v>611</v>
          </cell>
          <cell r="C427">
            <v>1102</v>
          </cell>
          <cell r="D427" t="str">
            <v>0810311010</v>
          </cell>
          <cell r="E427" t="str">
            <v>611</v>
          </cell>
          <cell r="F427">
            <v>8506770</v>
          </cell>
          <cell r="G427" t="str">
            <v>1102</v>
          </cell>
          <cell r="H427" t="str">
            <v>0810311010</v>
          </cell>
        </row>
        <row r="428">
          <cell r="A428" t="str">
            <v>61111020820120420113</v>
          </cell>
          <cell r="B428">
            <v>611</v>
          </cell>
          <cell r="C428">
            <v>1102</v>
          </cell>
          <cell r="D428" t="str">
            <v>0820120420</v>
          </cell>
          <cell r="E428" t="str">
            <v>113</v>
          </cell>
          <cell r="F428">
            <v>3132000</v>
          </cell>
          <cell r="G428" t="str">
            <v>1102</v>
          </cell>
          <cell r="H428" t="str">
            <v>0820120420</v>
          </cell>
        </row>
        <row r="429">
          <cell r="A429" t="str">
            <v>61111020820120420244</v>
          </cell>
          <cell r="B429">
            <v>611</v>
          </cell>
          <cell r="C429">
            <v>1102</v>
          </cell>
          <cell r="D429" t="str">
            <v>0820120420</v>
          </cell>
          <cell r="E429" t="str">
            <v>244</v>
          </cell>
          <cell r="F429">
            <v>1679637.08</v>
          </cell>
          <cell r="G429" t="str">
            <v>1102</v>
          </cell>
          <cell r="H429" t="str">
            <v>0820120420</v>
          </cell>
        </row>
        <row r="430">
          <cell r="A430" t="str">
            <v>61111020820220440244</v>
          </cell>
          <cell r="B430">
            <v>611</v>
          </cell>
          <cell r="C430">
            <v>1102</v>
          </cell>
          <cell r="D430" t="str">
            <v>0820220440</v>
          </cell>
          <cell r="E430" t="str">
            <v>244</v>
          </cell>
          <cell r="F430">
            <v>10500</v>
          </cell>
          <cell r="G430" t="str">
            <v>1102</v>
          </cell>
          <cell r="H430" t="str">
            <v>0820220440</v>
          </cell>
        </row>
        <row r="431">
          <cell r="A431" t="str">
            <v>61111020820321060244</v>
          </cell>
          <cell r="B431">
            <v>611</v>
          </cell>
          <cell r="C431">
            <v>1102</v>
          </cell>
          <cell r="D431" t="str">
            <v>0820321060</v>
          </cell>
          <cell r="E431" t="str">
            <v>244</v>
          </cell>
          <cell r="F431">
            <v>0</v>
          </cell>
          <cell r="G431" t="str">
            <v>1102</v>
          </cell>
          <cell r="H431" t="str">
            <v>0820321060</v>
          </cell>
        </row>
        <row r="432">
          <cell r="A432" t="str">
            <v>61111030820460120632</v>
          </cell>
          <cell r="B432">
            <v>611</v>
          </cell>
          <cell r="C432">
            <v>1103</v>
          </cell>
          <cell r="D432" t="str">
            <v>0820460120</v>
          </cell>
          <cell r="E432" t="str">
            <v>632</v>
          </cell>
          <cell r="F432">
            <v>1105000</v>
          </cell>
          <cell r="G432" t="str">
            <v>1103</v>
          </cell>
          <cell r="H432" t="str">
            <v>0820460120</v>
          </cell>
        </row>
        <row r="433">
          <cell r="A433" t="str">
            <v>61111030820460150632</v>
          </cell>
          <cell r="B433">
            <v>611</v>
          </cell>
          <cell r="C433">
            <v>1103</v>
          </cell>
          <cell r="D433" t="str">
            <v>0820460150</v>
          </cell>
          <cell r="E433" t="str">
            <v>632</v>
          </cell>
          <cell r="F433">
            <v>20500000</v>
          </cell>
          <cell r="G433" t="str">
            <v>1103</v>
          </cell>
          <cell r="H433" t="str">
            <v>0820460150</v>
          </cell>
        </row>
        <row r="434">
          <cell r="A434" t="str">
            <v>61111057810010010851</v>
          </cell>
          <cell r="B434">
            <v>611</v>
          </cell>
          <cell r="C434">
            <v>1105</v>
          </cell>
          <cell r="D434" t="str">
            <v>7810010010</v>
          </cell>
          <cell r="E434" t="str">
            <v>851</v>
          </cell>
          <cell r="F434">
            <v>7000</v>
          </cell>
          <cell r="G434" t="str">
            <v>1105</v>
          </cell>
          <cell r="H434" t="str">
            <v>7810010010</v>
          </cell>
        </row>
        <row r="435">
          <cell r="A435" t="str">
            <v>61111057810010010244</v>
          </cell>
          <cell r="B435">
            <v>611</v>
          </cell>
          <cell r="C435">
            <v>1105</v>
          </cell>
          <cell r="D435" t="str">
            <v>7810010010</v>
          </cell>
          <cell r="E435" t="str">
            <v>244</v>
          </cell>
          <cell r="F435">
            <v>777968.61</v>
          </cell>
          <cell r="G435" t="str">
            <v>1105</v>
          </cell>
          <cell r="H435" t="str">
            <v>7810010010</v>
          </cell>
        </row>
        <row r="436">
          <cell r="A436" t="str">
            <v>61111057810010010853</v>
          </cell>
          <cell r="B436">
            <v>611</v>
          </cell>
          <cell r="C436">
            <v>1105</v>
          </cell>
          <cell r="D436" t="str">
            <v>7810010010</v>
          </cell>
          <cell r="E436" t="str">
            <v>853</v>
          </cell>
          <cell r="F436">
            <v>4000</v>
          </cell>
          <cell r="G436" t="str">
            <v>1105</v>
          </cell>
          <cell r="H436" t="str">
            <v>7810010010</v>
          </cell>
        </row>
        <row r="437">
          <cell r="A437" t="str">
            <v>61111057810010010129</v>
          </cell>
          <cell r="B437">
            <v>611</v>
          </cell>
          <cell r="C437">
            <v>1105</v>
          </cell>
          <cell r="D437" t="str">
            <v>7810010010</v>
          </cell>
          <cell r="E437" t="str">
            <v>129</v>
          </cell>
          <cell r="F437">
            <v>74400.63</v>
          </cell>
          <cell r="G437" t="str">
            <v>1105</v>
          </cell>
          <cell r="H437" t="str">
            <v>7810010010</v>
          </cell>
        </row>
        <row r="438">
          <cell r="A438" t="str">
            <v>61111057810010010852</v>
          </cell>
          <cell r="B438">
            <v>611</v>
          </cell>
          <cell r="C438">
            <v>1105</v>
          </cell>
          <cell r="D438" t="str">
            <v>7810010010</v>
          </cell>
          <cell r="E438" t="str">
            <v>852</v>
          </cell>
          <cell r="F438">
            <v>2200</v>
          </cell>
          <cell r="G438" t="str">
            <v>1105</v>
          </cell>
          <cell r="H438" t="str">
            <v>7810010010</v>
          </cell>
        </row>
        <row r="439">
          <cell r="A439" t="str">
            <v>61111057810010010122</v>
          </cell>
          <cell r="B439">
            <v>611</v>
          </cell>
          <cell r="C439">
            <v>1105</v>
          </cell>
          <cell r="D439" t="str">
            <v>7810010010</v>
          </cell>
          <cell r="E439" t="str">
            <v>122</v>
          </cell>
          <cell r="F439">
            <v>161049.37</v>
          </cell>
          <cell r="G439" t="str">
            <v>1105</v>
          </cell>
          <cell r="H439" t="str">
            <v>7810010010</v>
          </cell>
        </row>
        <row r="440">
          <cell r="A440" t="str">
            <v>61111057810010020129</v>
          </cell>
          <cell r="B440">
            <v>611</v>
          </cell>
          <cell r="C440">
            <v>1105</v>
          </cell>
          <cell r="D440" t="str">
            <v>7810010020</v>
          </cell>
          <cell r="E440" t="str">
            <v>129</v>
          </cell>
          <cell r="F440">
            <v>2097221.6</v>
          </cell>
          <cell r="G440" t="str">
            <v>1105</v>
          </cell>
          <cell r="H440" t="str">
            <v>7810010020</v>
          </cell>
        </row>
        <row r="441">
          <cell r="A441" t="str">
            <v>61111057810010020121</v>
          </cell>
          <cell r="B441">
            <v>611</v>
          </cell>
          <cell r="C441">
            <v>1105</v>
          </cell>
          <cell r="D441" t="str">
            <v>7810010020</v>
          </cell>
          <cell r="E441" t="str">
            <v>121</v>
          </cell>
          <cell r="F441">
            <v>6540938.4000000004</v>
          </cell>
          <cell r="G441" t="str">
            <v>1105</v>
          </cell>
          <cell r="H441" t="str">
            <v>7810010020</v>
          </cell>
        </row>
        <row r="442">
          <cell r="A442" t="str">
            <v>61111057810011010111</v>
          </cell>
          <cell r="B442">
            <v>611</v>
          </cell>
          <cell r="C442">
            <v>1105</v>
          </cell>
          <cell r="D442" t="str">
            <v>7810011010</v>
          </cell>
          <cell r="E442" t="str">
            <v>111</v>
          </cell>
          <cell r="F442">
            <v>1070417.47</v>
          </cell>
          <cell r="G442" t="str">
            <v>1105</v>
          </cell>
          <cell r="H442" t="str">
            <v>7810011010</v>
          </cell>
        </row>
        <row r="443">
          <cell r="A443" t="str">
            <v>61111057810011010119</v>
          </cell>
          <cell r="B443">
            <v>611</v>
          </cell>
          <cell r="C443">
            <v>1105</v>
          </cell>
          <cell r="D443" t="str">
            <v>7810011010</v>
          </cell>
          <cell r="E443" t="str">
            <v>119</v>
          </cell>
          <cell r="F443">
            <v>338732.53</v>
          </cell>
          <cell r="G443" t="str">
            <v>1105</v>
          </cell>
          <cell r="H443" t="str">
            <v>7810011010</v>
          </cell>
        </row>
        <row r="444">
          <cell r="A444" t="str">
            <v>61111057810011010244</v>
          </cell>
          <cell r="B444">
            <v>611</v>
          </cell>
          <cell r="C444">
            <v>1105</v>
          </cell>
          <cell r="D444" t="str">
            <v>7810011010</v>
          </cell>
          <cell r="E444" t="str">
            <v>244</v>
          </cell>
          <cell r="F444">
            <v>148000</v>
          </cell>
          <cell r="G444" t="str">
            <v>1105</v>
          </cell>
          <cell r="H444" t="str">
            <v>7810011010</v>
          </cell>
        </row>
        <row r="445">
          <cell r="A445" t="str">
            <v>61111057820021340244</v>
          </cell>
          <cell r="B445">
            <v>611</v>
          </cell>
          <cell r="C445">
            <v>1105</v>
          </cell>
          <cell r="D445" t="str">
            <v>7820021340</v>
          </cell>
          <cell r="E445" t="str">
            <v>244</v>
          </cell>
          <cell r="F445">
            <v>1057110</v>
          </cell>
          <cell r="G445" t="str">
            <v>1105</v>
          </cell>
          <cell r="H445" t="str">
            <v>7820021340</v>
          </cell>
        </row>
        <row r="446">
          <cell r="A446" t="str">
            <v>61111057820021340853</v>
          </cell>
          <cell r="B446">
            <v>611</v>
          </cell>
          <cell r="C446">
            <v>1105</v>
          </cell>
          <cell r="D446" t="str">
            <v>7820021340</v>
          </cell>
          <cell r="E446" t="str">
            <v>853</v>
          </cell>
          <cell r="F446">
            <v>8000</v>
          </cell>
          <cell r="G446" t="str">
            <v>1105</v>
          </cell>
          <cell r="H446" t="str">
            <v>7820021340</v>
          </cell>
        </row>
        <row r="447">
          <cell r="A447" t="str">
            <v>61701048010010010122</v>
          </cell>
          <cell r="B447">
            <v>617</v>
          </cell>
          <cell r="C447">
            <v>104</v>
          </cell>
          <cell r="D447" t="str">
            <v>8010010010</v>
          </cell>
          <cell r="E447" t="str">
            <v>122</v>
          </cell>
          <cell r="F447">
            <v>439651.42</v>
          </cell>
          <cell r="G447" t="str">
            <v>0104</v>
          </cell>
          <cell r="H447" t="str">
            <v>8010010010</v>
          </cell>
        </row>
        <row r="448">
          <cell r="A448" t="str">
            <v>61701048010010010852</v>
          </cell>
          <cell r="B448">
            <v>617</v>
          </cell>
          <cell r="C448">
            <v>104</v>
          </cell>
          <cell r="D448" t="str">
            <v>8010010010</v>
          </cell>
          <cell r="E448" t="str">
            <v>852</v>
          </cell>
          <cell r="F448">
            <v>23798</v>
          </cell>
          <cell r="G448" t="str">
            <v>0104</v>
          </cell>
          <cell r="H448" t="str">
            <v>8010010010</v>
          </cell>
        </row>
        <row r="449">
          <cell r="A449" t="str">
            <v>61701048010010010129</v>
          </cell>
          <cell r="B449">
            <v>617</v>
          </cell>
          <cell r="C449">
            <v>104</v>
          </cell>
          <cell r="D449" t="str">
            <v>8010010010</v>
          </cell>
          <cell r="E449" t="str">
            <v>129</v>
          </cell>
          <cell r="F449">
            <v>129821.4</v>
          </cell>
          <cell r="G449" t="str">
            <v>0104</v>
          </cell>
          <cell r="H449" t="str">
            <v>8010010010</v>
          </cell>
        </row>
        <row r="450">
          <cell r="A450" t="str">
            <v>61701048010010010244</v>
          </cell>
          <cell r="B450">
            <v>617</v>
          </cell>
          <cell r="C450">
            <v>104</v>
          </cell>
          <cell r="D450" t="str">
            <v>8010010010</v>
          </cell>
          <cell r="E450" t="str">
            <v>244</v>
          </cell>
          <cell r="F450">
            <v>2923614</v>
          </cell>
          <cell r="G450" t="str">
            <v>0104</v>
          </cell>
          <cell r="H450" t="str">
            <v>8010010010</v>
          </cell>
        </row>
        <row r="451">
          <cell r="A451" t="str">
            <v>61701048010010010853</v>
          </cell>
          <cell r="B451">
            <v>617</v>
          </cell>
          <cell r="C451">
            <v>104</v>
          </cell>
          <cell r="D451" t="str">
            <v>8010010010</v>
          </cell>
          <cell r="E451" t="str">
            <v>853</v>
          </cell>
          <cell r="F451">
            <v>8892.98</v>
          </cell>
          <cell r="G451" t="str">
            <v>0104</v>
          </cell>
          <cell r="H451" t="str">
            <v>8010010010</v>
          </cell>
        </row>
        <row r="452">
          <cell r="A452" t="str">
            <v>61701048010010010851</v>
          </cell>
          <cell r="B452">
            <v>617</v>
          </cell>
          <cell r="C452">
            <v>104</v>
          </cell>
          <cell r="D452" t="str">
            <v>8010010010</v>
          </cell>
          <cell r="E452" t="str">
            <v>851</v>
          </cell>
          <cell r="F452">
            <v>84256</v>
          </cell>
          <cell r="G452" t="str">
            <v>0104</v>
          </cell>
          <cell r="H452" t="str">
            <v>8010010010</v>
          </cell>
        </row>
        <row r="453">
          <cell r="A453" t="str">
            <v>61701048010010020121</v>
          </cell>
          <cell r="B453">
            <v>617</v>
          </cell>
          <cell r="C453">
            <v>104</v>
          </cell>
          <cell r="D453" t="str">
            <v>8010010020</v>
          </cell>
          <cell r="E453" t="str">
            <v>121</v>
          </cell>
          <cell r="F453">
            <v>21479029.789999999</v>
          </cell>
          <cell r="G453" t="str">
            <v>0104</v>
          </cell>
          <cell r="H453" t="str">
            <v>8010010020</v>
          </cell>
        </row>
        <row r="454">
          <cell r="A454" t="str">
            <v>61701048010010020129</v>
          </cell>
          <cell r="B454">
            <v>617</v>
          </cell>
          <cell r="C454">
            <v>104</v>
          </cell>
          <cell r="D454" t="str">
            <v>8010010020</v>
          </cell>
          <cell r="E454" t="str">
            <v>129</v>
          </cell>
          <cell r="F454">
            <v>6255007.7199999997</v>
          </cell>
          <cell r="G454" t="str">
            <v>0104</v>
          </cell>
          <cell r="H454" t="str">
            <v>8010010020</v>
          </cell>
        </row>
        <row r="455">
          <cell r="A455" t="str">
            <v>61701048010076200121</v>
          </cell>
          <cell r="B455">
            <v>617</v>
          </cell>
          <cell r="C455">
            <v>104</v>
          </cell>
          <cell r="D455" t="str">
            <v>8010076200</v>
          </cell>
          <cell r="E455" t="str">
            <v>121</v>
          </cell>
          <cell r="F455">
            <v>712382.16</v>
          </cell>
          <cell r="G455" t="str">
            <v>0104</v>
          </cell>
          <cell r="H455" t="str">
            <v>8010076200</v>
          </cell>
        </row>
        <row r="456">
          <cell r="A456" t="str">
            <v>61701048010076200122</v>
          </cell>
          <cell r="B456">
            <v>617</v>
          </cell>
          <cell r="C456">
            <v>104</v>
          </cell>
          <cell r="D456" t="str">
            <v>8010076200</v>
          </cell>
          <cell r="E456" t="str">
            <v>122</v>
          </cell>
          <cell r="F456">
            <v>38560</v>
          </cell>
          <cell r="G456" t="str">
            <v>0104</v>
          </cell>
          <cell r="H456" t="str">
            <v>8010076200</v>
          </cell>
        </row>
        <row r="457">
          <cell r="A457" t="str">
            <v>61701048010076200244</v>
          </cell>
          <cell r="B457">
            <v>617</v>
          </cell>
          <cell r="C457">
            <v>104</v>
          </cell>
          <cell r="D457" t="str">
            <v>8010076200</v>
          </cell>
          <cell r="E457" t="str">
            <v>244</v>
          </cell>
          <cell r="F457">
            <v>58420</v>
          </cell>
          <cell r="G457" t="str">
            <v>0104</v>
          </cell>
          <cell r="H457" t="str">
            <v>8010076200</v>
          </cell>
        </row>
        <row r="458">
          <cell r="A458" t="str">
            <v>61701048010076200129</v>
          </cell>
          <cell r="B458">
            <v>617</v>
          </cell>
          <cell r="C458">
            <v>104</v>
          </cell>
          <cell r="D458" t="str">
            <v>8010076200</v>
          </cell>
          <cell r="E458" t="str">
            <v>129</v>
          </cell>
          <cell r="F458">
            <v>238387.84</v>
          </cell>
          <cell r="G458" t="str">
            <v>0104</v>
          </cell>
          <cell r="H458" t="str">
            <v>8010076200</v>
          </cell>
        </row>
        <row r="459">
          <cell r="A459" t="str">
            <v>61701048010076360244</v>
          </cell>
          <cell r="B459">
            <v>617</v>
          </cell>
          <cell r="C459">
            <v>104</v>
          </cell>
          <cell r="D459" t="str">
            <v>8010076360</v>
          </cell>
          <cell r="E459" t="str">
            <v>244</v>
          </cell>
          <cell r="F459">
            <v>67583</v>
          </cell>
          <cell r="G459" t="str">
            <v>0104</v>
          </cell>
          <cell r="H459" t="str">
            <v>8010076360</v>
          </cell>
        </row>
        <row r="460">
          <cell r="A460" t="str">
            <v>61701048010076360122</v>
          </cell>
          <cell r="B460">
            <v>617</v>
          </cell>
          <cell r="C460">
            <v>104</v>
          </cell>
          <cell r="D460" t="str">
            <v>8010076360</v>
          </cell>
          <cell r="E460" t="str">
            <v>122</v>
          </cell>
          <cell r="F460">
            <v>1400</v>
          </cell>
          <cell r="G460" t="str">
            <v>0104</v>
          </cell>
          <cell r="H460" t="str">
            <v>8010076360</v>
          </cell>
        </row>
        <row r="461">
          <cell r="A461" t="str">
            <v>617011311Б0120840244</v>
          </cell>
          <cell r="B461">
            <v>617</v>
          </cell>
          <cell r="C461">
            <v>113</v>
          </cell>
          <cell r="D461" t="str">
            <v>11Б0120840</v>
          </cell>
          <cell r="E461" t="str">
            <v>244</v>
          </cell>
          <cell r="F461">
            <v>350000</v>
          </cell>
          <cell r="G461" t="str">
            <v>0113</v>
          </cell>
          <cell r="H461" t="str">
            <v>11Б0120840</v>
          </cell>
        </row>
        <row r="462">
          <cell r="A462" t="str">
            <v>617011311Б0121120244</v>
          </cell>
          <cell r="B462">
            <v>617</v>
          </cell>
          <cell r="C462">
            <v>113</v>
          </cell>
          <cell r="D462" t="str">
            <v>11Б0121120</v>
          </cell>
          <cell r="E462" t="str">
            <v>244</v>
          </cell>
          <cell r="F462">
            <v>33397.629999999997</v>
          </cell>
          <cell r="G462" t="str">
            <v>0113</v>
          </cell>
          <cell r="H462" t="str">
            <v>11Б0121120</v>
          </cell>
        </row>
        <row r="463">
          <cell r="A463" t="str">
            <v>61701138010020050831</v>
          </cell>
          <cell r="B463">
            <v>617</v>
          </cell>
          <cell r="C463">
            <v>113</v>
          </cell>
          <cell r="D463" t="str">
            <v>8010020050</v>
          </cell>
          <cell r="E463" t="str">
            <v>831</v>
          </cell>
          <cell r="F463">
            <v>178940.27</v>
          </cell>
          <cell r="G463" t="str">
            <v>0113</v>
          </cell>
          <cell r="H463" t="str">
            <v>8010020050</v>
          </cell>
        </row>
        <row r="464">
          <cell r="A464" t="str">
            <v>61704090420220820244</v>
          </cell>
          <cell r="B464">
            <v>617</v>
          </cell>
          <cell r="C464">
            <v>409</v>
          </cell>
          <cell r="D464" t="str">
            <v>0420220820</v>
          </cell>
          <cell r="E464" t="str">
            <v>244</v>
          </cell>
          <cell r="F464">
            <v>5143956.76</v>
          </cell>
          <cell r="G464" t="str">
            <v>0409</v>
          </cell>
          <cell r="H464" t="str">
            <v>0420220820</v>
          </cell>
        </row>
        <row r="465">
          <cell r="A465" t="str">
            <v>61704090420221030244</v>
          </cell>
          <cell r="B465">
            <v>617</v>
          </cell>
          <cell r="C465">
            <v>409</v>
          </cell>
          <cell r="D465" t="str">
            <v>0420221030</v>
          </cell>
          <cell r="E465" t="str">
            <v>244</v>
          </cell>
          <cell r="F465">
            <v>37339290</v>
          </cell>
          <cell r="G465" t="str">
            <v>0409</v>
          </cell>
          <cell r="H465" t="str">
            <v>0420221030</v>
          </cell>
        </row>
        <row r="466">
          <cell r="A466" t="str">
            <v>61704090420221090244</v>
          </cell>
          <cell r="B466">
            <v>617</v>
          </cell>
          <cell r="C466">
            <v>409</v>
          </cell>
          <cell r="D466" t="str">
            <v>0420221090</v>
          </cell>
          <cell r="E466" t="str">
            <v>244</v>
          </cell>
          <cell r="F466">
            <v>19489960</v>
          </cell>
          <cell r="G466" t="str">
            <v>0409</v>
          </cell>
          <cell r="H466" t="str">
            <v>0420221090</v>
          </cell>
        </row>
        <row r="467">
          <cell r="A467" t="str">
            <v>61704090420221410244</v>
          </cell>
          <cell r="B467">
            <v>617</v>
          </cell>
          <cell r="C467">
            <v>409</v>
          </cell>
          <cell r="D467" t="str">
            <v>0420221410</v>
          </cell>
          <cell r="E467" t="str">
            <v>244</v>
          </cell>
          <cell r="F467">
            <v>8489282.2400000002</v>
          </cell>
          <cell r="G467" t="str">
            <v>0409</v>
          </cell>
          <cell r="H467" t="str">
            <v>0420221410</v>
          </cell>
        </row>
        <row r="468">
          <cell r="A468" t="str">
            <v>61705010410120190244</v>
          </cell>
          <cell r="B468">
            <v>617</v>
          </cell>
          <cell r="C468">
            <v>501</v>
          </cell>
          <cell r="D468" t="str">
            <v>0410120190</v>
          </cell>
          <cell r="E468" t="str">
            <v>244</v>
          </cell>
          <cell r="F468">
            <v>606373.71</v>
          </cell>
          <cell r="G468" t="str">
            <v>0501</v>
          </cell>
          <cell r="H468" t="str">
            <v>0410120190</v>
          </cell>
        </row>
        <row r="469">
          <cell r="A469" t="str">
            <v>61705010410120190243</v>
          </cell>
          <cell r="B469">
            <v>617</v>
          </cell>
          <cell r="C469">
            <v>501</v>
          </cell>
          <cell r="D469" t="str">
            <v>0410120190</v>
          </cell>
          <cell r="E469" t="str">
            <v>243</v>
          </cell>
          <cell r="F469">
            <v>373143.7</v>
          </cell>
          <cell r="G469" t="str">
            <v>0501</v>
          </cell>
          <cell r="H469" t="str">
            <v>0410120190</v>
          </cell>
        </row>
        <row r="470">
          <cell r="A470" t="str">
            <v>61705019820020190243</v>
          </cell>
          <cell r="B470">
            <v>617</v>
          </cell>
          <cell r="C470">
            <v>501</v>
          </cell>
          <cell r="D470" t="str">
            <v>9820020190</v>
          </cell>
          <cell r="E470" t="str">
            <v>243</v>
          </cell>
          <cell r="F470">
            <v>12297.03</v>
          </cell>
          <cell r="G470" t="str">
            <v>0501</v>
          </cell>
          <cell r="H470" t="str">
            <v>9820020190</v>
          </cell>
        </row>
        <row r="471">
          <cell r="A471" t="str">
            <v>61705030430420300244</v>
          </cell>
          <cell r="B471">
            <v>617</v>
          </cell>
          <cell r="C471">
            <v>503</v>
          </cell>
          <cell r="D471" t="str">
            <v>0430420300</v>
          </cell>
          <cell r="E471" t="str">
            <v>244</v>
          </cell>
          <cell r="F471">
            <v>6359494.7199999997</v>
          </cell>
          <cell r="G471" t="str">
            <v>0503</v>
          </cell>
          <cell r="H471" t="str">
            <v>0430420300</v>
          </cell>
        </row>
        <row r="472">
          <cell r="A472" t="str">
            <v>61705030430420790244</v>
          </cell>
          <cell r="B472">
            <v>617</v>
          </cell>
          <cell r="C472">
            <v>503</v>
          </cell>
          <cell r="D472" t="str">
            <v>0430420790</v>
          </cell>
          <cell r="E472" t="str">
            <v>244</v>
          </cell>
          <cell r="F472">
            <v>300000</v>
          </cell>
          <cell r="G472" t="str">
            <v>0503</v>
          </cell>
          <cell r="H472" t="str">
            <v>0430420790</v>
          </cell>
        </row>
        <row r="473">
          <cell r="A473" t="str">
            <v>61705030430421070244</v>
          </cell>
          <cell r="B473">
            <v>617</v>
          </cell>
          <cell r="C473">
            <v>503</v>
          </cell>
          <cell r="D473" t="str">
            <v>0430421070</v>
          </cell>
          <cell r="E473" t="str">
            <v>244</v>
          </cell>
          <cell r="F473">
            <v>294768.25</v>
          </cell>
          <cell r="G473" t="str">
            <v>0503</v>
          </cell>
          <cell r="H473" t="str">
            <v>0430421070</v>
          </cell>
        </row>
        <row r="474">
          <cell r="A474" t="str">
            <v>61705030430421080244</v>
          </cell>
          <cell r="B474">
            <v>617</v>
          </cell>
          <cell r="C474">
            <v>503</v>
          </cell>
          <cell r="D474" t="str">
            <v>0430421080</v>
          </cell>
          <cell r="E474" t="str">
            <v>244</v>
          </cell>
          <cell r="F474">
            <v>9476080</v>
          </cell>
          <cell r="G474" t="str">
            <v>0503</v>
          </cell>
          <cell r="H474" t="str">
            <v>0430421080</v>
          </cell>
        </row>
        <row r="475">
          <cell r="A475" t="str">
            <v>61708010710120060244</v>
          </cell>
          <cell r="B475">
            <v>617</v>
          </cell>
          <cell r="C475">
            <v>801</v>
          </cell>
          <cell r="D475" t="str">
            <v>0710120060</v>
          </cell>
          <cell r="E475" t="str">
            <v>244</v>
          </cell>
          <cell r="F475">
            <v>1145000</v>
          </cell>
          <cell r="G475" t="str">
            <v>0801</v>
          </cell>
          <cell r="H475" t="str">
            <v>0710120060</v>
          </cell>
        </row>
        <row r="476">
          <cell r="A476" t="str">
            <v>61708010710121130244</v>
          </cell>
          <cell r="B476">
            <v>617</v>
          </cell>
          <cell r="C476">
            <v>801</v>
          </cell>
          <cell r="D476" t="str">
            <v>0710121130</v>
          </cell>
          <cell r="E476" t="str">
            <v>244</v>
          </cell>
          <cell r="F476">
            <v>549800</v>
          </cell>
          <cell r="G476" t="str">
            <v>0801</v>
          </cell>
          <cell r="H476" t="str">
            <v>0710121130</v>
          </cell>
        </row>
        <row r="477">
          <cell r="A477" t="str">
            <v>61801048110010010244</v>
          </cell>
          <cell r="B477">
            <v>618</v>
          </cell>
          <cell r="C477">
            <v>104</v>
          </cell>
          <cell r="D477" t="str">
            <v>8110010010</v>
          </cell>
          <cell r="E477" t="str">
            <v>244</v>
          </cell>
          <cell r="F477">
            <v>3144542.61</v>
          </cell>
          <cell r="G477" t="str">
            <v>0104</v>
          </cell>
          <cell r="H477" t="str">
            <v>8110010010</v>
          </cell>
        </row>
        <row r="478">
          <cell r="A478" t="str">
            <v>61801048110010010129</v>
          </cell>
          <cell r="B478">
            <v>618</v>
          </cell>
          <cell r="C478">
            <v>104</v>
          </cell>
          <cell r="D478" t="str">
            <v>8110010010</v>
          </cell>
          <cell r="E478" t="str">
            <v>129</v>
          </cell>
          <cell r="F478">
            <v>147780</v>
          </cell>
          <cell r="G478" t="str">
            <v>0104</v>
          </cell>
          <cell r="H478" t="str">
            <v>8110010010</v>
          </cell>
        </row>
        <row r="479">
          <cell r="A479" t="str">
            <v>61801048110010010122</v>
          </cell>
          <cell r="B479">
            <v>618</v>
          </cell>
          <cell r="C479">
            <v>104</v>
          </cell>
          <cell r="D479" t="str">
            <v>8110010010</v>
          </cell>
          <cell r="E479" t="str">
            <v>122</v>
          </cell>
          <cell r="F479">
            <v>490407.42</v>
          </cell>
          <cell r="G479" t="str">
            <v>0104</v>
          </cell>
          <cell r="H479" t="str">
            <v>8110010010</v>
          </cell>
        </row>
        <row r="480">
          <cell r="A480" t="str">
            <v>61801048110010010851</v>
          </cell>
          <cell r="B480">
            <v>618</v>
          </cell>
          <cell r="C480">
            <v>104</v>
          </cell>
          <cell r="D480" t="str">
            <v>8110010010</v>
          </cell>
          <cell r="E480" t="str">
            <v>851</v>
          </cell>
          <cell r="F480">
            <v>31638</v>
          </cell>
          <cell r="G480" t="str">
            <v>0104</v>
          </cell>
          <cell r="H480" t="str">
            <v>8110010010</v>
          </cell>
        </row>
        <row r="481">
          <cell r="A481" t="str">
            <v>61801048110010010852</v>
          </cell>
          <cell r="B481">
            <v>618</v>
          </cell>
          <cell r="C481">
            <v>104</v>
          </cell>
          <cell r="D481" t="str">
            <v>8110010010</v>
          </cell>
          <cell r="E481" t="str">
            <v>852</v>
          </cell>
          <cell r="F481">
            <v>18435</v>
          </cell>
          <cell r="G481" t="str">
            <v>0104</v>
          </cell>
          <cell r="H481" t="str">
            <v>8110010010</v>
          </cell>
        </row>
        <row r="482">
          <cell r="A482" t="str">
            <v>61801048110010010853</v>
          </cell>
          <cell r="B482">
            <v>618</v>
          </cell>
          <cell r="C482">
            <v>104</v>
          </cell>
          <cell r="D482" t="str">
            <v>8110010010</v>
          </cell>
          <cell r="E482" t="str">
            <v>853</v>
          </cell>
          <cell r="F482">
            <v>13358.39</v>
          </cell>
          <cell r="G482" t="str">
            <v>0104</v>
          </cell>
          <cell r="H482" t="str">
            <v>8110010010</v>
          </cell>
        </row>
        <row r="483">
          <cell r="A483" t="str">
            <v>61801048110010020129</v>
          </cell>
          <cell r="B483">
            <v>618</v>
          </cell>
          <cell r="C483">
            <v>104</v>
          </cell>
          <cell r="D483" t="str">
            <v>8110010020</v>
          </cell>
          <cell r="E483" t="str">
            <v>129</v>
          </cell>
          <cell r="F483">
            <v>5840597.9400000004</v>
          </cell>
          <cell r="G483" t="str">
            <v>0104</v>
          </cell>
          <cell r="H483" t="str">
            <v>8110010020</v>
          </cell>
        </row>
        <row r="484">
          <cell r="A484" t="str">
            <v>61801048110010020121</v>
          </cell>
          <cell r="B484">
            <v>618</v>
          </cell>
          <cell r="C484">
            <v>104</v>
          </cell>
          <cell r="D484" t="str">
            <v>8110010020</v>
          </cell>
          <cell r="E484" t="str">
            <v>121</v>
          </cell>
          <cell r="F484">
            <v>19564331.050000001</v>
          </cell>
          <cell r="G484" t="str">
            <v>0104</v>
          </cell>
          <cell r="H484" t="str">
            <v>8110010020</v>
          </cell>
        </row>
        <row r="485">
          <cell r="A485" t="str">
            <v>61801048110076200244</v>
          </cell>
          <cell r="B485">
            <v>618</v>
          </cell>
          <cell r="C485">
            <v>104</v>
          </cell>
          <cell r="D485" t="str">
            <v>8110076200</v>
          </cell>
          <cell r="E485" t="str">
            <v>244</v>
          </cell>
          <cell r="F485">
            <v>71184.05</v>
          </cell>
          <cell r="G485" t="str">
            <v>0104</v>
          </cell>
          <cell r="H485" t="str">
            <v>8110076200</v>
          </cell>
        </row>
        <row r="486">
          <cell r="A486" t="str">
            <v>61801048110076200129</v>
          </cell>
          <cell r="B486">
            <v>618</v>
          </cell>
          <cell r="C486">
            <v>104</v>
          </cell>
          <cell r="D486" t="str">
            <v>8110076200</v>
          </cell>
          <cell r="E486" t="str">
            <v>129</v>
          </cell>
          <cell r="F486">
            <v>262763</v>
          </cell>
          <cell r="G486" t="str">
            <v>0104</v>
          </cell>
          <cell r="H486" t="str">
            <v>8110076200</v>
          </cell>
        </row>
        <row r="487">
          <cell r="A487" t="str">
            <v>61801048110076200121</v>
          </cell>
          <cell r="B487">
            <v>618</v>
          </cell>
          <cell r="C487">
            <v>104</v>
          </cell>
          <cell r="D487" t="str">
            <v>8110076200</v>
          </cell>
          <cell r="E487" t="str">
            <v>121</v>
          </cell>
          <cell r="F487">
            <v>843931</v>
          </cell>
          <cell r="G487" t="str">
            <v>0104</v>
          </cell>
          <cell r="H487" t="str">
            <v>8110076200</v>
          </cell>
        </row>
        <row r="488">
          <cell r="A488" t="str">
            <v>61801048110076200122</v>
          </cell>
          <cell r="B488">
            <v>618</v>
          </cell>
          <cell r="C488">
            <v>104</v>
          </cell>
          <cell r="D488" t="str">
            <v>8110076200</v>
          </cell>
          <cell r="E488" t="str">
            <v>122</v>
          </cell>
          <cell r="F488">
            <v>40751.949999999997</v>
          </cell>
          <cell r="G488" t="str">
            <v>0104</v>
          </cell>
          <cell r="H488" t="str">
            <v>8110076200</v>
          </cell>
        </row>
        <row r="489">
          <cell r="A489" t="str">
            <v>61801048110076360122</v>
          </cell>
          <cell r="B489">
            <v>618</v>
          </cell>
          <cell r="C489">
            <v>104</v>
          </cell>
          <cell r="D489" t="str">
            <v>8110076360</v>
          </cell>
          <cell r="E489" t="str">
            <v>122</v>
          </cell>
          <cell r="F489">
            <v>2730</v>
          </cell>
          <cell r="G489" t="str">
            <v>0104</v>
          </cell>
          <cell r="H489" t="str">
            <v>8110076360</v>
          </cell>
        </row>
        <row r="490">
          <cell r="A490" t="str">
            <v>61801048110076360244</v>
          </cell>
          <cell r="B490">
            <v>618</v>
          </cell>
          <cell r="C490">
            <v>104</v>
          </cell>
          <cell r="D490" t="str">
            <v>8110076360</v>
          </cell>
          <cell r="E490" t="str">
            <v>244</v>
          </cell>
          <cell r="F490">
            <v>66253</v>
          </cell>
          <cell r="G490" t="str">
            <v>0104</v>
          </cell>
          <cell r="H490" t="str">
            <v>8110076360</v>
          </cell>
        </row>
        <row r="491">
          <cell r="A491" t="str">
            <v>618011311Б0120840244</v>
          </cell>
          <cell r="B491">
            <v>618</v>
          </cell>
          <cell r="C491">
            <v>113</v>
          </cell>
          <cell r="D491" t="str">
            <v>11Б0120840</v>
          </cell>
          <cell r="E491" t="str">
            <v>244</v>
          </cell>
          <cell r="F491">
            <v>405340</v>
          </cell>
          <cell r="G491" t="str">
            <v>0113</v>
          </cell>
          <cell r="H491" t="str">
            <v>11Б0120840</v>
          </cell>
        </row>
        <row r="492">
          <cell r="A492" t="str">
            <v>61801138110020050831</v>
          </cell>
          <cell r="B492">
            <v>618</v>
          </cell>
          <cell r="C492">
            <v>113</v>
          </cell>
          <cell r="D492" t="str">
            <v>8110020050</v>
          </cell>
          <cell r="E492" t="str">
            <v>831</v>
          </cell>
          <cell r="F492">
            <v>51709.59</v>
          </cell>
          <cell r="G492" t="str">
            <v>0113</v>
          </cell>
          <cell r="H492" t="str">
            <v>8110020050</v>
          </cell>
        </row>
        <row r="493">
          <cell r="A493" t="str">
            <v>61804090420220820244</v>
          </cell>
          <cell r="B493">
            <v>618</v>
          </cell>
          <cell r="C493">
            <v>409</v>
          </cell>
          <cell r="D493" t="str">
            <v>0420220820</v>
          </cell>
          <cell r="E493" t="str">
            <v>244</v>
          </cell>
          <cell r="F493">
            <v>2690362.01</v>
          </cell>
          <cell r="G493" t="str">
            <v>0409</v>
          </cell>
          <cell r="H493" t="str">
            <v>0420220820</v>
          </cell>
        </row>
        <row r="494">
          <cell r="A494" t="str">
            <v>61804090420221030244</v>
          </cell>
          <cell r="B494">
            <v>618</v>
          </cell>
          <cell r="C494">
            <v>409</v>
          </cell>
          <cell r="D494" t="str">
            <v>0420221030</v>
          </cell>
          <cell r="E494" t="str">
            <v>244</v>
          </cell>
          <cell r="F494">
            <v>30172000</v>
          </cell>
          <cell r="G494" t="str">
            <v>0409</v>
          </cell>
          <cell r="H494" t="str">
            <v>0420221030</v>
          </cell>
        </row>
        <row r="495">
          <cell r="A495" t="str">
            <v>61804090420221090244</v>
          </cell>
          <cell r="B495">
            <v>618</v>
          </cell>
          <cell r="C495">
            <v>409</v>
          </cell>
          <cell r="D495" t="str">
            <v>0420221090</v>
          </cell>
          <cell r="E495" t="str">
            <v>244</v>
          </cell>
          <cell r="F495">
            <v>15208750</v>
          </cell>
          <cell r="G495" t="str">
            <v>0409</v>
          </cell>
          <cell r="H495" t="str">
            <v>0420221090</v>
          </cell>
        </row>
        <row r="496">
          <cell r="A496" t="str">
            <v>61804090420221410244</v>
          </cell>
          <cell r="B496">
            <v>618</v>
          </cell>
          <cell r="C496">
            <v>409</v>
          </cell>
          <cell r="D496" t="str">
            <v>0420221410</v>
          </cell>
          <cell r="E496" t="str">
            <v>244</v>
          </cell>
          <cell r="F496">
            <v>10980230</v>
          </cell>
          <cell r="G496" t="str">
            <v>0409</v>
          </cell>
          <cell r="H496" t="str">
            <v>0420221410</v>
          </cell>
        </row>
        <row r="497">
          <cell r="A497" t="str">
            <v>61805010410120190243</v>
          </cell>
          <cell r="B497">
            <v>618</v>
          </cell>
          <cell r="C497">
            <v>501</v>
          </cell>
          <cell r="D497" t="str">
            <v>0410120190</v>
          </cell>
          <cell r="E497" t="str">
            <v>243</v>
          </cell>
          <cell r="F497">
            <v>667154.68999999994</v>
          </cell>
          <cell r="G497" t="str">
            <v>0501</v>
          </cell>
          <cell r="H497" t="str">
            <v>0410120190</v>
          </cell>
        </row>
        <row r="498">
          <cell r="A498" t="str">
            <v>61805010410120190244</v>
          </cell>
          <cell r="B498">
            <v>618</v>
          </cell>
          <cell r="C498">
            <v>501</v>
          </cell>
          <cell r="D498" t="str">
            <v>0410120190</v>
          </cell>
          <cell r="E498" t="str">
            <v>244</v>
          </cell>
          <cell r="F498">
            <v>463362.09</v>
          </cell>
          <cell r="G498" t="str">
            <v>0501</v>
          </cell>
          <cell r="H498" t="str">
            <v>0410120190</v>
          </cell>
        </row>
        <row r="499">
          <cell r="A499" t="str">
            <v>61805019820020190243</v>
          </cell>
          <cell r="B499">
            <v>618</v>
          </cell>
          <cell r="C499">
            <v>501</v>
          </cell>
          <cell r="D499" t="str">
            <v>9820020190</v>
          </cell>
          <cell r="E499" t="str">
            <v>243</v>
          </cell>
          <cell r="F499">
            <v>186472.7</v>
          </cell>
          <cell r="G499" t="str">
            <v>0501</v>
          </cell>
          <cell r="H499" t="str">
            <v>9820020190</v>
          </cell>
        </row>
        <row r="500">
          <cell r="A500" t="str">
            <v>61805030430420300244</v>
          </cell>
          <cell r="B500">
            <v>618</v>
          </cell>
          <cell r="C500">
            <v>503</v>
          </cell>
          <cell r="D500" t="str">
            <v>0430420300</v>
          </cell>
          <cell r="E500" t="str">
            <v>244</v>
          </cell>
          <cell r="F500">
            <v>7478069.2300000004</v>
          </cell>
          <cell r="G500" t="str">
            <v>0503</v>
          </cell>
          <cell r="H500" t="str">
            <v>0430420300</v>
          </cell>
        </row>
        <row r="501">
          <cell r="A501" t="str">
            <v>61805030430420790244</v>
          </cell>
          <cell r="B501">
            <v>618</v>
          </cell>
          <cell r="C501">
            <v>503</v>
          </cell>
          <cell r="D501" t="str">
            <v>0430420790</v>
          </cell>
          <cell r="E501" t="str">
            <v>244</v>
          </cell>
          <cell r="F501">
            <v>500000</v>
          </cell>
          <cell r="G501" t="str">
            <v>0503</v>
          </cell>
          <cell r="H501" t="str">
            <v>0430420790</v>
          </cell>
        </row>
        <row r="502">
          <cell r="A502" t="str">
            <v>61805030430421070244</v>
          </cell>
          <cell r="B502">
            <v>618</v>
          </cell>
          <cell r="C502">
            <v>503</v>
          </cell>
          <cell r="D502" t="str">
            <v>0430421070</v>
          </cell>
          <cell r="E502" t="str">
            <v>244</v>
          </cell>
          <cell r="F502">
            <v>515254.25</v>
          </cell>
          <cell r="G502" t="str">
            <v>0503</v>
          </cell>
          <cell r="H502" t="str">
            <v>0430421070</v>
          </cell>
        </row>
        <row r="503">
          <cell r="A503" t="str">
            <v>61805030430421080244</v>
          </cell>
          <cell r="B503">
            <v>618</v>
          </cell>
          <cell r="C503">
            <v>503</v>
          </cell>
          <cell r="D503" t="str">
            <v>0430421080</v>
          </cell>
          <cell r="E503" t="str">
            <v>244</v>
          </cell>
          <cell r="F503">
            <v>9996870</v>
          </cell>
          <cell r="G503" t="str">
            <v>0503</v>
          </cell>
          <cell r="H503" t="str">
            <v>0430421080</v>
          </cell>
        </row>
        <row r="504">
          <cell r="A504" t="str">
            <v>61808010710120060244</v>
          </cell>
          <cell r="B504">
            <v>618</v>
          </cell>
          <cell r="C504">
            <v>801</v>
          </cell>
          <cell r="D504" t="str">
            <v>0710120060</v>
          </cell>
          <cell r="E504" t="str">
            <v>244</v>
          </cell>
          <cell r="F504">
            <v>957200</v>
          </cell>
          <cell r="G504" t="str">
            <v>0801</v>
          </cell>
          <cell r="H504" t="str">
            <v>0710120060</v>
          </cell>
        </row>
        <row r="505">
          <cell r="A505" t="str">
            <v>61808010710121130244</v>
          </cell>
          <cell r="B505">
            <v>618</v>
          </cell>
          <cell r="C505">
            <v>801</v>
          </cell>
          <cell r="D505" t="str">
            <v>0710121130</v>
          </cell>
          <cell r="E505" t="str">
            <v>244</v>
          </cell>
          <cell r="F505">
            <v>583600</v>
          </cell>
          <cell r="G505" t="str">
            <v>0801</v>
          </cell>
          <cell r="H505" t="str">
            <v>0710121130</v>
          </cell>
        </row>
        <row r="506">
          <cell r="A506" t="str">
            <v>61810039810021150811</v>
          </cell>
          <cell r="B506">
            <v>618</v>
          </cell>
          <cell r="C506">
            <v>1003</v>
          </cell>
          <cell r="D506" t="str">
            <v>9810021150</v>
          </cell>
          <cell r="E506" t="str">
            <v>811</v>
          </cell>
          <cell r="F506">
            <v>161634</v>
          </cell>
          <cell r="G506" t="str">
            <v>1003</v>
          </cell>
          <cell r="H506" t="str">
            <v>9810021150</v>
          </cell>
        </row>
        <row r="507">
          <cell r="A507" t="str">
            <v>61810039810021560811</v>
          </cell>
          <cell r="B507">
            <v>618</v>
          </cell>
          <cell r="C507">
            <v>1003</v>
          </cell>
          <cell r="D507" t="str">
            <v>9810021560</v>
          </cell>
          <cell r="E507" t="str">
            <v>811</v>
          </cell>
          <cell r="F507">
            <v>361636.5</v>
          </cell>
          <cell r="G507" t="str">
            <v>1003</v>
          </cell>
          <cell r="H507" t="str">
            <v>9810021560</v>
          </cell>
        </row>
        <row r="508">
          <cell r="A508" t="str">
            <v>61901048210010010244</v>
          </cell>
          <cell r="B508">
            <v>619</v>
          </cell>
          <cell r="C508">
            <v>104</v>
          </cell>
          <cell r="D508" t="str">
            <v>8210010010</v>
          </cell>
          <cell r="E508" t="str">
            <v>244</v>
          </cell>
          <cell r="F508">
            <v>3942361.09</v>
          </cell>
          <cell r="G508" t="str">
            <v>0104</v>
          </cell>
          <cell r="H508" t="str">
            <v>8210010010</v>
          </cell>
        </row>
        <row r="509">
          <cell r="A509" t="str">
            <v>61901048210010010852</v>
          </cell>
          <cell r="B509">
            <v>619</v>
          </cell>
          <cell r="C509">
            <v>104</v>
          </cell>
          <cell r="D509" t="str">
            <v>8210010010</v>
          </cell>
          <cell r="E509" t="str">
            <v>852</v>
          </cell>
          <cell r="F509">
            <v>12030</v>
          </cell>
          <cell r="G509" t="str">
            <v>0104</v>
          </cell>
          <cell r="H509" t="str">
            <v>8210010010</v>
          </cell>
        </row>
        <row r="510">
          <cell r="A510" t="str">
            <v>61901048210010010851</v>
          </cell>
          <cell r="B510">
            <v>619</v>
          </cell>
          <cell r="C510">
            <v>104</v>
          </cell>
          <cell r="D510" t="str">
            <v>8210010010</v>
          </cell>
          <cell r="E510" t="str">
            <v>851</v>
          </cell>
          <cell r="F510">
            <v>321513</v>
          </cell>
          <cell r="G510" t="str">
            <v>0104</v>
          </cell>
          <cell r="H510" t="str">
            <v>8210010010</v>
          </cell>
        </row>
        <row r="511">
          <cell r="A511" t="str">
            <v>61901048210010010122</v>
          </cell>
          <cell r="B511">
            <v>619</v>
          </cell>
          <cell r="C511">
            <v>104</v>
          </cell>
          <cell r="D511" t="str">
            <v>8210010010</v>
          </cell>
          <cell r="E511" t="str">
            <v>122</v>
          </cell>
          <cell r="F511">
            <v>639976.42000000004</v>
          </cell>
          <cell r="G511" t="str">
            <v>0104</v>
          </cell>
          <cell r="H511" t="str">
            <v>8210010010</v>
          </cell>
        </row>
        <row r="512">
          <cell r="A512" t="str">
            <v>61901048210010010129</v>
          </cell>
          <cell r="B512">
            <v>619</v>
          </cell>
          <cell r="C512">
            <v>104</v>
          </cell>
          <cell r="D512" t="str">
            <v>8210010010</v>
          </cell>
          <cell r="E512" t="str">
            <v>129</v>
          </cell>
          <cell r="F512">
            <v>192850.08</v>
          </cell>
          <cell r="G512" t="str">
            <v>0104</v>
          </cell>
          <cell r="H512" t="str">
            <v>8210010010</v>
          </cell>
        </row>
        <row r="513">
          <cell r="A513" t="str">
            <v>61901048210010010853</v>
          </cell>
          <cell r="B513">
            <v>619</v>
          </cell>
          <cell r="C513">
            <v>104</v>
          </cell>
          <cell r="D513" t="str">
            <v>8210010010</v>
          </cell>
          <cell r="E513" t="str">
            <v>853</v>
          </cell>
          <cell r="F513">
            <v>15987.56</v>
          </cell>
          <cell r="G513" t="str">
            <v>0104</v>
          </cell>
          <cell r="H513" t="str">
            <v>8210010010</v>
          </cell>
        </row>
        <row r="514">
          <cell r="A514" t="str">
            <v>61901048210010020121</v>
          </cell>
          <cell r="B514">
            <v>619</v>
          </cell>
          <cell r="C514">
            <v>104</v>
          </cell>
          <cell r="D514" t="str">
            <v>8210010020</v>
          </cell>
          <cell r="E514" t="str">
            <v>121</v>
          </cell>
          <cell r="F514">
            <v>27420039.559999999</v>
          </cell>
          <cell r="G514" t="str">
            <v>0104</v>
          </cell>
          <cell r="H514" t="str">
            <v>8210010020</v>
          </cell>
        </row>
        <row r="515">
          <cell r="A515" t="str">
            <v>61901048210010020129</v>
          </cell>
          <cell r="B515">
            <v>619</v>
          </cell>
          <cell r="C515">
            <v>104</v>
          </cell>
          <cell r="D515" t="str">
            <v>8210010020</v>
          </cell>
          <cell r="E515" t="str">
            <v>129</v>
          </cell>
          <cell r="F515">
            <v>8147510.79</v>
          </cell>
          <cell r="G515" t="str">
            <v>0104</v>
          </cell>
          <cell r="H515" t="str">
            <v>8210010020</v>
          </cell>
        </row>
        <row r="516">
          <cell r="A516" t="str">
            <v>61901048210076200122</v>
          </cell>
          <cell r="B516">
            <v>619</v>
          </cell>
          <cell r="C516">
            <v>104</v>
          </cell>
          <cell r="D516" t="str">
            <v>8210076200</v>
          </cell>
          <cell r="E516" t="str">
            <v>122</v>
          </cell>
          <cell r="F516">
            <v>49381.31</v>
          </cell>
          <cell r="G516" t="str">
            <v>0104</v>
          </cell>
          <cell r="H516" t="str">
            <v>8210076200</v>
          </cell>
        </row>
        <row r="517">
          <cell r="A517" t="str">
            <v>61901048210076200121</v>
          </cell>
          <cell r="B517">
            <v>619</v>
          </cell>
          <cell r="C517">
            <v>104</v>
          </cell>
          <cell r="D517" t="str">
            <v>8210076200</v>
          </cell>
          <cell r="E517" t="str">
            <v>121</v>
          </cell>
          <cell r="F517">
            <v>1041505.44</v>
          </cell>
          <cell r="G517" t="str">
            <v>0104</v>
          </cell>
          <cell r="H517" t="str">
            <v>8210076200</v>
          </cell>
        </row>
        <row r="518">
          <cell r="A518" t="str">
            <v>61901048210076200244</v>
          </cell>
          <cell r="B518">
            <v>619</v>
          </cell>
          <cell r="C518">
            <v>104</v>
          </cell>
          <cell r="D518" t="str">
            <v>8210076200</v>
          </cell>
          <cell r="E518" t="str">
            <v>244</v>
          </cell>
          <cell r="F518">
            <v>120119.34</v>
          </cell>
          <cell r="G518" t="str">
            <v>0104</v>
          </cell>
          <cell r="H518" t="str">
            <v>8210076200</v>
          </cell>
        </row>
        <row r="519">
          <cell r="A519" t="str">
            <v>61901048210076200129</v>
          </cell>
          <cell r="B519">
            <v>619</v>
          </cell>
          <cell r="C519">
            <v>104</v>
          </cell>
          <cell r="D519" t="str">
            <v>8210076200</v>
          </cell>
          <cell r="E519" t="str">
            <v>129</v>
          </cell>
          <cell r="F519">
            <v>323973.90999999997</v>
          </cell>
          <cell r="G519" t="str">
            <v>0104</v>
          </cell>
          <cell r="H519" t="str">
            <v>8210076200</v>
          </cell>
        </row>
        <row r="520">
          <cell r="A520" t="str">
            <v>61901048210076360244</v>
          </cell>
          <cell r="B520">
            <v>619</v>
          </cell>
          <cell r="C520">
            <v>104</v>
          </cell>
          <cell r="D520" t="str">
            <v>8210076360</v>
          </cell>
          <cell r="E520" t="str">
            <v>244</v>
          </cell>
          <cell r="F520">
            <v>68984</v>
          </cell>
          <cell r="G520" t="str">
            <v>0104</v>
          </cell>
          <cell r="H520" t="str">
            <v>8210076360</v>
          </cell>
        </row>
        <row r="521">
          <cell r="A521" t="str">
            <v>619011311Б0120840244</v>
          </cell>
          <cell r="B521">
            <v>619</v>
          </cell>
          <cell r="C521">
            <v>113</v>
          </cell>
          <cell r="D521" t="str">
            <v>11Б0120840</v>
          </cell>
          <cell r="E521" t="str">
            <v>244</v>
          </cell>
          <cell r="F521">
            <v>472810</v>
          </cell>
          <cell r="G521" t="str">
            <v>0113</v>
          </cell>
          <cell r="H521" t="str">
            <v>11Б0120840</v>
          </cell>
        </row>
        <row r="522">
          <cell r="A522" t="str">
            <v>619011311Б0121120244</v>
          </cell>
          <cell r="B522">
            <v>619</v>
          </cell>
          <cell r="C522">
            <v>113</v>
          </cell>
          <cell r="D522" t="str">
            <v>11Б0121120</v>
          </cell>
          <cell r="E522" t="str">
            <v>244</v>
          </cell>
          <cell r="F522">
            <v>82260</v>
          </cell>
          <cell r="G522" t="str">
            <v>0113</v>
          </cell>
          <cell r="H522" t="str">
            <v>11Б0121120</v>
          </cell>
        </row>
        <row r="523">
          <cell r="A523" t="str">
            <v>61901138210020050831</v>
          </cell>
          <cell r="B523">
            <v>619</v>
          </cell>
          <cell r="C523">
            <v>113</v>
          </cell>
          <cell r="D523" t="str">
            <v>8210020050</v>
          </cell>
          <cell r="E523" t="str">
            <v>831</v>
          </cell>
          <cell r="F523">
            <v>71471.98</v>
          </cell>
          <cell r="G523" t="str">
            <v>0113</v>
          </cell>
          <cell r="H523" t="str">
            <v>8210020050</v>
          </cell>
        </row>
        <row r="524">
          <cell r="A524" t="str">
            <v>61904090420220820244</v>
          </cell>
          <cell r="B524">
            <v>619</v>
          </cell>
          <cell r="C524">
            <v>409</v>
          </cell>
          <cell r="D524" t="str">
            <v>0420220820</v>
          </cell>
          <cell r="E524" t="str">
            <v>244</v>
          </cell>
          <cell r="F524">
            <v>6000000</v>
          </cell>
          <cell r="G524" t="str">
            <v>0409</v>
          </cell>
          <cell r="H524" t="str">
            <v>0420220820</v>
          </cell>
        </row>
        <row r="525">
          <cell r="A525" t="str">
            <v>61904090420221030244</v>
          </cell>
          <cell r="B525">
            <v>619</v>
          </cell>
          <cell r="C525">
            <v>409</v>
          </cell>
          <cell r="D525" t="str">
            <v>0420221030</v>
          </cell>
          <cell r="E525" t="str">
            <v>244</v>
          </cell>
          <cell r="F525">
            <v>62825770</v>
          </cell>
          <cell r="G525" t="str">
            <v>0409</v>
          </cell>
          <cell r="H525" t="str">
            <v>0420221030</v>
          </cell>
        </row>
        <row r="526">
          <cell r="A526" t="str">
            <v>61904090420221090244</v>
          </cell>
          <cell r="B526">
            <v>619</v>
          </cell>
          <cell r="C526">
            <v>409</v>
          </cell>
          <cell r="D526" t="str">
            <v>0420221090</v>
          </cell>
          <cell r="E526" t="str">
            <v>244</v>
          </cell>
          <cell r="F526">
            <v>35118362</v>
          </cell>
          <cell r="G526" t="str">
            <v>0409</v>
          </cell>
          <cell r="H526" t="str">
            <v>0420221090</v>
          </cell>
        </row>
        <row r="527">
          <cell r="A527" t="str">
            <v>61904090420221410244</v>
          </cell>
          <cell r="B527">
            <v>619</v>
          </cell>
          <cell r="C527">
            <v>409</v>
          </cell>
          <cell r="D527" t="str">
            <v>0420221410</v>
          </cell>
          <cell r="E527" t="str">
            <v>244</v>
          </cell>
          <cell r="F527">
            <v>4900210</v>
          </cell>
          <cell r="G527" t="str">
            <v>0409</v>
          </cell>
          <cell r="H527" t="str">
            <v>0420221410</v>
          </cell>
        </row>
        <row r="528">
          <cell r="A528" t="str">
            <v>61905010410120190243</v>
          </cell>
          <cell r="B528">
            <v>619</v>
          </cell>
          <cell r="C528">
            <v>501</v>
          </cell>
          <cell r="D528" t="str">
            <v>0410120190</v>
          </cell>
          <cell r="E528" t="str">
            <v>243</v>
          </cell>
          <cell r="F528">
            <v>1498020</v>
          </cell>
          <cell r="G528" t="str">
            <v>0501</v>
          </cell>
          <cell r="H528" t="str">
            <v>0410120190</v>
          </cell>
        </row>
        <row r="529">
          <cell r="A529" t="str">
            <v>61905010410120190244</v>
          </cell>
          <cell r="B529">
            <v>619</v>
          </cell>
          <cell r="C529">
            <v>501</v>
          </cell>
          <cell r="D529" t="str">
            <v>0410120190</v>
          </cell>
          <cell r="E529" t="str">
            <v>244</v>
          </cell>
          <cell r="F529">
            <v>2377930</v>
          </cell>
          <cell r="G529" t="str">
            <v>0501</v>
          </cell>
          <cell r="H529" t="str">
            <v>0410120190</v>
          </cell>
        </row>
        <row r="530">
          <cell r="A530" t="str">
            <v>61905018220020200244</v>
          </cell>
          <cell r="B530">
            <v>619</v>
          </cell>
          <cell r="C530">
            <v>501</v>
          </cell>
          <cell r="D530" t="str">
            <v>8220020200</v>
          </cell>
          <cell r="E530" t="str">
            <v>244</v>
          </cell>
          <cell r="F530">
            <v>90000</v>
          </cell>
          <cell r="G530" t="str">
            <v>0501</v>
          </cell>
          <cell r="H530" t="str">
            <v>8220020200</v>
          </cell>
        </row>
        <row r="531">
          <cell r="A531" t="str">
            <v>61905019820020190243</v>
          </cell>
          <cell r="B531">
            <v>619</v>
          </cell>
          <cell r="C531">
            <v>501</v>
          </cell>
          <cell r="D531" t="str">
            <v>9820020190</v>
          </cell>
          <cell r="E531" t="str">
            <v>243</v>
          </cell>
          <cell r="F531">
            <v>138451.81</v>
          </cell>
          <cell r="G531" t="str">
            <v>0501</v>
          </cell>
          <cell r="H531" t="str">
            <v>9820020190</v>
          </cell>
        </row>
        <row r="532">
          <cell r="A532" t="str">
            <v>61905030430420300244</v>
          </cell>
          <cell r="B532">
            <v>619</v>
          </cell>
          <cell r="C532">
            <v>503</v>
          </cell>
          <cell r="D532" t="str">
            <v>0430420300</v>
          </cell>
          <cell r="E532" t="str">
            <v>244</v>
          </cell>
          <cell r="F532">
            <v>15396425.949999999</v>
          </cell>
          <cell r="G532" t="str">
            <v>0503</v>
          </cell>
          <cell r="H532" t="str">
            <v>0430420300</v>
          </cell>
        </row>
        <row r="533">
          <cell r="A533" t="str">
            <v>61905030430420790244</v>
          </cell>
          <cell r="B533">
            <v>619</v>
          </cell>
          <cell r="C533">
            <v>503</v>
          </cell>
          <cell r="D533" t="str">
            <v>0430420790</v>
          </cell>
          <cell r="E533" t="str">
            <v>244</v>
          </cell>
          <cell r="F533">
            <v>500000</v>
          </cell>
          <cell r="G533" t="str">
            <v>0503</v>
          </cell>
          <cell r="H533" t="str">
            <v>0430420790</v>
          </cell>
        </row>
        <row r="534">
          <cell r="A534" t="str">
            <v>61905030430421070244</v>
          </cell>
          <cell r="B534">
            <v>619</v>
          </cell>
          <cell r="C534">
            <v>503</v>
          </cell>
          <cell r="D534" t="str">
            <v>0430421070</v>
          </cell>
          <cell r="E534" t="str">
            <v>244</v>
          </cell>
          <cell r="F534">
            <v>392633.25</v>
          </cell>
          <cell r="G534" t="str">
            <v>0503</v>
          </cell>
          <cell r="H534" t="str">
            <v>0430421070</v>
          </cell>
        </row>
        <row r="535">
          <cell r="A535" t="str">
            <v>61908010710120060244</v>
          </cell>
          <cell r="B535">
            <v>619</v>
          </cell>
          <cell r="C535">
            <v>801</v>
          </cell>
          <cell r="D535" t="str">
            <v>0710120060</v>
          </cell>
          <cell r="E535" t="str">
            <v>244</v>
          </cell>
          <cell r="F535">
            <v>975000</v>
          </cell>
          <cell r="G535" t="str">
            <v>0801</v>
          </cell>
          <cell r="H535" t="str">
            <v>0710120060</v>
          </cell>
        </row>
        <row r="536">
          <cell r="A536" t="str">
            <v>61908010710121130244</v>
          </cell>
          <cell r="B536">
            <v>619</v>
          </cell>
          <cell r="C536">
            <v>801</v>
          </cell>
          <cell r="D536" t="str">
            <v>0710121130</v>
          </cell>
          <cell r="E536" t="str">
            <v>244</v>
          </cell>
          <cell r="F536">
            <v>941140</v>
          </cell>
          <cell r="G536" t="str">
            <v>0801</v>
          </cell>
          <cell r="H536" t="str">
            <v>0710121130</v>
          </cell>
        </row>
        <row r="537">
          <cell r="A537" t="str">
            <v>620011311Б0121120244</v>
          </cell>
          <cell r="B537">
            <v>620</v>
          </cell>
          <cell r="C537">
            <v>113</v>
          </cell>
          <cell r="D537" t="str">
            <v>11Б0121120</v>
          </cell>
          <cell r="E537" t="str">
            <v>244</v>
          </cell>
          <cell r="F537">
            <v>57230</v>
          </cell>
          <cell r="G537" t="str">
            <v>0113</v>
          </cell>
          <cell r="H537" t="str">
            <v>11Б0121120</v>
          </cell>
        </row>
        <row r="538">
          <cell r="A538" t="str">
            <v>62001138310010010244</v>
          </cell>
          <cell r="B538">
            <v>620</v>
          </cell>
          <cell r="C538">
            <v>113</v>
          </cell>
          <cell r="D538" t="str">
            <v>8310010010</v>
          </cell>
          <cell r="E538" t="str">
            <v>244</v>
          </cell>
          <cell r="F538">
            <v>1689188.53</v>
          </cell>
          <cell r="G538" t="str">
            <v>0113</v>
          </cell>
          <cell r="H538" t="str">
            <v>8310010010</v>
          </cell>
        </row>
        <row r="539">
          <cell r="A539" t="str">
            <v>62001138310010050129</v>
          </cell>
          <cell r="B539">
            <v>620</v>
          </cell>
          <cell r="C539">
            <v>113</v>
          </cell>
          <cell r="D539" t="str">
            <v>8310010050</v>
          </cell>
          <cell r="E539" t="str">
            <v>129</v>
          </cell>
          <cell r="F539">
            <v>30627.33</v>
          </cell>
          <cell r="G539" t="str">
            <v>0113</v>
          </cell>
          <cell r="H539" t="str">
            <v>8310010050</v>
          </cell>
        </row>
        <row r="540">
          <cell r="A540" t="str">
            <v>62001138310010050122</v>
          </cell>
          <cell r="B540">
            <v>620</v>
          </cell>
          <cell r="C540">
            <v>113</v>
          </cell>
          <cell r="D540" t="str">
            <v>8310010050</v>
          </cell>
          <cell r="E540" t="str">
            <v>122</v>
          </cell>
          <cell r="F540">
            <v>101415</v>
          </cell>
          <cell r="G540" t="str">
            <v>0113</v>
          </cell>
          <cell r="H540" t="str">
            <v>8310010050</v>
          </cell>
        </row>
        <row r="541">
          <cell r="A541" t="str">
            <v>62001138310020050853</v>
          </cell>
          <cell r="B541">
            <v>620</v>
          </cell>
          <cell r="C541">
            <v>113</v>
          </cell>
          <cell r="D541" t="str">
            <v>8310020050</v>
          </cell>
          <cell r="E541" t="str">
            <v>853</v>
          </cell>
          <cell r="F541">
            <v>87500</v>
          </cell>
          <cell r="G541" t="str">
            <v>0113</v>
          </cell>
          <cell r="H541" t="str">
            <v>8310020050</v>
          </cell>
        </row>
        <row r="542">
          <cell r="A542" t="str">
            <v>62001138310020050831</v>
          </cell>
          <cell r="B542">
            <v>620</v>
          </cell>
          <cell r="C542">
            <v>113</v>
          </cell>
          <cell r="D542" t="str">
            <v>8310020050</v>
          </cell>
          <cell r="E542" t="str">
            <v>831</v>
          </cell>
          <cell r="F542">
            <v>1038245.03</v>
          </cell>
          <cell r="G542" t="str">
            <v>0113</v>
          </cell>
          <cell r="H542" t="str">
            <v>8310020050</v>
          </cell>
        </row>
        <row r="543">
          <cell r="A543" t="str">
            <v>62001138310021040831</v>
          </cell>
          <cell r="B543">
            <v>620</v>
          </cell>
          <cell r="C543">
            <v>113</v>
          </cell>
          <cell r="D543" t="str">
            <v>8310021040</v>
          </cell>
          <cell r="E543" t="str">
            <v>831</v>
          </cell>
          <cell r="F543">
            <v>360000</v>
          </cell>
          <cell r="G543" t="str">
            <v>0113</v>
          </cell>
          <cell r="H543" t="str">
            <v>8310021040</v>
          </cell>
        </row>
        <row r="544">
          <cell r="A544" t="str">
            <v>62001138310021040853</v>
          </cell>
          <cell r="B544">
            <v>620</v>
          </cell>
          <cell r="C544">
            <v>113</v>
          </cell>
          <cell r="D544" t="str">
            <v>8310021040</v>
          </cell>
          <cell r="E544" t="str">
            <v>853</v>
          </cell>
          <cell r="F544">
            <v>3541200</v>
          </cell>
          <cell r="G544" t="str">
            <v>0113</v>
          </cell>
          <cell r="H544" t="str">
            <v>8310021040</v>
          </cell>
        </row>
        <row r="545">
          <cell r="A545" t="str">
            <v>62004070430111010611</v>
          </cell>
          <cell r="B545">
            <v>620</v>
          </cell>
          <cell r="C545">
            <v>407</v>
          </cell>
          <cell r="D545" t="str">
            <v>0430111010</v>
          </cell>
          <cell r="E545" t="str">
            <v>611</v>
          </cell>
          <cell r="F545">
            <v>12294894</v>
          </cell>
          <cell r="G545" t="str">
            <v>0407</v>
          </cell>
          <cell r="H545" t="str">
            <v>0430111010</v>
          </cell>
        </row>
        <row r="546">
          <cell r="A546" t="str">
            <v>62004070430111010612</v>
          </cell>
          <cell r="B546">
            <v>620</v>
          </cell>
          <cell r="C546">
            <v>407</v>
          </cell>
          <cell r="D546" t="str">
            <v>0430111010</v>
          </cell>
          <cell r="E546" t="str">
            <v>612</v>
          </cell>
          <cell r="F546">
            <v>550000</v>
          </cell>
          <cell r="G546" t="str">
            <v>0407</v>
          </cell>
          <cell r="H546" t="str">
            <v>0430111010</v>
          </cell>
        </row>
        <row r="547">
          <cell r="A547" t="str">
            <v>620040803301L0270244</v>
          </cell>
          <cell r="B547">
            <v>620</v>
          </cell>
          <cell r="C547">
            <v>408</v>
          </cell>
          <cell r="D547" t="str">
            <v>03301L0270</v>
          </cell>
          <cell r="E547" t="str">
            <v>244</v>
          </cell>
          <cell r="F547">
            <v>0</v>
          </cell>
          <cell r="G547" t="str">
            <v>0408</v>
          </cell>
          <cell r="H547" t="str">
            <v>03301L0270</v>
          </cell>
        </row>
        <row r="548">
          <cell r="A548" t="str">
            <v>62004080420111010611</v>
          </cell>
          <cell r="B548">
            <v>620</v>
          </cell>
          <cell r="C548">
            <v>408</v>
          </cell>
          <cell r="D548" t="str">
            <v>0420111010</v>
          </cell>
          <cell r="E548" t="str">
            <v>611</v>
          </cell>
          <cell r="F548">
            <v>4634010</v>
          </cell>
          <cell r="G548" t="str">
            <v>0408</v>
          </cell>
          <cell r="H548" t="str">
            <v>0420111010</v>
          </cell>
        </row>
        <row r="549">
          <cell r="A549" t="str">
            <v>62004080420160020812</v>
          </cell>
          <cell r="B549">
            <v>620</v>
          </cell>
          <cell r="C549">
            <v>408</v>
          </cell>
          <cell r="D549" t="str">
            <v>0420160020</v>
          </cell>
          <cell r="E549" t="str">
            <v>812</v>
          </cell>
          <cell r="F549">
            <v>16523108</v>
          </cell>
          <cell r="G549" t="str">
            <v>0408</v>
          </cell>
          <cell r="H549" t="str">
            <v>0420160020</v>
          </cell>
        </row>
        <row r="550">
          <cell r="A550" t="str">
            <v>62004080420160070812</v>
          </cell>
          <cell r="B550">
            <v>620</v>
          </cell>
          <cell r="C550">
            <v>408</v>
          </cell>
          <cell r="D550" t="str">
            <v>0420160070</v>
          </cell>
          <cell r="E550" t="str">
            <v>812</v>
          </cell>
          <cell r="F550">
            <v>183714613.33000001</v>
          </cell>
          <cell r="G550" t="str">
            <v>0408</v>
          </cell>
          <cell r="H550" t="str">
            <v>0420160070</v>
          </cell>
        </row>
        <row r="551">
          <cell r="A551" t="str">
            <v>62004089810021170244</v>
          </cell>
          <cell r="B551">
            <v>620</v>
          </cell>
          <cell r="C551">
            <v>408</v>
          </cell>
          <cell r="D551" t="str">
            <v>9810021170</v>
          </cell>
          <cell r="E551" t="str">
            <v>244</v>
          </cell>
          <cell r="F551">
            <v>10</v>
          </cell>
          <cell r="G551" t="str">
            <v>0408</v>
          </cell>
          <cell r="H551" t="str">
            <v>9810021170</v>
          </cell>
        </row>
        <row r="552">
          <cell r="A552" t="str">
            <v>620040902Б0120560244</v>
          </cell>
          <cell r="B552">
            <v>620</v>
          </cell>
          <cell r="C552">
            <v>409</v>
          </cell>
          <cell r="D552" t="str">
            <v>02Б0120560</v>
          </cell>
          <cell r="E552" t="str">
            <v>244</v>
          </cell>
          <cell r="F552">
            <v>5251460</v>
          </cell>
          <cell r="G552" t="str">
            <v>0409</v>
          </cell>
          <cell r="H552" t="str">
            <v>02Б0120560</v>
          </cell>
        </row>
        <row r="553">
          <cell r="A553" t="str">
            <v>62004090420220130244</v>
          </cell>
          <cell r="B553">
            <v>620</v>
          </cell>
          <cell r="C553">
            <v>409</v>
          </cell>
          <cell r="D553" t="str">
            <v>0420220130</v>
          </cell>
          <cell r="E553" t="str">
            <v>244</v>
          </cell>
          <cell r="F553">
            <v>22754063.390000001</v>
          </cell>
          <cell r="G553" t="str">
            <v>0409</v>
          </cell>
          <cell r="H553" t="str">
            <v>0420220130</v>
          </cell>
        </row>
        <row r="554">
          <cell r="A554" t="str">
            <v>62004090420220810244</v>
          </cell>
          <cell r="B554">
            <v>620</v>
          </cell>
          <cell r="C554">
            <v>409</v>
          </cell>
          <cell r="D554" t="str">
            <v>0420220810</v>
          </cell>
          <cell r="E554" t="str">
            <v>244</v>
          </cell>
          <cell r="F554">
            <v>40000000</v>
          </cell>
          <cell r="G554" t="str">
            <v>0409</v>
          </cell>
          <cell r="H554" t="str">
            <v>0420220810</v>
          </cell>
        </row>
        <row r="555">
          <cell r="A555" t="str">
            <v>62004090420220830244</v>
          </cell>
          <cell r="B555">
            <v>620</v>
          </cell>
          <cell r="C555">
            <v>409</v>
          </cell>
          <cell r="D555" t="str">
            <v>0420220830</v>
          </cell>
          <cell r="E555" t="str">
            <v>244</v>
          </cell>
          <cell r="F555">
            <v>1000000</v>
          </cell>
          <cell r="G555" t="str">
            <v>0409</v>
          </cell>
          <cell r="H555" t="str">
            <v>0420220830</v>
          </cell>
        </row>
        <row r="556">
          <cell r="A556" t="str">
            <v>62004090420221180414</v>
          </cell>
          <cell r="B556">
            <v>620</v>
          </cell>
          <cell r="C556">
            <v>409</v>
          </cell>
          <cell r="D556" t="str">
            <v>0420221180</v>
          </cell>
          <cell r="E556" t="str">
            <v>414</v>
          </cell>
          <cell r="F556">
            <v>0</v>
          </cell>
          <cell r="G556" t="str">
            <v>0409</v>
          </cell>
          <cell r="H556" t="str">
            <v>0420221180</v>
          </cell>
        </row>
        <row r="557">
          <cell r="A557" t="str">
            <v>62004090420221410244</v>
          </cell>
          <cell r="B557">
            <v>620</v>
          </cell>
          <cell r="C557">
            <v>409</v>
          </cell>
          <cell r="D557" t="str">
            <v>0420221410</v>
          </cell>
          <cell r="E557" t="str">
            <v>244</v>
          </cell>
          <cell r="F557">
            <v>47337540.939999998</v>
          </cell>
          <cell r="G557" t="str">
            <v>0409</v>
          </cell>
          <cell r="H557" t="str">
            <v>0420221410</v>
          </cell>
        </row>
        <row r="558">
          <cell r="A558" t="str">
            <v>62004090420260090811</v>
          </cell>
          <cell r="B558">
            <v>620</v>
          </cell>
          <cell r="C558">
            <v>409</v>
          </cell>
          <cell r="D558" t="str">
            <v>0420260090</v>
          </cell>
          <cell r="E558" t="str">
            <v>811</v>
          </cell>
          <cell r="F558">
            <v>10977129</v>
          </cell>
          <cell r="G558" t="str">
            <v>0409</v>
          </cell>
          <cell r="H558" t="str">
            <v>0420260090</v>
          </cell>
        </row>
        <row r="559">
          <cell r="A559" t="str">
            <v>62004090420276460244</v>
          </cell>
          <cell r="B559">
            <v>620</v>
          </cell>
          <cell r="C559">
            <v>409</v>
          </cell>
          <cell r="D559" t="str">
            <v>0420276460</v>
          </cell>
          <cell r="E559" t="str">
            <v>244</v>
          </cell>
          <cell r="F559">
            <v>309431440.20999998</v>
          </cell>
          <cell r="G559" t="str">
            <v>0409</v>
          </cell>
          <cell r="H559" t="str">
            <v>0420276460</v>
          </cell>
        </row>
        <row r="560">
          <cell r="A560" t="str">
            <v>620040904202S6460244</v>
          </cell>
          <cell r="B560">
            <v>620</v>
          </cell>
          <cell r="C560">
            <v>409</v>
          </cell>
          <cell r="D560" t="str">
            <v>04202S6460</v>
          </cell>
          <cell r="E560" t="str">
            <v>244</v>
          </cell>
          <cell r="F560">
            <v>29649448.890000001</v>
          </cell>
          <cell r="G560" t="str">
            <v>0409</v>
          </cell>
          <cell r="H560" t="str">
            <v>04202S6460</v>
          </cell>
        </row>
        <row r="561">
          <cell r="A561" t="str">
            <v>620040904202S6470244</v>
          </cell>
          <cell r="B561">
            <v>620</v>
          </cell>
          <cell r="C561">
            <v>409</v>
          </cell>
          <cell r="D561" t="str">
            <v>04202S6470</v>
          </cell>
          <cell r="E561" t="str">
            <v>244</v>
          </cell>
          <cell r="F561">
            <v>3282002.25</v>
          </cell>
          <cell r="G561" t="str">
            <v>0409</v>
          </cell>
          <cell r="H561" t="str">
            <v>04202S6470</v>
          </cell>
        </row>
        <row r="562">
          <cell r="A562" t="str">
            <v>62004090420311010611</v>
          </cell>
          <cell r="B562">
            <v>620</v>
          </cell>
          <cell r="C562">
            <v>409</v>
          </cell>
          <cell r="D562" t="str">
            <v>0420311010</v>
          </cell>
          <cell r="E562" t="str">
            <v>611</v>
          </cell>
          <cell r="F562">
            <v>14176350.92</v>
          </cell>
          <cell r="G562" t="str">
            <v>0409</v>
          </cell>
          <cell r="H562" t="str">
            <v>0420311010</v>
          </cell>
        </row>
        <row r="563">
          <cell r="A563" t="str">
            <v>62004090420311010612</v>
          </cell>
          <cell r="B563">
            <v>620</v>
          </cell>
          <cell r="C563">
            <v>409</v>
          </cell>
          <cell r="D563" t="str">
            <v>0420311010</v>
          </cell>
          <cell r="E563" t="str">
            <v>612</v>
          </cell>
          <cell r="F563">
            <v>708000</v>
          </cell>
          <cell r="G563" t="str">
            <v>0409</v>
          </cell>
          <cell r="H563" t="str">
            <v>0420311010</v>
          </cell>
        </row>
        <row r="564">
          <cell r="A564" t="str">
            <v>62004090420320570244</v>
          </cell>
          <cell r="B564">
            <v>620</v>
          </cell>
          <cell r="C564">
            <v>409</v>
          </cell>
          <cell r="D564" t="str">
            <v>0420320570</v>
          </cell>
          <cell r="E564" t="str">
            <v>244</v>
          </cell>
          <cell r="F564">
            <v>39908261.740000002</v>
          </cell>
          <cell r="G564" t="str">
            <v>0409</v>
          </cell>
          <cell r="H564" t="str">
            <v>0420320570</v>
          </cell>
        </row>
        <row r="565">
          <cell r="A565" t="str">
            <v>62004090420320920244</v>
          </cell>
          <cell r="B565">
            <v>620</v>
          </cell>
          <cell r="C565">
            <v>409</v>
          </cell>
          <cell r="D565" t="str">
            <v>0420320920</v>
          </cell>
          <cell r="E565" t="str">
            <v>244</v>
          </cell>
          <cell r="F565">
            <v>0</v>
          </cell>
          <cell r="G565" t="str">
            <v>0409</v>
          </cell>
          <cell r="H565" t="str">
            <v>0420320920</v>
          </cell>
        </row>
        <row r="566">
          <cell r="A566" t="str">
            <v>62004099820020130244</v>
          </cell>
          <cell r="B566">
            <v>620</v>
          </cell>
          <cell r="C566">
            <v>409</v>
          </cell>
          <cell r="D566" t="str">
            <v>9820020130</v>
          </cell>
          <cell r="E566" t="str">
            <v>244</v>
          </cell>
          <cell r="F566">
            <v>195381</v>
          </cell>
          <cell r="G566" t="str">
            <v>0409</v>
          </cell>
          <cell r="H566" t="str">
            <v>9820020130</v>
          </cell>
        </row>
        <row r="567">
          <cell r="A567" t="str">
            <v>62004099820020130414</v>
          </cell>
          <cell r="B567">
            <v>620</v>
          </cell>
          <cell r="C567">
            <v>409</v>
          </cell>
          <cell r="D567" t="str">
            <v>9820020130</v>
          </cell>
          <cell r="E567" t="str">
            <v>414</v>
          </cell>
          <cell r="F567">
            <v>0</v>
          </cell>
          <cell r="G567" t="str">
            <v>0409</v>
          </cell>
          <cell r="H567" t="str">
            <v>9820020130</v>
          </cell>
        </row>
        <row r="568">
          <cell r="A568" t="str">
            <v>62004099820020560244</v>
          </cell>
          <cell r="B568">
            <v>620</v>
          </cell>
          <cell r="C568">
            <v>409</v>
          </cell>
          <cell r="D568" t="str">
            <v>9820020560</v>
          </cell>
          <cell r="E568" t="str">
            <v>244</v>
          </cell>
          <cell r="F568">
            <v>31388</v>
          </cell>
          <cell r="G568" t="str">
            <v>0409</v>
          </cell>
          <cell r="H568" t="str">
            <v>9820020560</v>
          </cell>
        </row>
        <row r="569">
          <cell r="A569" t="str">
            <v>62004099820020570244</v>
          </cell>
          <cell r="B569">
            <v>620</v>
          </cell>
          <cell r="C569">
            <v>409</v>
          </cell>
          <cell r="D569" t="str">
            <v>9820020570</v>
          </cell>
          <cell r="E569" t="str">
            <v>244</v>
          </cell>
          <cell r="F569">
            <v>586316.94999999995</v>
          </cell>
          <cell r="G569" t="str">
            <v>0409</v>
          </cell>
          <cell r="H569" t="str">
            <v>9820020570</v>
          </cell>
        </row>
        <row r="570">
          <cell r="A570" t="str">
            <v>62004099820060090811</v>
          </cell>
          <cell r="B570">
            <v>620</v>
          </cell>
          <cell r="C570">
            <v>409</v>
          </cell>
          <cell r="D570" t="str">
            <v>9820060090</v>
          </cell>
          <cell r="E570" t="str">
            <v>811</v>
          </cell>
          <cell r="F570">
            <v>992982.96</v>
          </cell>
          <cell r="G570" t="str">
            <v>0409</v>
          </cell>
          <cell r="H570" t="str">
            <v>9820060090</v>
          </cell>
        </row>
        <row r="571">
          <cell r="A571" t="str">
            <v>62004099820076470244</v>
          </cell>
          <cell r="B571">
            <v>620</v>
          </cell>
          <cell r="C571">
            <v>409</v>
          </cell>
          <cell r="D571" t="str">
            <v>9820076470</v>
          </cell>
          <cell r="E571" t="str">
            <v>244</v>
          </cell>
          <cell r="F571">
            <v>752698.74</v>
          </cell>
          <cell r="G571" t="str">
            <v>0409</v>
          </cell>
          <cell r="H571" t="str">
            <v>9820076470</v>
          </cell>
        </row>
        <row r="572">
          <cell r="A572" t="str">
            <v>620040998200S6470244</v>
          </cell>
          <cell r="B572">
            <v>620</v>
          </cell>
          <cell r="C572">
            <v>409</v>
          </cell>
          <cell r="D572" t="str">
            <v>98200S6470</v>
          </cell>
          <cell r="E572" t="str">
            <v>244</v>
          </cell>
          <cell r="F572">
            <v>234824.55</v>
          </cell>
          <cell r="G572" t="str">
            <v>0409</v>
          </cell>
          <cell r="H572" t="str">
            <v>98200S6470</v>
          </cell>
        </row>
        <row r="573">
          <cell r="A573" t="str">
            <v>62005010410120200244</v>
          </cell>
          <cell r="B573">
            <v>620</v>
          </cell>
          <cell r="C573">
            <v>501</v>
          </cell>
          <cell r="D573" t="str">
            <v>0410120200</v>
          </cell>
          <cell r="E573" t="str">
            <v>244</v>
          </cell>
          <cell r="F573">
            <v>90000</v>
          </cell>
          <cell r="G573" t="str">
            <v>0501</v>
          </cell>
          <cell r="H573" t="str">
            <v>0410120200</v>
          </cell>
        </row>
        <row r="574">
          <cell r="A574" t="str">
            <v>62005018320020200412</v>
          </cell>
          <cell r="B574">
            <v>620</v>
          </cell>
          <cell r="C574">
            <v>501</v>
          </cell>
          <cell r="D574" t="str">
            <v>8320020200</v>
          </cell>
          <cell r="E574" t="str">
            <v>412</v>
          </cell>
          <cell r="F574">
            <v>3206441.29</v>
          </cell>
          <cell r="G574" t="str">
            <v>0501</v>
          </cell>
          <cell r="H574" t="str">
            <v>8320020200</v>
          </cell>
        </row>
        <row r="575">
          <cell r="A575" t="str">
            <v>62005018320021310244</v>
          </cell>
          <cell r="B575">
            <v>620</v>
          </cell>
          <cell r="C575">
            <v>501</v>
          </cell>
          <cell r="D575" t="str">
            <v>8320021310</v>
          </cell>
          <cell r="E575" t="str">
            <v>244</v>
          </cell>
          <cell r="F575">
            <v>839021.26</v>
          </cell>
          <cell r="G575" t="str">
            <v>0501</v>
          </cell>
          <cell r="H575" t="str">
            <v>8320021310</v>
          </cell>
        </row>
        <row r="576">
          <cell r="A576" t="str">
            <v>62005018320021310853</v>
          </cell>
          <cell r="B576">
            <v>620</v>
          </cell>
          <cell r="C576">
            <v>501</v>
          </cell>
          <cell r="D576" t="str">
            <v>8320021310</v>
          </cell>
          <cell r="E576" t="str">
            <v>853</v>
          </cell>
          <cell r="F576">
            <v>0</v>
          </cell>
          <cell r="G576" t="str">
            <v>0501</v>
          </cell>
          <cell r="H576" t="str">
            <v>8320021310</v>
          </cell>
        </row>
        <row r="577">
          <cell r="A577" t="str">
            <v>62005018320021320244</v>
          </cell>
          <cell r="B577">
            <v>620</v>
          </cell>
          <cell r="C577">
            <v>501</v>
          </cell>
          <cell r="D577" t="str">
            <v>8320021320</v>
          </cell>
          <cell r="E577" t="str">
            <v>244</v>
          </cell>
          <cell r="F577">
            <v>736298.02</v>
          </cell>
          <cell r="G577" t="str">
            <v>0501</v>
          </cell>
          <cell r="H577" t="str">
            <v>8320021320</v>
          </cell>
        </row>
        <row r="578">
          <cell r="A578" t="str">
            <v>62005018320021320853</v>
          </cell>
          <cell r="B578">
            <v>620</v>
          </cell>
          <cell r="C578">
            <v>501</v>
          </cell>
          <cell r="D578" t="str">
            <v>8320021320</v>
          </cell>
          <cell r="E578" t="str">
            <v>853</v>
          </cell>
          <cell r="F578">
            <v>0</v>
          </cell>
          <cell r="G578" t="str">
            <v>0501</v>
          </cell>
          <cell r="H578" t="str">
            <v>8320021320</v>
          </cell>
        </row>
        <row r="579">
          <cell r="A579" t="str">
            <v>62005019820021310853</v>
          </cell>
          <cell r="B579">
            <v>620</v>
          </cell>
          <cell r="C579">
            <v>501</v>
          </cell>
          <cell r="D579" t="str">
            <v>9820021310</v>
          </cell>
          <cell r="E579" t="str">
            <v>853</v>
          </cell>
          <cell r="F579">
            <v>0</v>
          </cell>
          <cell r="G579" t="str">
            <v>0501</v>
          </cell>
          <cell r="H579" t="str">
            <v>9820021310</v>
          </cell>
        </row>
        <row r="580">
          <cell r="A580" t="str">
            <v>62005019820021320853</v>
          </cell>
          <cell r="B580">
            <v>620</v>
          </cell>
          <cell r="C580">
            <v>501</v>
          </cell>
          <cell r="D580" t="str">
            <v>9820021320</v>
          </cell>
          <cell r="E580" t="str">
            <v>853</v>
          </cell>
          <cell r="F580">
            <v>0</v>
          </cell>
          <cell r="G580" t="str">
            <v>0501</v>
          </cell>
          <cell r="H580" t="str">
            <v>9820021320</v>
          </cell>
        </row>
        <row r="581">
          <cell r="A581" t="str">
            <v>62005019820076910412</v>
          </cell>
          <cell r="B581">
            <v>620</v>
          </cell>
          <cell r="C581">
            <v>501</v>
          </cell>
          <cell r="D581" t="str">
            <v>9820076910</v>
          </cell>
          <cell r="E581" t="str">
            <v>412</v>
          </cell>
          <cell r="F581">
            <v>0</v>
          </cell>
          <cell r="G581" t="str">
            <v>0501</v>
          </cell>
          <cell r="H581" t="str">
            <v>9820076910</v>
          </cell>
        </row>
        <row r="582">
          <cell r="A582" t="str">
            <v>620050198200S6910412</v>
          </cell>
          <cell r="B582">
            <v>620</v>
          </cell>
          <cell r="C582">
            <v>501</v>
          </cell>
          <cell r="D582" t="str">
            <v>98200S6910</v>
          </cell>
          <cell r="E582" t="str">
            <v>412</v>
          </cell>
          <cell r="F582">
            <v>0</v>
          </cell>
          <cell r="G582" t="str">
            <v>0501</v>
          </cell>
          <cell r="H582" t="str">
            <v>98200S6910</v>
          </cell>
        </row>
        <row r="583">
          <cell r="A583" t="str">
            <v>62005020410220220244</v>
          </cell>
          <cell r="B583">
            <v>620</v>
          </cell>
          <cell r="C583">
            <v>502</v>
          </cell>
          <cell r="D583" t="str">
            <v>0410220220</v>
          </cell>
          <cell r="E583" t="str">
            <v>244</v>
          </cell>
          <cell r="F583">
            <v>5580.31</v>
          </cell>
          <cell r="G583" t="str">
            <v>0502</v>
          </cell>
          <cell r="H583" t="str">
            <v>0410220220</v>
          </cell>
        </row>
        <row r="584">
          <cell r="A584" t="str">
            <v>62005020410320220244</v>
          </cell>
          <cell r="B584">
            <v>620</v>
          </cell>
          <cell r="C584">
            <v>502</v>
          </cell>
          <cell r="D584" t="str">
            <v>0410320220</v>
          </cell>
          <cell r="E584" t="str">
            <v>244</v>
          </cell>
          <cell r="F584">
            <v>1853333.33</v>
          </cell>
          <cell r="G584" t="str">
            <v>0502</v>
          </cell>
          <cell r="H584" t="str">
            <v>0410320220</v>
          </cell>
        </row>
        <row r="585">
          <cell r="A585" t="str">
            <v>62005030430220290244</v>
          </cell>
          <cell r="B585">
            <v>620</v>
          </cell>
          <cell r="C585">
            <v>503</v>
          </cell>
          <cell r="D585" t="str">
            <v>0430220290</v>
          </cell>
          <cell r="E585" t="str">
            <v>244</v>
          </cell>
          <cell r="F585">
            <v>28353161</v>
          </cell>
          <cell r="G585" t="str">
            <v>0503</v>
          </cell>
          <cell r="H585" t="str">
            <v>0430220290</v>
          </cell>
        </row>
        <row r="586">
          <cell r="A586" t="str">
            <v>62005030430220290414</v>
          </cell>
          <cell r="B586">
            <v>620</v>
          </cell>
          <cell r="C586">
            <v>503</v>
          </cell>
          <cell r="D586" t="str">
            <v>0430220290</v>
          </cell>
          <cell r="E586" t="str">
            <v>414</v>
          </cell>
          <cell r="F586">
            <v>0</v>
          </cell>
          <cell r="G586" t="str">
            <v>0503</v>
          </cell>
          <cell r="H586" t="str">
            <v>0430220290</v>
          </cell>
        </row>
        <row r="587">
          <cell r="A587" t="str">
            <v>62005030430377150244</v>
          </cell>
          <cell r="B587">
            <v>620</v>
          </cell>
          <cell r="C587">
            <v>503</v>
          </cell>
          <cell r="D587" t="str">
            <v>0430377150</v>
          </cell>
          <cell r="E587" t="str">
            <v>244</v>
          </cell>
          <cell r="F587">
            <v>2284560</v>
          </cell>
          <cell r="G587" t="str">
            <v>0503</v>
          </cell>
          <cell r="H587" t="str">
            <v>0430377150</v>
          </cell>
        </row>
        <row r="588">
          <cell r="A588" t="str">
            <v>62005030430411010611</v>
          </cell>
          <cell r="B588">
            <v>620</v>
          </cell>
          <cell r="C588">
            <v>503</v>
          </cell>
          <cell r="D588" t="str">
            <v>0430411010</v>
          </cell>
          <cell r="E588" t="str">
            <v>611</v>
          </cell>
          <cell r="F588">
            <v>10663516</v>
          </cell>
          <cell r="G588" t="str">
            <v>0503</v>
          </cell>
          <cell r="H588" t="str">
            <v>0430411010</v>
          </cell>
        </row>
        <row r="589">
          <cell r="A589" t="str">
            <v>62005030430420280244</v>
          </cell>
          <cell r="B589">
            <v>620</v>
          </cell>
          <cell r="C589">
            <v>503</v>
          </cell>
          <cell r="D589" t="str">
            <v>0430420280</v>
          </cell>
          <cell r="E589" t="str">
            <v>244</v>
          </cell>
          <cell r="F589">
            <v>122446404.17</v>
          </cell>
          <cell r="G589" t="str">
            <v>0503</v>
          </cell>
          <cell r="H589" t="str">
            <v>0430420280</v>
          </cell>
        </row>
        <row r="590">
          <cell r="A590" t="str">
            <v>62005030430420300880</v>
          </cell>
          <cell r="B590">
            <v>620</v>
          </cell>
          <cell r="C590">
            <v>503</v>
          </cell>
          <cell r="D590" t="str">
            <v>0430420300</v>
          </cell>
          <cell r="E590" t="str">
            <v>880</v>
          </cell>
          <cell r="F590">
            <v>0</v>
          </cell>
          <cell r="G590" t="str">
            <v>0503</v>
          </cell>
          <cell r="H590" t="str">
            <v>0430420300</v>
          </cell>
        </row>
        <row r="591">
          <cell r="A591" t="str">
            <v>62005030430420300414</v>
          </cell>
          <cell r="B591">
            <v>620</v>
          </cell>
          <cell r="C591">
            <v>503</v>
          </cell>
          <cell r="D591" t="str">
            <v>0430420300</v>
          </cell>
          <cell r="E591" t="str">
            <v>414</v>
          </cell>
          <cell r="F591">
            <v>1934626.61</v>
          </cell>
          <cell r="G591" t="str">
            <v>0503</v>
          </cell>
          <cell r="H591" t="str">
            <v>0430420300</v>
          </cell>
        </row>
        <row r="592">
          <cell r="A592" t="str">
            <v>62005030430420300244</v>
          </cell>
          <cell r="B592">
            <v>620</v>
          </cell>
          <cell r="C592">
            <v>503</v>
          </cell>
          <cell r="D592" t="str">
            <v>0430420300</v>
          </cell>
          <cell r="E592" t="str">
            <v>244</v>
          </cell>
          <cell r="F592">
            <v>5827688.96</v>
          </cell>
          <cell r="G592" t="str">
            <v>0503</v>
          </cell>
          <cell r="H592" t="str">
            <v>0430420300</v>
          </cell>
        </row>
        <row r="593">
          <cell r="A593" t="str">
            <v>62005030430420780244</v>
          </cell>
          <cell r="B593">
            <v>620</v>
          </cell>
          <cell r="C593">
            <v>503</v>
          </cell>
          <cell r="D593" t="str">
            <v>0430420780</v>
          </cell>
          <cell r="E593" t="str">
            <v>244</v>
          </cell>
          <cell r="F593">
            <v>16039532.77</v>
          </cell>
          <cell r="G593" t="str">
            <v>0503</v>
          </cell>
          <cell r="H593" t="str">
            <v>0430420780</v>
          </cell>
        </row>
        <row r="594">
          <cell r="A594" t="str">
            <v>62005030430420790244</v>
          </cell>
          <cell r="B594">
            <v>620</v>
          </cell>
          <cell r="C594">
            <v>503</v>
          </cell>
          <cell r="D594" t="str">
            <v>0430420790</v>
          </cell>
          <cell r="E594" t="str">
            <v>244</v>
          </cell>
          <cell r="F594">
            <v>47409760</v>
          </cell>
          <cell r="G594" t="str">
            <v>0503</v>
          </cell>
          <cell r="H594" t="str">
            <v>0430420790</v>
          </cell>
        </row>
        <row r="595">
          <cell r="A595" t="str">
            <v>62005030430421390244</v>
          </cell>
          <cell r="B595">
            <v>620</v>
          </cell>
          <cell r="C595">
            <v>503</v>
          </cell>
          <cell r="D595" t="str">
            <v>0430421390</v>
          </cell>
          <cell r="E595" t="str">
            <v>244</v>
          </cell>
          <cell r="F595">
            <v>11315357.039999999</v>
          </cell>
          <cell r="G595" t="str">
            <v>0503</v>
          </cell>
          <cell r="H595" t="str">
            <v>0430421390</v>
          </cell>
        </row>
        <row r="596">
          <cell r="A596" t="str">
            <v>620050304304L5550244</v>
          </cell>
          <cell r="B596">
            <v>620</v>
          </cell>
          <cell r="C596">
            <v>503</v>
          </cell>
          <cell r="D596" t="str">
            <v>04304L5550</v>
          </cell>
          <cell r="E596" t="str">
            <v>244</v>
          </cell>
          <cell r="F596">
            <v>5154006.79</v>
          </cell>
          <cell r="G596" t="str">
            <v>0503</v>
          </cell>
          <cell r="H596" t="str">
            <v>04304L5550</v>
          </cell>
        </row>
        <row r="597">
          <cell r="A597" t="str">
            <v>620050304304R5550244</v>
          </cell>
          <cell r="B597">
            <v>620</v>
          </cell>
          <cell r="C597">
            <v>503</v>
          </cell>
          <cell r="D597" t="str">
            <v>04304R5550</v>
          </cell>
          <cell r="E597" t="str">
            <v>244</v>
          </cell>
          <cell r="F597">
            <v>89999999.689999998</v>
          </cell>
          <cell r="G597" t="str">
            <v>0503</v>
          </cell>
          <cell r="H597" t="str">
            <v>04304R5550</v>
          </cell>
        </row>
        <row r="598">
          <cell r="A598" t="str">
            <v>620050317Б0220490244</v>
          </cell>
          <cell r="B598">
            <v>620</v>
          </cell>
          <cell r="C598">
            <v>503</v>
          </cell>
          <cell r="D598" t="str">
            <v>17Б0220490</v>
          </cell>
          <cell r="E598" t="str">
            <v>244</v>
          </cell>
          <cell r="F598">
            <v>3742871.6</v>
          </cell>
          <cell r="G598" t="str">
            <v>0503</v>
          </cell>
          <cell r="H598" t="str">
            <v>17Б0220490</v>
          </cell>
        </row>
        <row r="599">
          <cell r="A599" t="str">
            <v>62005038320020780244</v>
          </cell>
          <cell r="B599">
            <v>620</v>
          </cell>
          <cell r="C599">
            <v>503</v>
          </cell>
          <cell r="D599" t="str">
            <v>8320020780</v>
          </cell>
          <cell r="E599" t="str">
            <v>244</v>
          </cell>
          <cell r="F599">
            <v>2467085</v>
          </cell>
          <cell r="G599" t="str">
            <v>0503</v>
          </cell>
          <cell r="H599" t="str">
            <v>8320020780</v>
          </cell>
        </row>
        <row r="600">
          <cell r="A600" t="str">
            <v>62005039820020280414</v>
          </cell>
          <cell r="B600">
            <v>620</v>
          </cell>
          <cell r="C600">
            <v>503</v>
          </cell>
          <cell r="D600" t="str">
            <v>9820020280</v>
          </cell>
          <cell r="E600" t="str">
            <v>414</v>
          </cell>
          <cell r="F600">
            <v>145940.81</v>
          </cell>
          <cell r="G600" t="str">
            <v>0503</v>
          </cell>
          <cell r="H600" t="str">
            <v>9820020280</v>
          </cell>
        </row>
        <row r="601">
          <cell r="A601" t="str">
            <v>62005039820020290244</v>
          </cell>
          <cell r="B601">
            <v>620</v>
          </cell>
          <cell r="C601">
            <v>503</v>
          </cell>
          <cell r="D601" t="str">
            <v>9820020290</v>
          </cell>
          <cell r="E601" t="str">
            <v>244</v>
          </cell>
          <cell r="F601">
            <v>190011.29</v>
          </cell>
          <cell r="G601" t="str">
            <v>0503</v>
          </cell>
          <cell r="H601" t="str">
            <v>9820020290</v>
          </cell>
        </row>
        <row r="602">
          <cell r="A602" t="str">
            <v>62005039820020300414</v>
          </cell>
          <cell r="B602">
            <v>620</v>
          </cell>
          <cell r="C602">
            <v>503</v>
          </cell>
          <cell r="D602" t="str">
            <v>9820020300</v>
          </cell>
          <cell r="E602" t="str">
            <v>414</v>
          </cell>
          <cell r="F602">
            <v>643933.99</v>
          </cell>
          <cell r="G602" t="str">
            <v>0503</v>
          </cell>
          <cell r="H602" t="str">
            <v>9820020300</v>
          </cell>
        </row>
        <row r="603">
          <cell r="A603" t="str">
            <v>62005039820020300244</v>
          </cell>
          <cell r="B603">
            <v>620</v>
          </cell>
          <cell r="C603">
            <v>503</v>
          </cell>
          <cell r="D603" t="str">
            <v>9820020300</v>
          </cell>
          <cell r="E603" t="str">
            <v>244</v>
          </cell>
          <cell r="F603">
            <v>543651.97</v>
          </cell>
          <cell r="G603" t="str">
            <v>0503</v>
          </cell>
          <cell r="H603" t="str">
            <v>9820020300</v>
          </cell>
        </row>
        <row r="604">
          <cell r="A604" t="str">
            <v>62005039820020780244</v>
          </cell>
          <cell r="B604">
            <v>620</v>
          </cell>
          <cell r="C604">
            <v>503</v>
          </cell>
          <cell r="D604" t="str">
            <v>9820020780</v>
          </cell>
          <cell r="E604" t="str">
            <v>244</v>
          </cell>
          <cell r="F604">
            <v>138871</v>
          </cell>
          <cell r="G604" t="str">
            <v>0503</v>
          </cell>
          <cell r="H604" t="str">
            <v>9820020780</v>
          </cell>
        </row>
        <row r="605">
          <cell r="A605" t="str">
            <v>620050519Б0109602244</v>
          </cell>
          <cell r="B605">
            <v>620</v>
          </cell>
          <cell r="C605">
            <v>505</v>
          </cell>
          <cell r="D605" t="str">
            <v>19Б0109602</v>
          </cell>
          <cell r="E605" t="str">
            <v>244</v>
          </cell>
          <cell r="F605">
            <v>0</v>
          </cell>
          <cell r="G605" t="str">
            <v>0505</v>
          </cell>
          <cell r="H605" t="str">
            <v>19Б0109602</v>
          </cell>
        </row>
        <row r="606">
          <cell r="A606" t="str">
            <v>62005058310010010122</v>
          </cell>
          <cell r="B606">
            <v>620</v>
          </cell>
          <cell r="C606">
            <v>505</v>
          </cell>
          <cell r="D606" t="str">
            <v>8310010010</v>
          </cell>
          <cell r="E606" t="str">
            <v>122</v>
          </cell>
          <cell r="F606">
            <v>1024495.62</v>
          </cell>
          <cell r="G606" t="str">
            <v>0505</v>
          </cell>
          <cell r="H606" t="str">
            <v>8310010010</v>
          </cell>
        </row>
        <row r="607">
          <cell r="A607" t="str">
            <v>62005058310010010851</v>
          </cell>
          <cell r="B607">
            <v>620</v>
          </cell>
          <cell r="C607">
            <v>505</v>
          </cell>
          <cell r="D607" t="str">
            <v>8310010010</v>
          </cell>
          <cell r="E607" t="str">
            <v>851</v>
          </cell>
          <cell r="F607">
            <v>69000</v>
          </cell>
          <cell r="G607" t="str">
            <v>0505</v>
          </cell>
          <cell r="H607" t="str">
            <v>8310010010</v>
          </cell>
        </row>
        <row r="608">
          <cell r="A608" t="str">
            <v>62005058310010010853</v>
          </cell>
          <cell r="B608">
            <v>620</v>
          </cell>
          <cell r="C608">
            <v>505</v>
          </cell>
          <cell r="D608" t="str">
            <v>8310010010</v>
          </cell>
          <cell r="E608" t="str">
            <v>853</v>
          </cell>
          <cell r="F608">
            <v>6000.3</v>
          </cell>
          <cell r="G608" t="str">
            <v>0505</v>
          </cell>
          <cell r="H608" t="str">
            <v>8310010010</v>
          </cell>
        </row>
        <row r="609">
          <cell r="A609" t="str">
            <v>62005058310010010244</v>
          </cell>
          <cell r="B609">
            <v>620</v>
          </cell>
          <cell r="C609">
            <v>505</v>
          </cell>
          <cell r="D609" t="str">
            <v>8310010010</v>
          </cell>
          <cell r="E609" t="str">
            <v>244</v>
          </cell>
          <cell r="F609">
            <v>5653339.0300000003</v>
          </cell>
          <cell r="G609" t="str">
            <v>0505</v>
          </cell>
          <cell r="H609" t="str">
            <v>8310010010</v>
          </cell>
        </row>
        <row r="610">
          <cell r="A610" t="str">
            <v>62005058310010010129</v>
          </cell>
          <cell r="B610">
            <v>620</v>
          </cell>
          <cell r="C610">
            <v>505</v>
          </cell>
          <cell r="D610" t="str">
            <v>8310010010</v>
          </cell>
          <cell r="E610" t="str">
            <v>129</v>
          </cell>
          <cell r="F610">
            <v>294275.88</v>
          </cell>
          <cell r="G610" t="str">
            <v>0505</v>
          </cell>
          <cell r="H610" t="str">
            <v>8310010010</v>
          </cell>
        </row>
        <row r="611">
          <cell r="A611" t="str">
            <v>62005058310010010852</v>
          </cell>
          <cell r="B611">
            <v>620</v>
          </cell>
          <cell r="C611">
            <v>505</v>
          </cell>
          <cell r="D611" t="str">
            <v>8310010010</v>
          </cell>
          <cell r="E611" t="str">
            <v>852</v>
          </cell>
          <cell r="F611">
            <v>24345.79</v>
          </cell>
          <cell r="G611" t="str">
            <v>0505</v>
          </cell>
          <cell r="H611" t="str">
            <v>8310010010</v>
          </cell>
        </row>
        <row r="612">
          <cell r="A612" t="str">
            <v>62005058310010020129</v>
          </cell>
          <cell r="B612">
            <v>620</v>
          </cell>
          <cell r="C612">
            <v>505</v>
          </cell>
          <cell r="D612" t="str">
            <v>8310010020</v>
          </cell>
          <cell r="E612" t="str">
            <v>129</v>
          </cell>
          <cell r="F612">
            <v>10120357.939999999</v>
          </cell>
          <cell r="G612" t="str">
            <v>0505</v>
          </cell>
          <cell r="H612" t="str">
            <v>8310010020</v>
          </cell>
        </row>
        <row r="613">
          <cell r="A613" t="str">
            <v>62005058310010020121</v>
          </cell>
          <cell r="B613">
            <v>620</v>
          </cell>
          <cell r="C613">
            <v>505</v>
          </cell>
          <cell r="D613" t="str">
            <v>8310010020</v>
          </cell>
          <cell r="E613" t="str">
            <v>121</v>
          </cell>
          <cell r="F613">
            <v>33586160.539999999</v>
          </cell>
          <cell r="G613" t="str">
            <v>0505</v>
          </cell>
          <cell r="H613" t="str">
            <v>8310010020</v>
          </cell>
        </row>
        <row r="614">
          <cell r="A614" t="str">
            <v>62005058310010020321</v>
          </cell>
          <cell r="B614">
            <v>620</v>
          </cell>
          <cell r="C614">
            <v>505</v>
          </cell>
          <cell r="D614" t="str">
            <v>8310010020</v>
          </cell>
          <cell r="E614" t="str">
            <v>321</v>
          </cell>
          <cell r="F614">
            <v>162770.56</v>
          </cell>
          <cell r="G614" t="str">
            <v>0505</v>
          </cell>
          <cell r="H614" t="str">
            <v>8310010020</v>
          </cell>
        </row>
        <row r="615">
          <cell r="A615" t="str">
            <v>62005058320020950244</v>
          </cell>
          <cell r="B615">
            <v>620</v>
          </cell>
          <cell r="C615">
            <v>505</v>
          </cell>
          <cell r="D615" t="str">
            <v>8320020950</v>
          </cell>
          <cell r="E615" t="str">
            <v>244</v>
          </cell>
          <cell r="F615">
            <v>19014.84</v>
          </cell>
          <cell r="G615" t="str">
            <v>0505</v>
          </cell>
          <cell r="H615" t="str">
            <v>8320020950</v>
          </cell>
        </row>
        <row r="616">
          <cell r="A616" t="str">
            <v>62005058320021120244</v>
          </cell>
          <cell r="B616">
            <v>620</v>
          </cell>
          <cell r="C616">
            <v>505</v>
          </cell>
          <cell r="D616" t="str">
            <v>8320021120</v>
          </cell>
          <cell r="E616" t="str">
            <v>244</v>
          </cell>
          <cell r="F616">
            <v>15670.26</v>
          </cell>
          <cell r="G616" t="str">
            <v>0505</v>
          </cell>
          <cell r="H616" t="str">
            <v>8320021120</v>
          </cell>
        </row>
        <row r="617">
          <cell r="A617" t="str">
            <v>62008010710120060244</v>
          </cell>
          <cell r="B617">
            <v>620</v>
          </cell>
          <cell r="C617">
            <v>801</v>
          </cell>
          <cell r="D617" t="str">
            <v>0710120060</v>
          </cell>
          <cell r="E617" t="str">
            <v>244</v>
          </cell>
          <cell r="F617">
            <v>30100</v>
          </cell>
          <cell r="G617" t="str">
            <v>0801</v>
          </cell>
          <cell r="H617" t="str">
            <v>0710120060</v>
          </cell>
        </row>
        <row r="618">
          <cell r="A618" t="str">
            <v>62010030320380020811</v>
          </cell>
          <cell r="B618">
            <v>620</v>
          </cell>
          <cell r="C618">
            <v>1003</v>
          </cell>
          <cell r="D618" t="str">
            <v>0320380020</v>
          </cell>
          <cell r="E618" t="str">
            <v>811</v>
          </cell>
          <cell r="F618">
            <v>2757000</v>
          </cell>
          <cell r="G618" t="str">
            <v>1003</v>
          </cell>
          <cell r="H618" t="str">
            <v>0320380020</v>
          </cell>
        </row>
        <row r="619">
          <cell r="A619" t="str">
            <v>62010030320480220812</v>
          </cell>
          <cell r="B619">
            <v>620</v>
          </cell>
          <cell r="C619">
            <v>1003</v>
          </cell>
          <cell r="D619" t="str">
            <v>0320480220</v>
          </cell>
          <cell r="E619" t="str">
            <v>812</v>
          </cell>
          <cell r="F619">
            <v>18019960</v>
          </cell>
          <cell r="G619" t="str">
            <v>1003</v>
          </cell>
          <cell r="H619" t="str">
            <v>0320480220</v>
          </cell>
        </row>
        <row r="620">
          <cell r="A620" t="str">
            <v>620100306Б01L0200322</v>
          </cell>
          <cell r="B620">
            <v>620</v>
          </cell>
          <cell r="C620">
            <v>1003</v>
          </cell>
          <cell r="D620" t="str">
            <v>06Б01L0200</v>
          </cell>
          <cell r="E620" t="str">
            <v>322</v>
          </cell>
          <cell r="F620">
            <v>0</v>
          </cell>
          <cell r="G620" t="str">
            <v>1003</v>
          </cell>
          <cell r="H620" t="str">
            <v>06Б01L0200</v>
          </cell>
        </row>
        <row r="621">
          <cell r="A621" t="str">
            <v>62010039820080020811</v>
          </cell>
          <cell r="B621">
            <v>620</v>
          </cell>
          <cell r="C621">
            <v>1003</v>
          </cell>
          <cell r="D621" t="str">
            <v>9820080020</v>
          </cell>
          <cell r="E621" t="str">
            <v>811</v>
          </cell>
          <cell r="F621">
            <v>19120.48</v>
          </cell>
          <cell r="G621" t="str">
            <v>1003</v>
          </cell>
          <cell r="H621" t="str">
            <v>9820080020</v>
          </cell>
        </row>
        <row r="622">
          <cell r="A622" t="str">
            <v>62101131410220630244</v>
          </cell>
          <cell r="B622">
            <v>621</v>
          </cell>
          <cell r="C622">
            <v>113</v>
          </cell>
          <cell r="D622" t="str">
            <v>1410220630</v>
          </cell>
          <cell r="E622" t="str">
            <v>244</v>
          </cell>
          <cell r="F622">
            <v>1000000</v>
          </cell>
          <cell r="G622" t="str">
            <v>0113</v>
          </cell>
          <cell r="H622" t="str">
            <v>1410220630</v>
          </cell>
        </row>
        <row r="623">
          <cell r="A623" t="str">
            <v>62101131510277310244</v>
          </cell>
          <cell r="B623">
            <v>621</v>
          </cell>
          <cell r="C623">
            <v>113</v>
          </cell>
          <cell r="D623" t="str">
            <v>1510277310</v>
          </cell>
          <cell r="E623" t="str">
            <v>244</v>
          </cell>
          <cell r="F623">
            <v>2428160</v>
          </cell>
          <cell r="G623" t="str">
            <v>0113</v>
          </cell>
          <cell r="H623" t="str">
            <v>1510277310</v>
          </cell>
        </row>
        <row r="624">
          <cell r="A624" t="str">
            <v>621011315102S7310244</v>
          </cell>
          <cell r="B624">
            <v>621</v>
          </cell>
          <cell r="C624">
            <v>113</v>
          </cell>
          <cell r="D624" t="str">
            <v>15102S7310</v>
          </cell>
          <cell r="E624" t="str">
            <v>244</v>
          </cell>
          <cell r="F624">
            <v>607040</v>
          </cell>
          <cell r="G624" t="str">
            <v>0113</v>
          </cell>
          <cell r="H624" t="str">
            <v>15102S7310</v>
          </cell>
        </row>
        <row r="625">
          <cell r="A625" t="str">
            <v>62101138410010010852</v>
          </cell>
          <cell r="B625">
            <v>621</v>
          </cell>
          <cell r="C625">
            <v>113</v>
          </cell>
          <cell r="D625" t="str">
            <v>8410010010</v>
          </cell>
          <cell r="E625" t="str">
            <v>852</v>
          </cell>
          <cell r="F625">
            <v>9518.89</v>
          </cell>
          <cell r="G625" t="str">
            <v>0113</v>
          </cell>
          <cell r="H625" t="str">
            <v>8410010010</v>
          </cell>
        </row>
        <row r="626">
          <cell r="A626" t="str">
            <v>62101138410010010851</v>
          </cell>
          <cell r="B626">
            <v>621</v>
          </cell>
          <cell r="C626">
            <v>113</v>
          </cell>
          <cell r="D626" t="str">
            <v>8410010010</v>
          </cell>
          <cell r="E626" t="str">
            <v>851</v>
          </cell>
          <cell r="F626">
            <v>226350</v>
          </cell>
          <cell r="G626" t="str">
            <v>0113</v>
          </cell>
          <cell r="H626" t="str">
            <v>8410010010</v>
          </cell>
        </row>
        <row r="627">
          <cell r="A627" t="str">
            <v>62101138410010010853</v>
          </cell>
          <cell r="B627">
            <v>621</v>
          </cell>
          <cell r="C627">
            <v>113</v>
          </cell>
          <cell r="D627" t="str">
            <v>8410010010</v>
          </cell>
          <cell r="E627" t="str">
            <v>853</v>
          </cell>
          <cell r="F627">
            <v>10781.11</v>
          </cell>
          <cell r="G627" t="str">
            <v>0113</v>
          </cell>
          <cell r="H627" t="str">
            <v>8410010010</v>
          </cell>
        </row>
        <row r="628">
          <cell r="A628" t="str">
            <v>62101138410010010122</v>
          </cell>
          <cell r="B628">
            <v>621</v>
          </cell>
          <cell r="C628">
            <v>113</v>
          </cell>
          <cell r="D628" t="str">
            <v>8410010010</v>
          </cell>
          <cell r="E628" t="str">
            <v>122</v>
          </cell>
          <cell r="F628">
            <v>817182</v>
          </cell>
          <cell r="G628" t="str">
            <v>0113</v>
          </cell>
          <cell r="H628" t="str">
            <v>8410010010</v>
          </cell>
        </row>
        <row r="629">
          <cell r="A629" t="str">
            <v>62101138410010010129</v>
          </cell>
          <cell r="B629">
            <v>621</v>
          </cell>
          <cell r="C629">
            <v>113</v>
          </cell>
          <cell r="D629" t="str">
            <v>8410010010</v>
          </cell>
          <cell r="E629" t="str">
            <v>129</v>
          </cell>
          <cell r="F629">
            <v>230660</v>
          </cell>
          <cell r="G629" t="str">
            <v>0113</v>
          </cell>
          <cell r="H629" t="str">
            <v>8410010010</v>
          </cell>
        </row>
        <row r="630">
          <cell r="A630" t="str">
            <v>62101138410010010244</v>
          </cell>
          <cell r="B630">
            <v>621</v>
          </cell>
          <cell r="C630">
            <v>113</v>
          </cell>
          <cell r="D630" t="str">
            <v>8410010010</v>
          </cell>
          <cell r="E630" t="str">
            <v>244</v>
          </cell>
          <cell r="F630">
            <v>2785528</v>
          </cell>
          <cell r="G630" t="str">
            <v>0113</v>
          </cell>
          <cell r="H630" t="str">
            <v>8410010010</v>
          </cell>
        </row>
        <row r="631">
          <cell r="A631" t="str">
            <v>62101138410010020121</v>
          </cell>
          <cell r="B631">
            <v>621</v>
          </cell>
          <cell r="C631">
            <v>113</v>
          </cell>
          <cell r="D631" t="str">
            <v>8410010020</v>
          </cell>
          <cell r="E631" t="str">
            <v>121</v>
          </cell>
          <cell r="F631">
            <v>33065345.350000001</v>
          </cell>
          <cell r="G631" t="str">
            <v>0113</v>
          </cell>
          <cell r="H631" t="str">
            <v>8410010020</v>
          </cell>
        </row>
        <row r="632">
          <cell r="A632" t="str">
            <v>62101138410010020129</v>
          </cell>
          <cell r="B632">
            <v>621</v>
          </cell>
          <cell r="C632">
            <v>113</v>
          </cell>
          <cell r="D632" t="str">
            <v>8410010020</v>
          </cell>
          <cell r="E632" t="str">
            <v>129</v>
          </cell>
          <cell r="F632">
            <v>9788075</v>
          </cell>
          <cell r="G632" t="str">
            <v>0113</v>
          </cell>
          <cell r="H632" t="str">
            <v>8410010020</v>
          </cell>
        </row>
        <row r="633">
          <cell r="A633" t="str">
            <v>62101138410010020321</v>
          </cell>
          <cell r="B633">
            <v>621</v>
          </cell>
          <cell r="C633">
            <v>113</v>
          </cell>
          <cell r="D633" t="str">
            <v>8410010020</v>
          </cell>
          <cell r="E633" t="str">
            <v>321</v>
          </cell>
          <cell r="F633">
            <v>67423.350000000006</v>
          </cell>
          <cell r="G633" t="str">
            <v>0113</v>
          </cell>
          <cell r="H633" t="str">
            <v>8410010020</v>
          </cell>
        </row>
        <row r="634">
          <cell r="A634" t="str">
            <v>62101138410020050831</v>
          </cell>
          <cell r="B634">
            <v>621</v>
          </cell>
          <cell r="C634">
            <v>113</v>
          </cell>
          <cell r="D634" t="str">
            <v>8410020050</v>
          </cell>
          <cell r="E634" t="str">
            <v>831</v>
          </cell>
          <cell r="F634">
            <v>44350</v>
          </cell>
          <cell r="G634" t="str">
            <v>0113</v>
          </cell>
          <cell r="H634" t="str">
            <v>8410020050</v>
          </cell>
        </row>
        <row r="635">
          <cell r="A635" t="str">
            <v>62101138420020740244</v>
          </cell>
          <cell r="B635">
            <v>621</v>
          </cell>
          <cell r="C635">
            <v>113</v>
          </cell>
          <cell r="D635" t="str">
            <v>8420020740</v>
          </cell>
          <cell r="E635" t="str">
            <v>244</v>
          </cell>
          <cell r="F635">
            <v>364000</v>
          </cell>
          <cell r="G635" t="str">
            <v>0113</v>
          </cell>
          <cell r="H635" t="str">
            <v>8420020740</v>
          </cell>
        </row>
        <row r="636">
          <cell r="A636" t="str">
            <v>62101138420020740831</v>
          </cell>
          <cell r="B636">
            <v>621</v>
          </cell>
          <cell r="C636">
            <v>113</v>
          </cell>
          <cell r="D636" t="str">
            <v>8420020740</v>
          </cell>
          <cell r="E636" t="str">
            <v>831</v>
          </cell>
          <cell r="F636">
            <v>64316</v>
          </cell>
          <cell r="G636" t="str">
            <v>0113</v>
          </cell>
          <cell r="H636" t="str">
            <v>8420020740</v>
          </cell>
        </row>
        <row r="637">
          <cell r="A637" t="str">
            <v>62101138420021100831</v>
          </cell>
          <cell r="B637">
            <v>621</v>
          </cell>
          <cell r="C637">
            <v>113</v>
          </cell>
          <cell r="D637" t="str">
            <v>8420021100</v>
          </cell>
          <cell r="E637" t="str">
            <v>831</v>
          </cell>
          <cell r="F637">
            <v>0</v>
          </cell>
          <cell r="G637" t="str">
            <v>0113</v>
          </cell>
          <cell r="H637" t="str">
            <v>8420021100</v>
          </cell>
        </row>
        <row r="638">
          <cell r="A638" t="str">
            <v>62101138420021100244</v>
          </cell>
          <cell r="B638">
            <v>621</v>
          </cell>
          <cell r="C638">
            <v>113</v>
          </cell>
          <cell r="D638" t="str">
            <v>8420021100</v>
          </cell>
          <cell r="E638" t="str">
            <v>244</v>
          </cell>
          <cell r="F638">
            <v>2093944</v>
          </cell>
          <cell r="G638" t="str">
            <v>0113</v>
          </cell>
          <cell r="H638" t="str">
            <v>8420021100</v>
          </cell>
        </row>
        <row r="639">
          <cell r="A639" t="str">
            <v>62101138420021330244</v>
          </cell>
          <cell r="B639">
            <v>621</v>
          </cell>
          <cell r="C639">
            <v>113</v>
          </cell>
          <cell r="D639" t="str">
            <v>8420021330</v>
          </cell>
          <cell r="E639" t="str">
            <v>244</v>
          </cell>
          <cell r="F639">
            <v>0</v>
          </cell>
          <cell r="G639" t="str">
            <v>0113</v>
          </cell>
          <cell r="H639" t="str">
            <v>8420021330</v>
          </cell>
        </row>
        <row r="640">
          <cell r="A640" t="str">
            <v>62101138420021330831</v>
          </cell>
          <cell r="B640">
            <v>621</v>
          </cell>
          <cell r="C640">
            <v>113</v>
          </cell>
          <cell r="D640" t="str">
            <v>8420021330</v>
          </cell>
          <cell r="E640" t="str">
            <v>831</v>
          </cell>
          <cell r="F640">
            <v>24300</v>
          </cell>
          <cell r="G640" t="str">
            <v>0113</v>
          </cell>
          <cell r="H640" t="str">
            <v>8420021330</v>
          </cell>
        </row>
        <row r="641">
          <cell r="A641" t="str">
            <v>621041205Б0120390244</v>
          </cell>
          <cell r="B641">
            <v>621</v>
          </cell>
          <cell r="C641">
            <v>412</v>
          </cell>
          <cell r="D641" t="str">
            <v>05Б0120390</v>
          </cell>
          <cell r="E641" t="str">
            <v>244</v>
          </cell>
          <cell r="F641">
            <v>399500</v>
          </cell>
          <cell r="G641" t="str">
            <v>0412</v>
          </cell>
          <cell r="H641" t="str">
            <v>05Б0120390</v>
          </cell>
        </row>
        <row r="642">
          <cell r="A642" t="str">
            <v>621041205Б0221190244</v>
          </cell>
          <cell r="B642">
            <v>621</v>
          </cell>
          <cell r="C642">
            <v>412</v>
          </cell>
          <cell r="D642" t="str">
            <v>05Б0221190</v>
          </cell>
          <cell r="E642" t="str">
            <v>244</v>
          </cell>
          <cell r="F642">
            <v>6000000</v>
          </cell>
          <cell r="G642" t="str">
            <v>0412</v>
          </cell>
          <cell r="H642" t="str">
            <v>05Б0221190</v>
          </cell>
        </row>
        <row r="643">
          <cell r="A643" t="str">
            <v>62104128420021210244</v>
          </cell>
          <cell r="B643">
            <v>621</v>
          </cell>
          <cell r="C643">
            <v>412</v>
          </cell>
          <cell r="D643" t="str">
            <v>8420021210</v>
          </cell>
          <cell r="E643" t="str">
            <v>244</v>
          </cell>
          <cell r="F643">
            <v>5274587.88</v>
          </cell>
          <cell r="G643" t="str">
            <v>0412</v>
          </cell>
          <cell r="H643" t="str">
            <v>8420021210</v>
          </cell>
        </row>
        <row r="644">
          <cell r="A644" t="str">
            <v>62104129820020390244</v>
          </cell>
          <cell r="B644">
            <v>621</v>
          </cell>
          <cell r="C644">
            <v>412</v>
          </cell>
          <cell r="D644" t="str">
            <v>9820020390</v>
          </cell>
          <cell r="E644" t="str">
            <v>244</v>
          </cell>
          <cell r="F644">
            <v>3596700</v>
          </cell>
          <cell r="G644" t="str">
            <v>0412</v>
          </cell>
          <cell r="H644" t="str">
            <v>9820020390</v>
          </cell>
        </row>
        <row r="645">
          <cell r="A645" t="str">
            <v>62105018420020200244</v>
          </cell>
          <cell r="B645">
            <v>621</v>
          </cell>
          <cell r="C645">
            <v>501</v>
          </cell>
          <cell r="D645" t="str">
            <v>8420020200</v>
          </cell>
          <cell r="E645" t="str">
            <v>244</v>
          </cell>
          <cell r="F645">
            <v>624828</v>
          </cell>
          <cell r="G645" t="str">
            <v>0501</v>
          </cell>
          <cell r="H645" t="str">
            <v>8420020200</v>
          </cell>
        </row>
        <row r="646">
          <cell r="A646" t="str">
            <v>62105030430420300244</v>
          </cell>
          <cell r="B646">
            <v>621</v>
          </cell>
          <cell r="C646">
            <v>503</v>
          </cell>
          <cell r="D646" t="str">
            <v>0430420300</v>
          </cell>
          <cell r="E646" t="str">
            <v>244</v>
          </cell>
          <cell r="F646">
            <v>0</v>
          </cell>
          <cell r="G646" t="str">
            <v>0503</v>
          </cell>
          <cell r="H646" t="str">
            <v>0430420300</v>
          </cell>
        </row>
        <row r="647">
          <cell r="A647" t="str">
            <v>62105030430420800244</v>
          </cell>
          <cell r="B647">
            <v>621</v>
          </cell>
          <cell r="C647">
            <v>503</v>
          </cell>
          <cell r="D647" t="str">
            <v>0430420800</v>
          </cell>
          <cell r="E647" t="str">
            <v>244</v>
          </cell>
          <cell r="F647">
            <v>197669000</v>
          </cell>
          <cell r="G647" t="str">
            <v>0503</v>
          </cell>
          <cell r="H647" t="str">
            <v>0430420800</v>
          </cell>
        </row>
        <row r="648">
          <cell r="A648" t="str">
            <v>62105030430421390244</v>
          </cell>
          <cell r="B648">
            <v>621</v>
          </cell>
          <cell r="C648">
            <v>503</v>
          </cell>
          <cell r="D648" t="str">
            <v>0430421390</v>
          </cell>
          <cell r="E648" t="str">
            <v>244</v>
          </cell>
          <cell r="F648">
            <v>1379879.78</v>
          </cell>
          <cell r="G648" t="str">
            <v>0503</v>
          </cell>
          <cell r="H648" t="str">
            <v>0430421390</v>
          </cell>
        </row>
        <row r="649">
          <cell r="A649" t="str">
            <v>62105039820020800414</v>
          </cell>
          <cell r="B649">
            <v>621</v>
          </cell>
          <cell r="C649">
            <v>503</v>
          </cell>
          <cell r="D649" t="str">
            <v>9820020800</v>
          </cell>
          <cell r="E649" t="str">
            <v>414</v>
          </cell>
          <cell r="F649">
            <v>191778298.88</v>
          </cell>
          <cell r="G649" t="str">
            <v>0503</v>
          </cell>
          <cell r="H649" t="str">
            <v>9820020800</v>
          </cell>
        </row>
        <row r="650">
          <cell r="A650" t="str">
            <v>62107010120140010414</v>
          </cell>
          <cell r="B650">
            <v>621</v>
          </cell>
          <cell r="C650">
            <v>701</v>
          </cell>
          <cell r="D650" t="str">
            <v>0120140010</v>
          </cell>
          <cell r="E650" t="str">
            <v>414</v>
          </cell>
          <cell r="F650">
            <v>0</v>
          </cell>
          <cell r="G650" t="str">
            <v>0701</v>
          </cell>
          <cell r="H650" t="str">
            <v>0120140010</v>
          </cell>
        </row>
        <row r="651">
          <cell r="A651" t="str">
            <v>62107020120140010414</v>
          </cell>
          <cell r="B651">
            <v>621</v>
          </cell>
          <cell r="C651">
            <v>702</v>
          </cell>
          <cell r="D651" t="str">
            <v>0120140010</v>
          </cell>
          <cell r="E651" t="str">
            <v>414</v>
          </cell>
          <cell r="F651">
            <v>0</v>
          </cell>
          <cell r="G651" t="str">
            <v>0702</v>
          </cell>
          <cell r="H651" t="str">
            <v>0120140010</v>
          </cell>
        </row>
        <row r="652">
          <cell r="A652" t="str">
            <v>621070201201L5201414</v>
          </cell>
          <cell r="B652">
            <v>621</v>
          </cell>
          <cell r="C652">
            <v>702</v>
          </cell>
          <cell r="D652" t="str">
            <v>01201L5201</v>
          </cell>
          <cell r="E652" t="str">
            <v>414</v>
          </cell>
          <cell r="F652">
            <v>14430380</v>
          </cell>
          <cell r="G652" t="str">
            <v>0702</v>
          </cell>
          <cell r="H652" t="str">
            <v>01201L5201</v>
          </cell>
        </row>
        <row r="653">
          <cell r="A653" t="str">
            <v>621070201201R5200414</v>
          </cell>
          <cell r="B653">
            <v>621</v>
          </cell>
          <cell r="C653">
            <v>702</v>
          </cell>
          <cell r="D653" t="str">
            <v>01201R5200</v>
          </cell>
          <cell r="E653" t="str">
            <v>414</v>
          </cell>
          <cell r="F653">
            <v>766324980</v>
          </cell>
          <cell r="G653" t="str">
            <v>0702</v>
          </cell>
          <cell r="H653" t="str">
            <v>01201R5200</v>
          </cell>
        </row>
        <row r="654">
          <cell r="A654" t="str">
            <v>621070298200L1122414</v>
          </cell>
          <cell r="B654">
            <v>621</v>
          </cell>
          <cell r="C654">
            <v>702</v>
          </cell>
          <cell r="D654" t="str">
            <v>98200L1122</v>
          </cell>
          <cell r="E654" t="str">
            <v>414</v>
          </cell>
          <cell r="F654">
            <v>1791601.79</v>
          </cell>
          <cell r="G654" t="str">
            <v>0702</v>
          </cell>
          <cell r="H654" t="str">
            <v>98200L1122</v>
          </cell>
        </row>
        <row r="655">
          <cell r="A655" t="str">
            <v>62108010710120060244</v>
          </cell>
          <cell r="B655">
            <v>621</v>
          </cell>
          <cell r="C655">
            <v>801</v>
          </cell>
          <cell r="D655" t="str">
            <v>0710120060</v>
          </cell>
          <cell r="E655" t="str">
            <v>244</v>
          </cell>
          <cell r="F655">
            <v>909500</v>
          </cell>
          <cell r="G655" t="str">
            <v>0801</v>
          </cell>
          <cell r="H655" t="str">
            <v>0710120060</v>
          </cell>
        </row>
        <row r="656">
          <cell r="A656" t="str">
            <v>62108010721340020414</v>
          </cell>
          <cell r="B656">
            <v>621</v>
          </cell>
          <cell r="C656">
            <v>801</v>
          </cell>
          <cell r="D656" t="str">
            <v>0721340020</v>
          </cell>
          <cell r="E656" t="str">
            <v>414</v>
          </cell>
          <cell r="F656">
            <v>109148000</v>
          </cell>
          <cell r="G656" t="str">
            <v>0801</v>
          </cell>
          <cell r="H656" t="str">
            <v>0721340020</v>
          </cell>
        </row>
        <row r="657">
          <cell r="A657" t="str">
            <v>62108010721440010414</v>
          </cell>
          <cell r="B657">
            <v>621</v>
          </cell>
          <cell r="C657">
            <v>801</v>
          </cell>
          <cell r="D657" t="str">
            <v>0721440010</v>
          </cell>
          <cell r="E657" t="str">
            <v>414</v>
          </cell>
          <cell r="F657">
            <v>1924637</v>
          </cell>
          <cell r="G657" t="str">
            <v>0801</v>
          </cell>
          <cell r="H657" t="str">
            <v>0721440010</v>
          </cell>
        </row>
        <row r="658">
          <cell r="A658" t="str">
            <v>62108019820040010414</v>
          </cell>
          <cell r="B658">
            <v>621</v>
          </cell>
          <cell r="C658">
            <v>801</v>
          </cell>
          <cell r="D658" t="str">
            <v>9820040010</v>
          </cell>
          <cell r="E658" t="str">
            <v>414</v>
          </cell>
          <cell r="F658">
            <v>1364479.25</v>
          </cell>
          <cell r="G658" t="str">
            <v>0801</v>
          </cell>
          <cell r="H658" t="str">
            <v>9820040010</v>
          </cell>
        </row>
        <row r="659">
          <cell r="A659" t="str">
            <v>62111020810421380244</v>
          </cell>
          <cell r="B659">
            <v>621</v>
          </cell>
          <cell r="C659">
            <v>1102</v>
          </cell>
          <cell r="D659" t="str">
            <v>0810421380</v>
          </cell>
          <cell r="E659" t="str">
            <v>244</v>
          </cell>
          <cell r="F659">
            <v>32399265.52</v>
          </cell>
          <cell r="G659" t="str">
            <v>1102</v>
          </cell>
          <cell r="H659" t="str">
            <v>0810421380</v>
          </cell>
        </row>
        <row r="660">
          <cell r="A660" t="str">
            <v>62111029820040010414</v>
          </cell>
          <cell r="B660">
            <v>621</v>
          </cell>
          <cell r="C660">
            <v>1102</v>
          </cell>
          <cell r="D660" t="str">
            <v>9820040010</v>
          </cell>
          <cell r="E660" t="str">
            <v>414</v>
          </cell>
          <cell r="F660">
            <v>0</v>
          </cell>
          <cell r="G660" t="str">
            <v>1102</v>
          </cell>
          <cell r="H660" t="str">
            <v>9820040010</v>
          </cell>
        </row>
        <row r="661">
          <cell r="A661" t="str">
            <v>62401138510010050122</v>
          </cell>
          <cell r="B661">
            <v>624</v>
          </cell>
          <cell r="C661">
            <v>113</v>
          </cell>
          <cell r="D661" t="str">
            <v>8510010050</v>
          </cell>
          <cell r="E661" t="str">
            <v>122</v>
          </cell>
          <cell r="F661">
            <v>314950</v>
          </cell>
          <cell r="G661" t="str">
            <v>0113</v>
          </cell>
          <cell r="H661" t="str">
            <v>8510010050</v>
          </cell>
        </row>
        <row r="662">
          <cell r="A662" t="str">
            <v>62401138510010050129</v>
          </cell>
          <cell r="B662">
            <v>624</v>
          </cell>
          <cell r="C662">
            <v>113</v>
          </cell>
          <cell r="D662" t="str">
            <v>8510010050</v>
          </cell>
          <cell r="E662" t="str">
            <v>129</v>
          </cell>
          <cell r="F662">
            <v>54098.79</v>
          </cell>
          <cell r="G662" t="str">
            <v>0113</v>
          </cell>
          <cell r="H662" t="str">
            <v>8510010050</v>
          </cell>
        </row>
        <row r="663">
          <cell r="A663" t="str">
            <v>62403091530221290244</v>
          </cell>
          <cell r="B663">
            <v>624</v>
          </cell>
          <cell r="C663">
            <v>309</v>
          </cell>
          <cell r="D663" t="str">
            <v>1530221290</v>
          </cell>
          <cell r="E663" t="str">
            <v>244</v>
          </cell>
          <cell r="F663">
            <v>25480</v>
          </cell>
          <cell r="G663" t="str">
            <v>0309</v>
          </cell>
          <cell r="H663" t="str">
            <v>1530221290</v>
          </cell>
        </row>
        <row r="664">
          <cell r="A664" t="str">
            <v>62403091610120120244</v>
          </cell>
          <cell r="B664">
            <v>624</v>
          </cell>
          <cell r="C664">
            <v>309</v>
          </cell>
          <cell r="D664" t="str">
            <v>1610120120</v>
          </cell>
          <cell r="E664" t="str">
            <v>244</v>
          </cell>
          <cell r="F664">
            <v>100000</v>
          </cell>
          <cell r="G664" t="str">
            <v>0309</v>
          </cell>
          <cell r="H664" t="str">
            <v>1610120120</v>
          </cell>
        </row>
        <row r="665">
          <cell r="A665" t="str">
            <v>62403091610211010851</v>
          </cell>
          <cell r="B665">
            <v>624</v>
          </cell>
          <cell r="C665">
            <v>309</v>
          </cell>
          <cell r="D665" t="str">
            <v>1610211010</v>
          </cell>
          <cell r="E665" t="str">
            <v>851</v>
          </cell>
          <cell r="F665">
            <v>834415.94</v>
          </cell>
          <cell r="G665" t="str">
            <v>0309</v>
          </cell>
          <cell r="H665" t="str">
            <v>1610211010</v>
          </cell>
        </row>
        <row r="666">
          <cell r="A666" t="str">
            <v>62403091610211010119</v>
          </cell>
          <cell r="B666">
            <v>624</v>
          </cell>
          <cell r="C666">
            <v>309</v>
          </cell>
          <cell r="D666" t="str">
            <v>1610211010</v>
          </cell>
          <cell r="E666" t="str">
            <v>119</v>
          </cell>
          <cell r="F666">
            <v>5669630.8899999997</v>
          </cell>
          <cell r="G666" t="str">
            <v>0309</v>
          </cell>
          <cell r="H666" t="str">
            <v>1610211010</v>
          </cell>
        </row>
        <row r="667">
          <cell r="A667" t="str">
            <v>62403091610211010852</v>
          </cell>
          <cell r="B667">
            <v>624</v>
          </cell>
          <cell r="C667">
            <v>309</v>
          </cell>
          <cell r="D667" t="str">
            <v>1610211010</v>
          </cell>
          <cell r="E667" t="str">
            <v>852</v>
          </cell>
          <cell r="F667">
            <v>46584</v>
          </cell>
          <cell r="G667" t="str">
            <v>0309</v>
          </cell>
          <cell r="H667" t="str">
            <v>1610211010</v>
          </cell>
        </row>
        <row r="668">
          <cell r="A668" t="str">
            <v>62403091610211010122</v>
          </cell>
          <cell r="B668">
            <v>624</v>
          </cell>
          <cell r="C668">
            <v>309</v>
          </cell>
          <cell r="D668" t="str">
            <v>1610211010</v>
          </cell>
          <cell r="E668" t="str">
            <v>122</v>
          </cell>
          <cell r="F668">
            <v>0</v>
          </cell>
          <cell r="G668" t="str">
            <v>0309</v>
          </cell>
          <cell r="H668" t="str">
            <v>1610211010</v>
          </cell>
        </row>
        <row r="669">
          <cell r="A669" t="str">
            <v>62403091610211010853</v>
          </cell>
          <cell r="B669">
            <v>624</v>
          </cell>
          <cell r="C669">
            <v>309</v>
          </cell>
          <cell r="D669" t="str">
            <v>1610211010</v>
          </cell>
          <cell r="E669" t="str">
            <v>853</v>
          </cell>
          <cell r="F669">
            <v>4600</v>
          </cell>
          <cell r="G669" t="str">
            <v>0309</v>
          </cell>
          <cell r="H669" t="str">
            <v>1610211010</v>
          </cell>
        </row>
        <row r="670">
          <cell r="A670" t="str">
            <v>62403091610211010112</v>
          </cell>
          <cell r="B670">
            <v>624</v>
          </cell>
          <cell r="C670">
            <v>309</v>
          </cell>
          <cell r="D670" t="str">
            <v>1610211010</v>
          </cell>
          <cell r="E670" t="str">
            <v>112</v>
          </cell>
          <cell r="F670">
            <v>6300</v>
          </cell>
          <cell r="G670" t="str">
            <v>0309</v>
          </cell>
          <cell r="H670" t="str">
            <v>1610211010</v>
          </cell>
        </row>
        <row r="671">
          <cell r="A671" t="str">
            <v>62403091610211010111</v>
          </cell>
          <cell r="B671">
            <v>624</v>
          </cell>
          <cell r="C671">
            <v>309</v>
          </cell>
          <cell r="D671" t="str">
            <v>1610211010</v>
          </cell>
          <cell r="E671" t="str">
            <v>111</v>
          </cell>
          <cell r="F671">
            <v>18900889.109999999</v>
          </cell>
          <cell r="G671" t="str">
            <v>0309</v>
          </cell>
          <cell r="H671" t="str">
            <v>1610211010</v>
          </cell>
        </row>
        <row r="672">
          <cell r="A672" t="str">
            <v>62403091610211010244</v>
          </cell>
          <cell r="B672">
            <v>624</v>
          </cell>
          <cell r="C672">
            <v>309</v>
          </cell>
          <cell r="D672" t="str">
            <v>1610211010</v>
          </cell>
          <cell r="E672" t="str">
            <v>244</v>
          </cell>
          <cell r="F672">
            <v>8247655.2199999997</v>
          </cell>
          <cell r="G672" t="str">
            <v>0309</v>
          </cell>
          <cell r="H672" t="str">
            <v>1610211010</v>
          </cell>
        </row>
        <row r="673">
          <cell r="A673" t="str">
            <v>62403091610320120244</v>
          </cell>
          <cell r="B673">
            <v>624</v>
          </cell>
          <cell r="C673">
            <v>309</v>
          </cell>
          <cell r="D673" t="str">
            <v>1610320120</v>
          </cell>
          <cell r="E673" t="str">
            <v>244</v>
          </cell>
          <cell r="F673">
            <v>426100</v>
          </cell>
          <cell r="G673" t="str">
            <v>0309</v>
          </cell>
          <cell r="H673" t="str">
            <v>1610320120</v>
          </cell>
        </row>
        <row r="674">
          <cell r="A674" t="str">
            <v>62403091610320120852</v>
          </cell>
          <cell r="B674">
            <v>624</v>
          </cell>
          <cell r="C674">
            <v>309</v>
          </cell>
          <cell r="D674" t="str">
            <v>1610320120</v>
          </cell>
          <cell r="E674" t="str">
            <v>852</v>
          </cell>
          <cell r="F674">
            <v>3900</v>
          </cell>
          <cell r="G674" t="str">
            <v>0309</v>
          </cell>
          <cell r="H674" t="str">
            <v>1610320120</v>
          </cell>
        </row>
        <row r="675">
          <cell r="A675" t="str">
            <v>62403091620120540880</v>
          </cell>
          <cell r="B675">
            <v>624</v>
          </cell>
          <cell r="C675">
            <v>309</v>
          </cell>
          <cell r="D675" t="str">
            <v>1620120540</v>
          </cell>
          <cell r="E675" t="str">
            <v>880</v>
          </cell>
          <cell r="F675">
            <v>47000</v>
          </cell>
          <cell r="G675" t="str">
            <v>0309</v>
          </cell>
          <cell r="H675" t="str">
            <v>1620120540</v>
          </cell>
        </row>
        <row r="676">
          <cell r="A676" t="str">
            <v>62403091620120540244</v>
          </cell>
          <cell r="B676">
            <v>624</v>
          </cell>
          <cell r="C676">
            <v>309</v>
          </cell>
          <cell r="D676" t="str">
            <v>1620120540</v>
          </cell>
          <cell r="E676" t="str">
            <v>244</v>
          </cell>
          <cell r="F676">
            <v>1662468.1</v>
          </cell>
          <cell r="G676" t="str">
            <v>0309</v>
          </cell>
          <cell r="H676" t="str">
            <v>1620120540</v>
          </cell>
        </row>
        <row r="677">
          <cell r="A677" t="str">
            <v>62403091630111010853</v>
          </cell>
          <cell r="B677">
            <v>624</v>
          </cell>
          <cell r="C677">
            <v>309</v>
          </cell>
          <cell r="D677" t="str">
            <v>1630111010</v>
          </cell>
          <cell r="E677" t="str">
            <v>853</v>
          </cell>
          <cell r="F677">
            <v>5365.69</v>
          </cell>
          <cell r="G677" t="str">
            <v>0309</v>
          </cell>
          <cell r="H677" t="str">
            <v>1630111010</v>
          </cell>
        </row>
        <row r="678">
          <cell r="A678" t="str">
            <v>62403091630111010119</v>
          </cell>
          <cell r="B678">
            <v>624</v>
          </cell>
          <cell r="C678">
            <v>309</v>
          </cell>
          <cell r="D678" t="str">
            <v>1630111010</v>
          </cell>
          <cell r="E678" t="str">
            <v>119</v>
          </cell>
          <cell r="F678">
            <v>3958173.18</v>
          </cell>
          <cell r="G678" t="str">
            <v>0309</v>
          </cell>
          <cell r="H678" t="str">
            <v>1630111010</v>
          </cell>
        </row>
        <row r="679">
          <cell r="A679" t="str">
            <v>62403091630111010244</v>
          </cell>
          <cell r="B679">
            <v>624</v>
          </cell>
          <cell r="C679">
            <v>309</v>
          </cell>
          <cell r="D679" t="str">
            <v>1630111010</v>
          </cell>
          <cell r="E679" t="str">
            <v>244</v>
          </cell>
          <cell r="F679">
            <v>1212640</v>
          </cell>
          <cell r="G679" t="str">
            <v>0309</v>
          </cell>
          <cell r="H679" t="str">
            <v>1630111010</v>
          </cell>
        </row>
        <row r="680">
          <cell r="A680" t="str">
            <v>62403091630111010852</v>
          </cell>
          <cell r="B680">
            <v>624</v>
          </cell>
          <cell r="C680">
            <v>309</v>
          </cell>
          <cell r="D680" t="str">
            <v>1630111010</v>
          </cell>
          <cell r="E680" t="str">
            <v>852</v>
          </cell>
          <cell r="F680">
            <v>3001</v>
          </cell>
          <cell r="G680" t="str">
            <v>0309</v>
          </cell>
          <cell r="H680" t="str">
            <v>1630111010</v>
          </cell>
        </row>
        <row r="681">
          <cell r="A681" t="str">
            <v>62403091630111010111</v>
          </cell>
          <cell r="B681">
            <v>624</v>
          </cell>
          <cell r="C681">
            <v>309</v>
          </cell>
          <cell r="D681" t="str">
            <v>1630111010</v>
          </cell>
          <cell r="E681" t="str">
            <v>111</v>
          </cell>
          <cell r="F681">
            <v>13039246.82</v>
          </cell>
          <cell r="G681" t="str">
            <v>0309</v>
          </cell>
          <cell r="H681" t="str">
            <v>1630111010</v>
          </cell>
        </row>
        <row r="682">
          <cell r="A682" t="str">
            <v>62403091630111010851</v>
          </cell>
          <cell r="B682">
            <v>624</v>
          </cell>
          <cell r="C682">
            <v>309</v>
          </cell>
          <cell r="D682" t="str">
            <v>1630111010</v>
          </cell>
          <cell r="E682" t="str">
            <v>851</v>
          </cell>
          <cell r="F682">
            <v>440750.31</v>
          </cell>
          <cell r="G682" t="str">
            <v>0309</v>
          </cell>
          <cell r="H682" t="str">
            <v>1630111010</v>
          </cell>
        </row>
        <row r="683">
          <cell r="A683" t="str">
            <v>62403091630220690244</v>
          </cell>
          <cell r="B683">
            <v>624</v>
          </cell>
          <cell r="C683">
            <v>309</v>
          </cell>
          <cell r="D683" t="str">
            <v>1630220690</v>
          </cell>
          <cell r="E683" t="str">
            <v>244</v>
          </cell>
          <cell r="F683">
            <v>2553670</v>
          </cell>
          <cell r="G683" t="str">
            <v>0309</v>
          </cell>
          <cell r="H683" t="str">
            <v>1630220690</v>
          </cell>
        </row>
        <row r="684">
          <cell r="A684" t="str">
            <v>62403091630320350244</v>
          </cell>
          <cell r="B684">
            <v>624</v>
          </cell>
          <cell r="C684">
            <v>309</v>
          </cell>
          <cell r="D684" t="str">
            <v>1630320350</v>
          </cell>
          <cell r="E684" t="str">
            <v>244</v>
          </cell>
          <cell r="F684">
            <v>4440000</v>
          </cell>
          <cell r="G684" t="str">
            <v>0309</v>
          </cell>
          <cell r="H684" t="str">
            <v>1630320350</v>
          </cell>
        </row>
        <row r="685">
          <cell r="A685" t="str">
            <v>62403091630420350244</v>
          </cell>
          <cell r="B685">
            <v>624</v>
          </cell>
          <cell r="C685">
            <v>309</v>
          </cell>
          <cell r="D685" t="str">
            <v>1630420350</v>
          </cell>
          <cell r="E685" t="str">
            <v>244</v>
          </cell>
          <cell r="F685">
            <v>929950</v>
          </cell>
          <cell r="G685" t="str">
            <v>0309</v>
          </cell>
          <cell r="H685" t="str">
            <v>1630420350</v>
          </cell>
        </row>
        <row r="686">
          <cell r="A686" t="str">
            <v>62403098510010010851</v>
          </cell>
          <cell r="B686">
            <v>624</v>
          </cell>
          <cell r="C686">
            <v>309</v>
          </cell>
          <cell r="D686" t="str">
            <v>8510010010</v>
          </cell>
          <cell r="E686" t="str">
            <v>851</v>
          </cell>
          <cell r="F686">
            <v>70593</v>
          </cell>
          <cell r="G686" t="str">
            <v>0309</v>
          </cell>
          <cell r="H686" t="str">
            <v>8510010010</v>
          </cell>
        </row>
        <row r="687">
          <cell r="A687" t="str">
            <v>62403098510010010129</v>
          </cell>
          <cell r="B687">
            <v>624</v>
          </cell>
          <cell r="C687">
            <v>309</v>
          </cell>
          <cell r="D687" t="str">
            <v>8510010010</v>
          </cell>
          <cell r="E687" t="str">
            <v>129</v>
          </cell>
          <cell r="F687">
            <v>86121.59</v>
          </cell>
          <cell r="G687" t="str">
            <v>0309</v>
          </cell>
          <cell r="H687" t="str">
            <v>8510010010</v>
          </cell>
        </row>
        <row r="688">
          <cell r="A688" t="str">
            <v>62403098510010010852</v>
          </cell>
          <cell r="B688">
            <v>624</v>
          </cell>
          <cell r="C688">
            <v>309</v>
          </cell>
          <cell r="D688" t="str">
            <v>8510010010</v>
          </cell>
          <cell r="E688" t="str">
            <v>852</v>
          </cell>
          <cell r="F688">
            <v>1000</v>
          </cell>
          <cell r="G688" t="str">
            <v>0309</v>
          </cell>
          <cell r="H688" t="str">
            <v>8510010010</v>
          </cell>
        </row>
        <row r="689">
          <cell r="A689" t="str">
            <v>62403098510010010244</v>
          </cell>
          <cell r="B689">
            <v>624</v>
          </cell>
          <cell r="C689">
            <v>309</v>
          </cell>
          <cell r="D689" t="str">
            <v>8510010010</v>
          </cell>
          <cell r="E689" t="str">
            <v>244</v>
          </cell>
          <cell r="F689">
            <v>1180160.8500000001</v>
          </cell>
          <cell r="G689" t="str">
            <v>0309</v>
          </cell>
          <cell r="H689" t="str">
            <v>8510010010</v>
          </cell>
        </row>
        <row r="690">
          <cell r="A690" t="str">
            <v>62403098510010010122</v>
          </cell>
          <cell r="B690">
            <v>624</v>
          </cell>
          <cell r="C690">
            <v>309</v>
          </cell>
          <cell r="D690" t="str">
            <v>8510010010</v>
          </cell>
          <cell r="E690" t="str">
            <v>122</v>
          </cell>
          <cell r="F690">
            <v>288501.53000000003</v>
          </cell>
          <cell r="G690" t="str">
            <v>0309</v>
          </cell>
          <cell r="H690" t="str">
            <v>8510010010</v>
          </cell>
        </row>
        <row r="691">
          <cell r="A691" t="str">
            <v>62403098510010010853</v>
          </cell>
          <cell r="B691">
            <v>624</v>
          </cell>
          <cell r="C691">
            <v>309</v>
          </cell>
          <cell r="D691" t="str">
            <v>8510010010</v>
          </cell>
          <cell r="E691" t="str">
            <v>853</v>
          </cell>
          <cell r="F691">
            <v>2000</v>
          </cell>
          <cell r="G691" t="str">
            <v>0309</v>
          </cell>
          <cell r="H691" t="str">
            <v>8510010010</v>
          </cell>
        </row>
        <row r="692">
          <cell r="A692" t="str">
            <v>62403098510010020121</v>
          </cell>
          <cell r="B692">
            <v>624</v>
          </cell>
          <cell r="C692">
            <v>309</v>
          </cell>
          <cell r="D692" t="str">
            <v>8510010020</v>
          </cell>
          <cell r="E692" t="str">
            <v>121</v>
          </cell>
          <cell r="F692">
            <v>10430298.23</v>
          </cell>
          <cell r="G692" t="str">
            <v>0309</v>
          </cell>
          <cell r="H692" t="str">
            <v>8510010020</v>
          </cell>
        </row>
        <row r="693">
          <cell r="A693" t="str">
            <v>62403098510010020129</v>
          </cell>
          <cell r="B693">
            <v>624</v>
          </cell>
          <cell r="C693">
            <v>309</v>
          </cell>
          <cell r="D693" t="str">
            <v>8510010020</v>
          </cell>
          <cell r="E693" t="str">
            <v>129</v>
          </cell>
          <cell r="F693">
            <v>3146251.77</v>
          </cell>
          <cell r="G693" t="str">
            <v>0309</v>
          </cell>
          <cell r="H693" t="str">
            <v>8510010020</v>
          </cell>
        </row>
        <row r="694">
          <cell r="A694" t="str">
            <v>64301068610010010853</v>
          </cell>
          <cell r="B694">
            <v>643</v>
          </cell>
          <cell r="C694">
            <v>106</v>
          </cell>
          <cell r="D694" t="str">
            <v>8610010010</v>
          </cell>
          <cell r="E694" t="str">
            <v>853</v>
          </cell>
          <cell r="F694">
            <v>25000</v>
          </cell>
          <cell r="G694" t="str">
            <v>0106</v>
          </cell>
          <cell r="H694" t="str">
            <v>8610010010</v>
          </cell>
        </row>
        <row r="695">
          <cell r="A695" t="str">
            <v>64301068610010010851</v>
          </cell>
          <cell r="B695">
            <v>643</v>
          </cell>
          <cell r="C695">
            <v>106</v>
          </cell>
          <cell r="D695" t="str">
            <v>8610010010</v>
          </cell>
          <cell r="E695" t="str">
            <v>851</v>
          </cell>
          <cell r="F695">
            <v>40962</v>
          </cell>
          <cell r="G695" t="str">
            <v>0106</v>
          </cell>
          <cell r="H695" t="str">
            <v>8610010010</v>
          </cell>
        </row>
        <row r="696">
          <cell r="A696" t="str">
            <v>64301068610010010852</v>
          </cell>
          <cell r="B696">
            <v>643</v>
          </cell>
          <cell r="C696">
            <v>106</v>
          </cell>
          <cell r="D696" t="str">
            <v>8610010010</v>
          </cell>
          <cell r="E696" t="str">
            <v>852</v>
          </cell>
          <cell r="F696">
            <v>1875</v>
          </cell>
          <cell r="G696" t="str">
            <v>0106</v>
          </cell>
          <cell r="H696" t="str">
            <v>8610010010</v>
          </cell>
        </row>
        <row r="697">
          <cell r="A697" t="str">
            <v>64301068610010010244</v>
          </cell>
          <cell r="B697">
            <v>643</v>
          </cell>
          <cell r="C697">
            <v>106</v>
          </cell>
          <cell r="D697" t="str">
            <v>8610010010</v>
          </cell>
          <cell r="E697" t="str">
            <v>244</v>
          </cell>
          <cell r="F697">
            <v>3479743.21</v>
          </cell>
          <cell r="G697" t="str">
            <v>0106</v>
          </cell>
          <cell r="H697" t="str">
            <v>8610010010</v>
          </cell>
        </row>
        <row r="698">
          <cell r="A698" t="str">
            <v>64301068610010010129</v>
          </cell>
          <cell r="B698">
            <v>643</v>
          </cell>
          <cell r="C698">
            <v>106</v>
          </cell>
          <cell r="D698" t="str">
            <v>8610010010</v>
          </cell>
          <cell r="E698" t="str">
            <v>129</v>
          </cell>
          <cell r="F698">
            <v>65357</v>
          </cell>
          <cell r="G698" t="str">
            <v>0106</v>
          </cell>
          <cell r="H698" t="str">
            <v>8610010010</v>
          </cell>
        </row>
        <row r="699">
          <cell r="A699" t="str">
            <v>64301068610010010122</v>
          </cell>
          <cell r="B699">
            <v>643</v>
          </cell>
          <cell r="C699">
            <v>106</v>
          </cell>
          <cell r="D699" t="str">
            <v>8610010010</v>
          </cell>
          <cell r="E699" t="str">
            <v>122</v>
          </cell>
          <cell r="F699">
            <v>354311.62</v>
          </cell>
          <cell r="G699" t="str">
            <v>0106</v>
          </cell>
          <cell r="H699" t="str">
            <v>8610010010</v>
          </cell>
        </row>
        <row r="700">
          <cell r="A700" t="str">
            <v>64301068610010020121</v>
          </cell>
          <cell r="B700">
            <v>643</v>
          </cell>
          <cell r="C700">
            <v>106</v>
          </cell>
          <cell r="D700" t="str">
            <v>8610010020</v>
          </cell>
          <cell r="E700" t="str">
            <v>121</v>
          </cell>
          <cell r="F700">
            <v>8039780</v>
          </cell>
          <cell r="G700" t="str">
            <v>0106</v>
          </cell>
          <cell r="H700" t="str">
            <v>8610010020</v>
          </cell>
        </row>
        <row r="701">
          <cell r="A701" t="str">
            <v>64301068610010020129</v>
          </cell>
          <cell r="B701">
            <v>643</v>
          </cell>
          <cell r="C701">
            <v>106</v>
          </cell>
          <cell r="D701" t="str">
            <v>8610010020</v>
          </cell>
          <cell r="E701" t="str">
            <v>129</v>
          </cell>
          <cell r="F701">
            <v>2428010</v>
          </cell>
          <cell r="G701" t="str">
            <v>0106</v>
          </cell>
          <cell r="H701" t="str">
            <v>8610010020</v>
          </cell>
        </row>
        <row r="702">
          <cell r="F702">
            <v>10064977033.52</v>
          </cell>
        </row>
      </sheetData>
      <sheetData sheetId="14"/>
      <sheetData sheetId="15"/>
      <sheetData sheetId="16"/>
      <sheetData sheetId="17">
        <row r="10">
          <cell r="A10" t="str">
            <v>60001037010010010122</v>
          </cell>
          <cell r="B10">
            <v>600</v>
          </cell>
          <cell r="C10">
            <v>103</v>
          </cell>
          <cell r="D10" t="str">
            <v>7010010010</v>
          </cell>
          <cell r="E10" t="str">
            <v>122</v>
          </cell>
          <cell r="F10">
            <v>1273006</v>
          </cell>
          <cell r="G10">
            <v>1273006</v>
          </cell>
          <cell r="H10">
            <v>1273006</v>
          </cell>
        </row>
        <row r="11">
          <cell r="A11" t="str">
            <v>60001037010010010123</v>
          </cell>
          <cell r="B11">
            <v>600</v>
          </cell>
          <cell r="C11">
            <v>103</v>
          </cell>
          <cell r="D11" t="str">
            <v>7010010010</v>
          </cell>
          <cell r="E11" t="str">
            <v>123</v>
          </cell>
          <cell r="F11">
            <v>2333120</v>
          </cell>
          <cell r="G11">
            <v>2333120</v>
          </cell>
          <cell r="H11">
            <v>2333120</v>
          </cell>
        </row>
        <row r="12">
          <cell r="A12" t="str">
            <v>60001037010010010129</v>
          </cell>
          <cell r="B12">
            <v>600</v>
          </cell>
          <cell r="C12">
            <v>103</v>
          </cell>
          <cell r="D12" t="str">
            <v>7010010010</v>
          </cell>
          <cell r="E12" t="str">
            <v>129</v>
          </cell>
          <cell r="F12">
            <v>230654</v>
          </cell>
          <cell r="G12">
            <v>230654</v>
          </cell>
          <cell r="H12">
            <v>230654</v>
          </cell>
        </row>
        <row r="13">
          <cell r="A13" t="str">
            <v>60001037010010010244</v>
          </cell>
          <cell r="B13">
            <v>600</v>
          </cell>
          <cell r="C13">
            <v>103</v>
          </cell>
          <cell r="D13" t="str">
            <v>7010010010</v>
          </cell>
          <cell r="E13" t="str">
            <v>244</v>
          </cell>
          <cell r="F13">
            <v>6454140</v>
          </cell>
          <cell r="G13">
            <v>6454140</v>
          </cell>
          <cell r="H13">
            <v>6454140</v>
          </cell>
        </row>
        <row r="14">
          <cell r="A14" t="str">
            <v>60001037010010010851</v>
          </cell>
          <cell r="B14">
            <v>600</v>
          </cell>
          <cell r="C14">
            <v>103</v>
          </cell>
          <cell r="D14" t="str">
            <v>7010010010</v>
          </cell>
          <cell r="E14" t="str">
            <v>851</v>
          </cell>
          <cell r="F14">
            <v>30280</v>
          </cell>
          <cell r="G14">
            <v>30280</v>
          </cell>
          <cell r="H14">
            <v>30280</v>
          </cell>
        </row>
        <row r="15">
          <cell r="A15" t="str">
            <v>60001037010010010852</v>
          </cell>
          <cell r="B15">
            <v>600</v>
          </cell>
          <cell r="C15">
            <v>103</v>
          </cell>
          <cell r="D15" t="str">
            <v>7010010010</v>
          </cell>
          <cell r="E15" t="str">
            <v>852</v>
          </cell>
          <cell r="F15">
            <v>76340</v>
          </cell>
          <cell r="G15">
            <v>76340</v>
          </cell>
          <cell r="H15">
            <v>76340</v>
          </cell>
        </row>
        <row r="16">
          <cell r="A16" t="str">
            <v>60001037010010020121</v>
          </cell>
          <cell r="B16">
            <v>600</v>
          </cell>
          <cell r="C16">
            <v>103</v>
          </cell>
          <cell r="D16" t="str">
            <v>7010010020</v>
          </cell>
          <cell r="E16" t="str">
            <v>121</v>
          </cell>
          <cell r="F16">
            <v>25017730</v>
          </cell>
          <cell r="G16">
            <v>25017730</v>
          </cell>
          <cell r="H16">
            <v>25017730</v>
          </cell>
        </row>
        <row r="17">
          <cell r="A17" t="str">
            <v>60001037010010020129</v>
          </cell>
          <cell r="B17">
            <v>600</v>
          </cell>
          <cell r="C17">
            <v>103</v>
          </cell>
          <cell r="D17" t="str">
            <v>7010010020</v>
          </cell>
          <cell r="E17" t="str">
            <v>129</v>
          </cell>
          <cell r="F17">
            <v>7568470</v>
          </cell>
          <cell r="G17">
            <v>7568470</v>
          </cell>
          <cell r="H17">
            <v>7568470</v>
          </cell>
        </row>
        <row r="18">
          <cell r="A18" t="str">
            <v>60001037020010010122</v>
          </cell>
          <cell r="B18">
            <v>600</v>
          </cell>
          <cell r="C18">
            <v>103</v>
          </cell>
          <cell r="D18" t="str">
            <v>7020010010</v>
          </cell>
          <cell r="E18" t="str">
            <v>122</v>
          </cell>
          <cell r="F18">
            <v>31912.5</v>
          </cell>
          <cell r="G18">
            <v>31912.5</v>
          </cell>
          <cell r="H18">
            <v>31912.5</v>
          </cell>
        </row>
        <row r="19">
          <cell r="A19" t="str">
            <v>60001037020010010129</v>
          </cell>
          <cell r="B19">
            <v>600</v>
          </cell>
          <cell r="C19">
            <v>103</v>
          </cell>
          <cell r="D19" t="str">
            <v>7020010010</v>
          </cell>
          <cell r="E19" t="str">
            <v>129</v>
          </cell>
          <cell r="F19">
            <v>9637.5</v>
          </cell>
          <cell r="G19">
            <v>9637.5</v>
          </cell>
          <cell r="H19">
            <v>9637.5</v>
          </cell>
        </row>
        <row r="20">
          <cell r="A20" t="str">
            <v>60001037020010020121</v>
          </cell>
          <cell r="B20">
            <v>600</v>
          </cell>
          <cell r="C20">
            <v>103</v>
          </cell>
          <cell r="D20" t="str">
            <v>7020010020</v>
          </cell>
          <cell r="E20" t="str">
            <v>121</v>
          </cell>
          <cell r="F20">
            <v>1192000</v>
          </cell>
          <cell r="G20">
            <v>1192000</v>
          </cell>
          <cell r="H20">
            <v>1192000</v>
          </cell>
        </row>
        <row r="21">
          <cell r="A21" t="str">
            <v>60001037020010020129</v>
          </cell>
          <cell r="B21">
            <v>600</v>
          </cell>
          <cell r="C21">
            <v>103</v>
          </cell>
          <cell r="D21" t="str">
            <v>7020010020</v>
          </cell>
          <cell r="E21" t="str">
            <v>129</v>
          </cell>
          <cell r="F21">
            <v>360000</v>
          </cell>
          <cell r="G21">
            <v>360000</v>
          </cell>
          <cell r="H21">
            <v>360000</v>
          </cell>
        </row>
        <row r="22">
          <cell r="A22" t="str">
            <v>60001037030010010122</v>
          </cell>
          <cell r="B22">
            <v>600</v>
          </cell>
          <cell r="C22">
            <v>103</v>
          </cell>
          <cell r="D22" t="str">
            <v>7030010010</v>
          </cell>
          <cell r="E22" t="str">
            <v>122</v>
          </cell>
          <cell r="F22">
            <v>63830</v>
          </cell>
          <cell r="G22">
            <v>63830</v>
          </cell>
          <cell r="H22">
            <v>63830</v>
          </cell>
        </row>
        <row r="23">
          <cell r="A23" t="str">
            <v>60001037030010010129</v>
          </cell>
          <cell r="B23">
            <v>600</v>
          </cell>
          <cell r="C23">
            <v>103</v>
          </cell>
          <cell r="D23" t="str">
            <v>7030010010</v>
          </cell>
          <cell r="E23" t="str">
            <v>129</v>
          </cell>
          <cell r="F23">
            <v>19280</v>
          </cell>
          <cell r="G23">
            <v>19280</v>
          </cell>
          <cell r="H23">
            <v>19280</v>
          </cell>
        </row>
        <row r="24">
          <cell r="A24" t="str">
            <v>60001037030010020121</v>
          </cell>
          <cell r="B24">
            <v>600</v>
          </cell>
          <cell r="C24">
            <v>103</v>
          </cell>
          <cell r="D24" t="str">
            <v>7030010020</v>
          </cell>
          <cell r="E24" t="str">
            <v>121</v>
          </cell>
          <cell r="F24">
            <v>1875420</v>
          </cell>
          <cell r="G24">
            <v>1875420</v>
          </cell>
          <cell r="H24">
            <v>1875420</v>
          </cell>
        </row>
        <row r="25">
          <cell r="A25" t="str">
            <v>60001037030010020129</v>
          </cell>
          <cell r="B25">
            <v>600</v>
          </cell>
          <cell r="C25">
            <v>103</v>
          </cell>
          <cell r="D25" t="str">
            <v>7030010020</v>
          </cell>
          <cell r="E25" t="str">
            <v>129</v>
          </cell>
          <cell r="F25">
            <v>553240</v>
          </cell>
          <cell r="G25">
            <v>553240</v>
          </cell>
          <cell r="H25">
            <v>553240</v>
          </cell>
        </row>
        <row r="26">
          <cell r="A26" t="str">
            <v>60001137040020090244</v>
          </cell>
          <cell r="B26">
            <v>600</v>
          </cell>
          <cell r="C26">
            <v>113</v>
          </cell>
          <cell r="D26" t="str">
            <v>7040020090</v>
          </cell>
          <cell r="E26" t="str">
            <v>244</v>
          </cell>
          <cell r="F26">
            <v>500000</v>
          </cell>
          <cell r="G26">
            <v>500000</v>
          </cell>
          <cell r="H26">
            <v>500000</v>
          </cell>
        </row>
        <row r="27">
          <cell r="A27" t="str">
            <v>60012017040098710244</v>
          </cell>
          <cell r="B27">
            <v>600</v>
          </cell>
          <cell r="C27">
            <v>1201</v>
          </cell>
          <cell r="D27" t="str">
            <v>7040098710</v>
          </cell>
          <cell r="E27" t="str">
            <v>244</v>
          </cell>
          <cell r="F27">
            <v>5090500</v>
          </cell>
          <cell r="G27">
            <v>5090500</v>
          </cell>
          <cell r="H27">
            <v>5090500</v>
          </cell>
        </row>
        <row r="28">
          <cell r="A28" t="str">
            <v>60012027040098710244</v>
          </cell>
          <cell r="B28">
            <v>600</v>
          </cell>
          <cell r="C28">
            <v>1202</v>
          </cell>
          <cell r="D28" t="str">
            <v>7040098710</v>
          </cell>
          <cell r="E28" t="str">
            <v>244</v>
          </cell>
          <cell r="F28">
            <v>2000000</v>
          </cell>
          <cell r="G28">
            <v>2000000</v>
          </cell>
          <cell r="H28">
            <v>2000000</v>
          </cell>
        </row>
        <row r="29">
          <cell r="A29" t="str">
            <v>00000000000000</v>
          </cell>
          <cell r="F29">
            <v>54679560</v>
          </cell>
          <cell r="G29">
            <v>54679560</v>
          </cell>
          <cell r="H29">
            <v>54679560</v>
          </cell>
        </row>
        <row r="30">
          <cell r="A30" t="str">
            <v>60101027120010010122</v>
          </cell>
          <cell r="B30">
            <v>601</v>
          </cell>
          <cell r="C30">
            <v>102</v>
          </cell>
          <cell r="D30" t="str">
            <v>7120010010</v>
          </cell>
          <cell r="E30" t="str">
            <v>122</v>
          </cell>
          <cell r="F30">
            <v>31912.5</v>
          </cell>
          <cell r="G30">
            <v>31912.5</v>
          </cell>
          <cell r="H30">
            <v>31912.5</v>
          </cell>
        </row>
        <row r="31">
          <cell r="A31" t="str">
            <v>60101027120010010129</v>
          </cell>
          <cell r="B31">
            <v>601</v>
          </cell>
          <cell r="C31">
            <v>102</v>
          </cell>
          <cell r="D31" t="str">
            <v>7120010010</v>
          </cell>
          <cell r="E31" t="str">
            <v>129</v>
          </cell>
          <cell r="F31">
            <v>9637.5</v>
          </cell>
          <cell r="G31">
            <v>9637.5</v>
          </cell>
          <cell r="H31">
            <v>9637.5</v>
          </cell>
        </row>
        <row r="32">
          <cell r="A32" t="str">
            <v>60101027120010020121</v>
          </cell>
          <cell r="B32">
            <v>601</v>
          </cell>
          <cell r="C32">
            <v>102</v>
          </cell>
          <cell r="D32" t="str">
            <v>7120010020</v>
          </cell>
          <cell r="E32" t="str">
            <v>121</v>
          </cell>
          <cell r="F32">
            <v>1192000</v>
          </cell>
          <cell r="G32">
            <v>1192000</v>
          </cell>
          <cell r="H32">
            <v>1192000</v>
          </cell>
        </row>
        <row r="33">
          <cell r="A33" t="str">
            <v>60101027120010020129</v>
          </cell>
          <cell r="B33">
            <v>601</v>
          </cell>
          <cell r="C33">
            <v>102</v>
          </cell>
          <cell r="D33" t="str">
            <v>7120010020</v>
          </cell>
          <cell r="E33" t="str">
            <v>129</v>
          </cell>
          <cell r="F33">
            <v>360000</v>
          </cell>
          <cell r="G33">
            <v>360000</v>
          </cell>
          <cell r="H33">
            <v>360000</v>
          </cell>
        </row>
        <row r="34">
          <cell r="A34" t="str">
            <v>60101047110010010122</v>
          </cell>
          <cell r="B34">
            <v>601</v>
          </cell>
          <cell r="C34">
            <v>104</v>
          </cell>
          <cell r="D34" t="str">
            <v>7110010010</v>
          </cell>
          <cell r="E34" t="str">
            <v>122</v>
          </cell>
          <cell r="F34">
            <v>3720350</v>
          </cell>
          <cell r="G34">
            <v>3720350</v>
          </cell>
          <cell r="H34">
            <v>3720350</v>
          </cell>
        </row>
        <row r="35">
          <cell r="A35" t="str">
            <v>60101047110010010129</v>
          </cell>
          <cell r="B35">
            <v>601</v>
          </cell>
          <cell r="C35">
            <v>104</v>
          </cell>
          <cell r="D35" t="str">
            <v>7110010010</v>
          </cell>
          <cell r="E35" t="str">
            <v>129</v>
          </cell>
          <cell r="F35">
            <v>694550</v>
          </cell>
          <cell r="G35">
            <v>694550</v>
          </cell>
          <cell r="H35">
            <v>694550</v>
          </cell>
        </row>
        <row r="36">
          <cell r="A36" t="str">
            <v>60101047110010010244</v>
          </cell>
          <cell r="B36">
            <v>601</v>
          </cell>
          <cell r="C36">
            <v>104</v>
          </cell>
          <cell r="D36" t="str">
            <v>7110010010</v>
          </cell>
          <cell r="E36" t="str">
            <v>244</v>
          </cell>
          <cell r="F36">
            <v>7701660</v>
          </cell>
          <cell r="G36">
            <v>7701660</v>
          </cell>
          <cell r="H36">
            <v>7701660</v>
          </cell>
        </row>
        <row r="37">
          <cell r="A37" t="str">
            <v>60101047110010010852</v>
          </cell>
          <cell r="B37">
            <v>601</v>
          </cell>
          <cell r="C37">
            <v>104</v>
          </cell>
          <cell r="D37" t="str">
            <v>7110010010</v>
          </cell>
          <cell r="E37" t="str">
            <v>852</v>
          </cell>
          <cell r="F37">
            <v>16000</v>
          </cell>
          <cell r="G37">
            <v>16000</v>
          </cell>
          <cell r="H37">
            <v>16000</v>
          </cell>
        </row>
        <row r="38">
          <cell r="A38" t="str">
            <v>60101047110010010853</v>
          </cell>
          <cell r="B38">
            <v>601</v>
          </cell>
          <cell r="C38">
            <v>104</v>
          </cell>
          <cell r="D38" t="str">
            <v>7110010010</v>
          </cell>
          <cell r="E38" t="str">
            <v>853</v>
          </cell>
          <cell r="F38">
            <v>8000</v>
          </cell>
          <cell r="G38">
            <v>8000</v>
          </cell>
          <cell r="H38">
            <v>8000</v>
          </cell>
        </row>
        <row r="39">
          <cell r="A39" t="str">
            <v>60101047110010020121</v>
          </cell>
          <cell r="B39">
            <v>601</v>
          </cell>
          <cell r="C39">
            <v>104</v>
          </cell>
          <cell r="D39" t="str">
            <v>7110010020</v>
          </cell>
          <cell r="E39" t="str">
            <v>121</v>
          </cell>
          <cell r="F39">
            <v>71808020</v>
          </cell>
          <cell r="G39">
            <v>71808020</v>
          </cell>
          <cell r="H39">
            <v>71808020</v>
          </cell>
        </row>
        <row r="40">
          <cell r="A40" t="str">
            <v>60101047110010020129</v>
          </cell>
          <cell r="B40">
            <v>601</v>
          </cell>
          <cell r="C40">
            <v>104</v>
          </cell>
          <cell r="D40" t="str">
            <v>7110010020</v>
          </cell>
          <cell r="E40" t="str">
            <v>129</v>
          </cell>
          <cell r="F40">
            <v>21686010</v>
          </cell>
          <cell r="G40">
            <v>21686010</v>
          </cell>
          <cell r="H40">
            <v>21686010</v>
          </cell>
        </row>
        <row r="41">
          <cell r="A41" t="str">
            <v>60101047110076630121</v>
          </cell>
          <cell r="B41">
            <v>601</v>
          </cell>
          <cell r="C41">
            <v>104</v>
          </cell>
          <cell r="D41" t="str">
            <v>7110076630</v>
          </cell>
          <cell r="E41" t="str">
            <v>121</v>
          </cell>
          <cell r="F41">
            <v>617367</v>
          </cell>
          <cell r="G41">
            <v>617367</v>
          </cell>
          <cell r="H41">
            <v>617367</v>
          </cell>
        </row>
        <row r="42">
          <cell r="A42" t="str">
            <v>60101047110076630129</v>
          </cell>
          <cell r="B42">
            <v>601</v>
          </cell>
          <cell r="C42">
            <v>104</v>
          </cell>
          <cell r="D42" t="str">
            <v>7110076630</v>
          </cell>
          <cell r="E42" t="str">
            <v>129</v>
          </cell>
          <cell r="F42">
            <v>186445</v>
          </cell>
          <cell r="G42">
            <v>186445</v>
          </cell>
          <cell r="H42">
            <v>186445</v>
          </cell>
        </row>
        <row r="43">
          <cell r="A43" t="str">
            <v>60101047110076630244</v>
          </cell>
          <cell r="B43">
            <v>601</v>
          </cell>
          <cell r="C43">
            <v>104</v>
          </cell>
          <cell r="D43" t="str">
            <v>7110076630</v>
          </cell>
          <cell r="E43" t="str">
            <v>244</v>
          </cell>
          <cell r="F43">
            <v>212206</v>
          </cell>
          <cell r="G43">
            <v>212206</v>
          </cell>
          <cell r="H43">
            <v>212206</v>
          </cell>
        </row>
        <row r="44">
          <cell r="A44" t="str">
            <v>60101047110076930244</v>
          </cell>
          <cell r="B44">
            <v>601</v>
          </cell>
          <cell r="C44">
            <v>104</v>
          </cell>
          <cell r="D44" t="str">
            <v>7110076930</v>
          </cell>
          <cell r="E44" t="str">
            <v>244</v>
          </cell>
          <cell r="F44">
            <v>9000</v>
          </cell>
          <cell r="G44">
            <v>9000</v>
          </cell>
          <cell r="H44">
            <v>9000</v>
          </cell>
        </row>
        <row r="45">
          <cell r="A45" t="str">
            <v>60101059810051200244</v>
          </cell>
          <cell r="B45">
            <v>601</v>
          </cell>
          <cell r="C45">
            <v>105</v>
          </cell>
          <cell r="D45" t="str">
            <v>9810051200</v>
          </cell>
          <cell r="E45" t="str">
            <v>244</v>
          </cell>
          <cell r="F45">
            <v>1291440</v>
          </cell>
          <cell r="G45">
            <v>86530</v>
          </cell>
          <cell r="H45">
            <v>139630</v>
          </cell>
        </row>
        <row r="46">
          <cell r="A46" t="str">
            <v>60101131220320040853</v>
          </cell>
          <cell r="B46">
            <v>601</v>
          </cell>
          <cell r="C46">
            <v>113</v>
          </cell>
          <cell r="D46" t="str">
            <v>1220320040</v>
          </cell>
          <cell r="E46" t="str">
            <v>853</v>
          </cell>
          <cell r="F46">
            <v>1329080</v>
          </cell>
          <cell r="G46">
            <v>1329080</v>
          </cell>
          <cell r="H46">
            <v>1329080</v>
          </cell>
        </row>
        <row r="47">
          <cell r="A47" t="str">
            <v>60101131220320090244</v>
          </cell>
          <cell r="B47">
            <v>601</v>
          </cell>
          <cell r="C47">
            <v>113</v>
          </cell>
          <cell r="D47" t="str">
            <v>1220320090</v>
          </cell>
          <cell r="E47" t="str">
            <v>244</v>
          </cell>
          <cell r="F47">
            <v>790000</v>
          </cell>
          <cell r="G47">
            <v>790000</v>
          </cell>
          <cell r="H47">
            <v>790000</v>
          </cell>
        </row>
        <row r="48">
          <cell r="A48" t="str">
            <v>60101131320120620244</v>
          </cell>
          <cell r="B48">
            <v>601</v>
          </cell>
          <cell r="C48">
            <v>113</v>
          </cell>
          <cell r="D48" t="str">
            <v>1320120620</v>
          </cell>
          <cell r="E48" t="str">
            <v>244</v>
          </cell>
          <cell r="F48">
            <v>100000</v>
          </cell>
          <cell r="G48">
            <v>100000</v>
          </cell>
          <cell r="H48">
            <v>100000</v>
          </cell>
        </row>
        <row r="49">
          <cell r="A49" t="str">
            <v>60101131410120630244</v>
          </cell>
          <cell r="B49">
            <v>601</v>
          </cell>
          <cell r="C49">
            <v>113</v>
          </cell>
          <cell r="D49" t="str">
            <v>1410120630</v>
          </cell>
          <cell r="E49" t="str">
            <v>244</v>
          </cell>
          <cell r="F49">
            <v>15750150</v>
          </cell>
          <cell r="G49">
            <v>8250850</v>
          </cell>
          <cell r="H49">
            <v>8250850</v>
          </cell>
        </row>
        <row r="50">
          <cell r="A50" t="str">
            <v>60101131410220630244</v>
          </cell>
          <cell r="B50">
            <v>601</v>
          </cell>
          <cell r="C50">
            <v>113</v>
          </cell>
          <cell r="D50" t="str">
            <v>1410220630</v>
          </cell>
          <cell r="E50" t="str">
            <v>244</v>
          </cell>
          <cell r="F50">
            <v>5824140</v>
          </cell>
          <cell r="G50">
            <v>3811030</v>
          </cell>
          <cell r="H50">
            <v>3811030</v>
          </cell>
        </row>
        <row r="51">
          <cell r="A51" t="str">
            <v>60101131420120710244</v>
          </cell>
          <cell r="B51">
            <v>601</v>
          </cell>
          <cell r="C51">
            <v>113</v>
          </cell>
          <cell r="D51" t="str">
            <v>1420120710</v>
          </cell>
          <cell r="E51" t="str">
            <v>244</v>
          </cell>
          <cell r="F51">
            <v>450000</v>
          </cell>
          <cell r="G51">
            <v>450000</v>
          </cell>
          <cell r="H51">
            <v>450000</v>
          </cell>
        </row>
        <row r="52">
          <cell r="A52" t="str">
            <v>60101131420220710244</v>
          </cell>
          <cell r="B52">
            <v>601</v>
          </cell>
          <cell r="C52">
            <v>113</v>
          </cell>
          <cell r="D52" t="str">
            <v>1420220710</v>
          </cell>
          <cell r="E52" t="str">
            <v>244</v>
          </cell>
          <cell r="F52">
            <v>76500</v>
          </cell>
          <cell r="G52">
            <v>76500</v>
          </cell>
          <cell r="H52">
            <v>76500</v>
          </cell>
        </row>
        <row r="53">
          <cell r="A53" t="str">
            <v>60101131420320710244</v>
          </cell>
          <cell r="B53">
            <v>601</v>
          </cell>
          <cell r="C53">
            <v>113</v>
          </cell>
          <cell r="D53" t="str">
            <v>1420320710</v>
          </cell>
          <cell r="E53" t="str">
            <v>244</v>
          </cell>
          <cell r="F53">
            <v>76500</v>
          </cell>
          <cell r="G53">
            <v>76500</v>
          </cell>
          <cell r="H53">
            <v>76500</v>
          </cell>
        </row>
        <row r="54">
          <cell r="A54" t="str">
            <v>60101131420411010111</v>
          </cell>
          <cell r="B54">
            <v>601</v>
          </cell>
          <cell r="C54">
            <v>113</v>
          </cell>
          <cell r="D54" t="str">
            <v>1420411010</v>
          </cell>
          <cell r="E54" t="str">
            <v>111</v>
          </cell>
          <cell r="F54">
            <v>46090410</v>
          </cell>
          <cell r="G54">
            <v>46090410</v>
          </cell>
          <cell r="H54">
            <v>46090410</v>
          </cell>
        </row>
        <row r="55">
          <cell r="A55" t="str">
            <v>60101131420411010112</v>
          </cell>
          <cell r="B55">
            <v>601</v>
          </cell>
          <cell r="C55">
            <v>113</v>
          </cell>
          <cell r="D55" t="str">
            <v>1420411010</v>
          </cell>
          <cell r="E55" t="str">
            <v>112</v>
          </cell>
          <cell r="F55">
            <v>17800</v>
          </cell>
          <cell r="G55">
            <v>17800</v>
          </cell>
          <cell r="H55">
            <v>17800</v>
          </cell>
        </row>
        <row r="56">
          <cell r="A56" t="str">
            <v>60101131420411010119</v>
          </cell>
          <cell r="B56">
            <v>601</v>
          </cell>
          <cell r="C56">
            <v>113</v>
          </cell>
          <cell r="D56" t="str">
            <v>1420411010</v>
          </cell>
          <cell r="E56" t="str">
            <v>119</v>
          </cell>
          <cell r="F56">
            <v>13919300</v>
          </cell>
          <cell r="G56">
            <v>13919300</v>
          </cell>
          <cell r="H56">
            <v>13919300</v>
          </cell>
        </row>
        <row r="57">
          <cell r="A57" t="str">
            <v>60101131420411010244</v>
          </cell>
          <cell r="B57">
            <v>601</v>
          </cell>
          <cell r="C57">
            <v>113</v>
          </cell>
          <cell r="D57" t="str">
            <v>1420411010</v>
          </cell>
          <cell r="E57" t="str">
            <v>244</v>
          </cell>
          <cell r="F57">
            <v>12409950</v>
          </cell>
          <cell r="G57">
            <v>11789550</v>
          </cell>
          <cell r="H57">
            <v>11789550</v>
          </cell>
        </row>
        <row r="58">
          <cell r="A58" t="str">
            <v>60101131420411010851</v>
          </cell>
          <cell r="B58">
            <v>601</v>
          </cell>
          <cell r="C58">
            <v>113</v>
          </cell>
          <cell r="D58" t="str">
            <v>1420411010</v>
          </cell>
          <cell r="E58" t="str">
            <v>851</v>
          </cell>
          <cell r="F58">
            <v>1324830</v>
          </cell>
          <cell r="G58">
            <v>1324830</v>
          </cell>
          <cell r="H58">
            <v>1324830</v>
          </cell>
        </row>
        <row r="59">
          <cell r="A59" t="str">
            <v>60101131420411010852</v>
          </cell>
          <cell r="B59">
            <v>601</v>
          </cell>
          <cell r="C59">
            <v>113</v>
          </cell>
          <cell r="D59" t="str">
            <v>1420411010</v>
          </cell>
          <cell r="E59" t="str">
            <v>852</v>
          </cell>
          <cell r="F59">
            <v>6850</v>
          </cell>
          <cell r="G59">
            <v>6850</v>
          </cell>
          <cell r="H59">
            <v>6850</v>
          </cell>
        </row>
        <row r="60">
          <cell r="A60" t="str">
            <v>60101131420411010853</v>
          </cell>
          <cell r="B60">
            <v>601</v>
          </cell>
          <cell r="C60">
            <v>113</v>
          </cell>
          <cell r="D60" t="str">
            <v>1420411010</v>
          </cell>
          <cell r="E60" t="str">
            <v>853</v>
          </cell>
          <cell r="F60">
            <v>11070</v>
          </cell>
          <cell r="G60">
            <v>11070</v>
          </cell>
          <cell r="H60">
            <v>11070</v>
          </cell>
        </row>
        <row r="61">
          <cell r="A61" t="str">
            <v>60101131510120350244</v>
          </cell>
          <cell r="B61">
            <v>601</v>
          </cell>
          <cell r="C61">
            <v>113</v>
          </cell>
          <cell r="D61" t="str">
            <v>1510120350</v>
          </cell>
          <cell r="E61" t="str">
            <v>244</v>
          </cell>
          <cell r="F61">
            <v>386600</v>
          </cell>
          <cell r="G61">
            <v>336600</v>
          </cell>
          <cell r="H61">
            <v>336600</v>
          </cell>
        </row>
        <row r="62">
          <cell r="A62" t="str">
            <v>60101131520120370244</v>
          </cell>
          <cell r="B62">
            <v>601</v>
          </cell>
          <cell r="C62">
            <v>113</v>
          </cell>
          <cell r="D62" t="str">
            <v>1520120370</v>
          </cell>
          <cell r="E62" t="str">
            <v>244</v>
          </cell>
          <cell r="F62">
            <v>74970</v>
          </cell>
          <cell r="G62">
            <v>74970</v>
          </cell>
          <cell r="H62">
            <v>74970</v>
          </cell>
        </row>
        <row r="63">
          <cell r="A63" t="str">
            <v>60101131520220370244</v>
          </cell>
          <cell r="B63">
            <v>601</v>
          </cell>
          <cell r="C63">
            <v>113</v>
          </cell>
          <cell r="D63" t="str">
            <v>1520220370</v>
          </cell>
          <cell r="E63" t="str">
            <v>244</v>
          </cell>
          <cell r="F63">
            <v>13500</v>
          </cell>
          <cell r="G63">
            <v>13500</v>
          </cell>
          <cell r="H63">
            <v>13500</v>
          </cell>
        </row>
        <row r="64">
          <cell r="A64" t="str">
            <v>60101131520220370350</v>
          </cell>
          <cell r="B64">
            <v>601</v>
          </cell>
          <cell r="C64">
            <v>113</v>
          </cell>
          <cell r="D64" t="str">
            <v>1520220370</v>
          </cell>
          <cell r="E64" t="str">
            <v>350</v>
          </cell>
          <cell r="F64">
            <v>63000</v>
          </cell>
          <cell r="G64">
            <v>63000</v>
          </cell>
          <cell r="H64">
            <v>63000</v>
          </cell>
        </row>
        <row r="65">
          <cell r="A65" t="str">
            <v>60101131520320370244</v>
          </cell>
          <cell r="B65">
            <v>601</v>
          </cell>
          <cell r="C65">
            <v>113</v>
          </cell>
          <cell r="D65" t="str">
            <v>1520320370</v>
          </cell>
          <cell r="E65" t="str">
            <v>244</v>
          </cell>
          <cell r="F65">
            <v>202800</v>
          </cell>
          <cell r="G65">
            <v>202800</v>
          </cell>
          <cell r="H65">
            <v>202800</v>
          </cell>
        </row>
        <row r="66">
          <cell r="A66" t="str">
            <v>60101131520320370350</v>
          </cell>
          <cell r="B66">
            <v>601</v>
          </cell>
          <cell r="C66">
            <v>113</v>
          </cell>
          <cell r="D66" t="str">
            <v>1520320370</v>
          </cell>
          <cell r="E66" t="str">
            <v>350</v>
          </cell>
          <cell r="F66">
            <v>60000</v>
          </cell>
          <cell r="G66">
            <v>60000</v>
          </cell>
          <cell r="H66">
            <v>60000</v>
          </cell>
        </row>
        <row r="67">
          <cell r="A67" t="str">
            <v>60101131530320100350</v>
          </cell>
          <cell r="B67">
            <v>601</v>
          </cell>
          <cell r="C67">
            <v>113</v>
          </cell>
          <cell r="D67" t="str">
            <v>1530320100</v>
          </cell>
          <cell r="E67" t="str">
            <v>350</v>
          </cell>
          <cell r="F67">
            <v>250920</v>
          </cell>
          <cell r="G67">
            <v>250920</v>
          </cell>
          <cell r="H67">
            <v>250920</v>
          </cell>
        </row>
        <row r="68">
          <cell r="A68" t="str">
            <v>601011318Б0160080631</v>
          </cell>
          <cell r="B68">
            <v>601</v>
          </cell>
          <cell r="C68">
            <v>113</v>
          </cell>
          <cell r="D68" t="str">
            <v>18Б0160080</v>
          </cell>
          <cell r="E68" t="str">
            <v>631</v>
          </cell>
          <cell r="F68">
            <v>2292500</v>
          </cell>
          <cell r="G68">
            <v>2292500</v>
          </cell>
          <cell r="H68">
            <v>2292500</v>
          </cell>
        </row>
        <row r="69">
          <cell r="A69" t="str">
            <v>60101137110011010111</v>
          </cell>
          <cell r="B69">
            <v>601</v>
          </cell>
          <cell r="C69">
            <v>113</v>
          </cell>
          <cell r="D69" t="str">
            <v>7110011010</v>
          </cell>
          <cell r="E69" t="str">
            <v>111</v>
          </cell>
          <cell r="F69">
            <v>9739070</v>
          </cell>
          <cell r="G69">
            <v>9739070</v>
          </cell>
          <cell r="H69">
            <v>9739070</v>
          </cell>
        </row>
        <row r="70">
          <cell r="A70" t="str">
            <v>60101137110011010112</v>
          </cell>
          <cell r="B70">
            <v>601</v>
          </cell>
          <cell r="C70">
            <v>113</v>
          </cell>
          <cell r="D70" t="str">
            <v>7110011010</v>
          </cell>
          <cell r="E70" t="str">
            <v>112</v>
          </cell>
          <cell r="F70">
            <v>55000</v>
          </cell>
          <cell r="G70">
            <v>55000</v>
          </cell>
          <cell r="H70">
            <v>55000</v>
          </cell>
        </row>
        <row r="71">
          <cell r="A71" t="str">
            <v>60101137110011010119</v>
          </cell>
          <cell r="B71">
            <v>601</v>
          </cell>
          <cell r="C71">
            <v>113</v>
          </cell>
          <cell r="D71" t="str">
            <v>7110011010</v>
          </cell>
          <cell r="E71" t="str">
            <v>119</v>
          </cell>
          <cell r="F71">
            <v>2867890</v>
          </cell>
          <cell r="G71">
            <v>2867890</v>
          </cell>
          <cell r="H71">
            <v>2867890</v>
          </cell>
        </row>
        <row r="72">
          <cell r="A72" t="str">
            <v>60101137110011010244</v>
          </cell>
          <cell r="B72">
            <v>601</v>
          </cell>
          <cell r="C72">
            <v>113</v>
          </cell>
          <cell r="D72" t="str">
            <v>7110011010</v>
          </cell>
          <cell r="E72" t="str">
            <v>244</v>
          </cell>
          <cell r="F72">
            <v>24082020</v>
          </cell>
          <cell r="G72">
            <v>19082020</v>
          </cell>
          <cell r="H72">
            <v>19082020</v>
          </cell>
        </row>
        <row r="73">
          <cell r="A73" t="str">
            <v>60101137110011010851</v>
          </cell>
          <cell r="B73">
            <v>601</v>
          </cell>
          <cell r="C73">
            <v>113</v>
          </cell>
          <cell r="D73" t="str">
            <v>7110011010</v>
          </cell>
          <cell r="E73" t="str">
            <v>851</v>
          </cell>
          <cell r="F73">
            <v>200000</v>
          </cell>
          <cell r="G73">
            <v>200000</v>
          </cell>
          <cell r="H73">
            <v>200000</v>
          </cell>
        </row>
        <row r="74">
          <cell r="A74" t="str">
            <v>60101137110011010852</v>
          </cell>
          <cell r="B74">
            <v>601</v>
          </cell>
          <cell r="C74">
            <v>113</v>
          </cell>
          <cell r="D74" t="str">
            <v>7110011010</v>
          </cell>
          <cell r="E74" t="str">
            <v>852</v>
          </cell>
          <cell r="F74">
            <v>187530</v>
          </cell>
          <cell r="G74">
            <v>187530</v>
          </cell>
          <cell r="H74">
            <v>187530</v>
          </cell>
        </row>
        <row r="75">
          <cell r="A75" t="str">
            <v>60101137110011010853</v>
          </cell>
          <cell r="B75">
            <v>601</v>
          </cell>
          <cell r="C75">
            <v>113</v>
          </cell>
          <cell r="D75" t="str">
            <v>7110011010</v>
          </cell>
          <cell r="E75" t="str">
            <v>853</v>
          </cell>
          <cell r="F75">
            <v>7000</v>
          </cell>
          <cell r="G75">
            <v>7000</v>
          </cell>
          <cell r="H75">
            <v>7000</v>
          </cell>
        </row>
        <row r="76">
          <cell r="A76" t="str">
            <v>60101137110020050831</v>
          </cell>
          <cell r="B76">
            <v>601</v>
          </cell>
          <cell r="C76">
            <v>113</v>
          </cell>
          <cell r="D76" t="str">
            <v>7110020050</v>
          </cell>
          <cell r="E76" t="str">
            <v>831</v>
          </cell>
          <cell r="F76">
            <v>200000</v>
          </cell>
          <cell r="G76">
            <v>200000</v>
          </cell>
          <cell r="H76">
            <v>200000</v>
          </cell>
        </row>
        <row r="77">
          <cell r="A77" t="str">
            <v>60101139810076610121</v>
          </cell>
          <cell r="B77">
            <v>601</v>
          </cell>
          <cell r="C77">
            <v>113</v>
          </cell>
          <cell r="D77" t="str">
            <v>9810076610</v>
          </cell>
          <cell r="E77" t="str">
            <v>121</v>
          </cell>
          <cell r="F77">
            <v>5687160</v>
          </cell>
          <cell r="G77">
            <v>5687160</v>
          </cell>
          <cell r="H77">
            <v>5687160</v>
          </cell>
        </row>
        <row r="78">
          <cell r="A78" t="str">
            <v>60101139810076610129</v>
          </cell>
          <cell r="B78">
            <v>601</v>
          </cell>
          <cell r="C78">
            <v>113</v>
          </cell>
          <cell r="D78" t="str">
            <v>9810076610</v>
          </cell>
          <cell r="E78" t="str">
            <v>129</v>
          </cell>
          <cell r="F78">
            <v>1717530</v>
          </cell>
          <cell r="G78">
            <v>1717530</v>
          </cell>
          <cell r="H78">
            <v>1717530</v>
          </cell>
        </row>
        <row r="79">
          <cell r="A79" t="str">
            <v>60104121210160130811</v>
          </cell>
          <cell r="B79">
            <v>601</v>
          </cell>
          <cell r="C79">
            <v>412</v>
          </cell>
          <cell r="D79" t="str">
            <v>1210160130</v>
          </cell>
          <cell r="E79" t="str">
            <v>811</v>
          </cell>
          <cell r="F79">
            <v>3000000</v>
          </cell>
          <cell r="G79">
            <v>3000000</v>
          </cell>
          <cell r="H79">
            <v>3000000</v>
          </cell>
        </row>
        <row r="80">
          <cell r="A80" t="str">
            <v>60104121210160130812</v>
          </cell>
          <cell r="B80">
            <v>601</v>
          </cell>
          <cell r="C80">
            <v>412</v>
          </cell>
          <cell r="D80" t="str">
            <v>1210160130</v>
          </cell>
          <cell r="E80" t="str">
            <v>812</v>
          </cell>
          <cell r="F80">
            <v>2000000</v>
          </cell>
          <cell r="G80">
            <v>2000000</v>
          </cell>
          <cell r="H80">
            <v>2000000</v>
          </cell>
        </row>
        <row r="81">
          <cell r="A81" t="str">
            <v>60104121210220480244</v>
          </cell>
          <cell r="B81">
            <v>601</v>
          </cell>
          <cell r="C81">
            <v>412</v>
          </cell>
          <cell r="D81" t="str">
            <v>1210220480</v>
          </cell>
          <cell r="E81" t="str">
            <v>244</v>
          </cell>
          <cell r="F81">
            <v>150000</v>
          </cell>
          <cell r="G81">
            <v>150000</v>
          </cell>
          <cell r="H81">
            <v>150000</v>
          </cell>
        </row>
        <row r="82">
          <cell r="A82" t="str">
            <v>60104121210220480634</v>
          </cell>
          <cell r="B82">
            <v>601</v>
          </cell>
          <cell r="C82">
            <v>412</v>
          </cell>
          <cell r="D82" t="str">
            <v>1210220480</v>
          </cell>
          <cell r="E82" t="str">
            <v>634</v>
          </cell>
          <cell r="F82">
            <v>2400000</v>
          </cell>
          <cell r="G82">
            <v>2400000</v>
          </cell>
          <cell r="H82">
            <v>2400000</v>
          </cell>
        </row>
        <row r="83">
          <cell r="A83" t="str">
            <v>60104121210320480244</v>
          </cell>
          <cell r="B83">
            <v>601</v>
          </cell>
          <cell r="C83">
            <v>412</v>
          </cell>
          <cell r="D83" t="str">
            <v>1210320480</v>
          </cell>
          <cell r="E83" t="str">
            <v>244</v>
          </cell>
          <cell r="F83">
            <v>660000</v>
          </cell>
          <cell r="G83">
            <v>660000</v>
          </cell>
          <cell r="H83">
            <v>660000</v>
          </cell>
        </row>
        <row r="84">
          <cell r="A84" t="str">
            <v>60104121220120650244</v>
          </cell>
          <cell r="B84">
            <v>601</v>
          </cell>
          <cell r="C84">
            <v>412</v>
          </cell>
          <cell r="D84" t="str">
            <v>1220120650</v>
          </cell>
          <cell r="E84" t="str">
            <v>244</v>
          </cell>
          <cell r="F84">
            <v>1150000</v>
          </cell>
          <cell r="G84">
            <v>1150000</v>
          </cell>
          <cell r="H84">
            <v>1150000</v>
          </cell>
        </row>
        <row r="85">
          <cell r="A85" t="str">
            <v>60104121220220640244</v>
          </cell>
          <cell r="B85">
            <v>601</v>
          </cell>
          <cell r="C85">
            <v>412</v>
          </cell>
          <cell r="D85" t="str">
            <v>1220220640</v>
          </cell>
          <cell r="E85" t="str">
            <v>244</v>
          </cell>
          <cell r="F85">
            <v>2087500</v>
          </cell>
          <cell r="G85">
            <v>2087500</v>
          </cell>
          <cell r="H85">
            <v>2087500</v>
          </cell>
        </row>
        <row r="86">
          <cell r="A86" t="str">
            <v>60104121220220640813</v>
          </cell>
          <cell r="B86">
            <v>601</v>
          </cell>
          <cell r="C86">
            <v>412</v>
          </cell>
          <cell r="D86" t="str">
            <v>1220220640</v>
          </cell>
          <cell r="E86" t="str">
            <v>813</v>
          </cell>
          <cell r="F86">
            <v>100000</v>
          </cell>
          <cell r="G86">
            <v>100000</v>
          </cell>
          <cell r="H86">
            <v>100000</v>
          </cell>
        </row>
        <row r="87">
          <cell r="A87" t="str">
            <v>60107051310120450244</v>
          </cell>
          <cell r="B87">
            <v>601</v>
          </cell>
          <cell r="C87">
            <v>705</v>
          </cell>
          <cell r="D87" t="str">
            <v>1310120450</v>
          </cell>
          <cell r="E87" t="str">
            <v>244</v>
          </cell>
          <cell r="F87">
            <v>160000</v>
          </cell>
          <cell r="G87">
            <v>160000</v>
          </cell>
          <cell r="H87">
            <v>160000</v>
          </cell>
        </row>
        <row r="88">
          <cell r="A88" t="str">
            <v>60108010710120060244</v>
          </cell>
          <cell r="B88">
            <v>601</v>
          </cell>
          <cell r="C88">
            <v>801</v>
          </cell>
          <cell r="D88" t="str">
            <v>0710120060</v>
          </cell>
          <cell r="E88" t="str">
            <v>244</v>
          </cell>
          <cell r="F88">
            <v>1911000</v>
          </cell>
          <cell r="G88">
            <v>1911000</v>
          </cell>
          <cell r="H88">
            <v>1911000</v>
          </cell>
        </row>
        <row r="89">
          <cell r="A89" t="str">
            <v>60112011410398710244</v>
          </cell>
          <cell r="B89">
            <v>601</v>
          </cell>
          <cell r="C89">
            <v>1201</v>
          </cell>
          <cell r="D89" t="str">
            <v>1410398710</v>
          </cell>
          <cell r="E89" t="str">
            <v>244</v>
          </cell>
          <cell r="F89">
            <v>5900500</v>
          </cell>
          <cell r="G89">
            <v>5900500</v>
          </cell>
          <cell r="H89">
            <v>5900500</v>
          </cell>
        </row>
        <row r="90">
          <cell r="A90" t="str">
            <v>60112021410398710244</v>
          </cell>
          <cell r="B90">
            <v>601</v>
          </cell>
          <cell r="C90">
            <v>1202</v>
          </cell>
          <cell r="D90" t="str">
            <v>1410398710</v>
          </cell>
          <cell r="E90" t="str">
            <v>244</v>
          </cell>
          <cell r="F90">
            <v>1190000</v>
          </cell>
          <cell r="G90">
            <v>1190000</v>
          </cell>
          <cell r="H90">
            <v>1190000</v>
          </cell>
        </row>
        <row r="91">
          <cell r="A91" t="str">
            <v>60112021410498720811</v>
          </cell>
          <cell r="B91">
            <v>601</v>
          </cell>
          <cell r="C91">
            <v>1202</v>
          </cell>
          <cell r="D91" t="str">
            <v>1410498720</v>
          </cell>
          <cell r="E91" t="str">
            <v>811</v>
          </cell>
          <cell r="F91">
            <v>13367000</v>
          </cell>
          <cell r="G91">
            <v>13367000</v>
          </cell>
          <cell r="H91">
            <v>13367000</v>
          </cell>
        </row>
        <row r="92">
          <cell r="A92" t="str">
            <v>00000000000000</v>
          </cell>
          <cell r="F92">
            <v>289884668</v>
          </cell>
          <cell r="G92">
            <v>273496948</v>
          </cell>
          <cell r="H92">
            <v>273550048</v>
          </cell>
        </row>
        <row r="93">
          <cell r="A93" t="str">
            <v>602011311Б0120030244</v>
          </cell>
          <cell r="B93">
            <v>602</v>
          </cell>
          <cell r="C93">
            <v>113</v>
          </cell>
          <cell r="D93" t="str">
            <v>11Б0120030</v>
          </cell>
          <cell r="E93" t="str">
            <v>244</v>
          </cell>
          <cell r="F93">
            <v>1250000</v>
          </cell>
          <cell r="G93">
            <v>1250000</v>
          </cell>
          <cell r="H93">
            <v>1250000</v>
          </cell>
        </row>
        <row r="94">
          <cell r="A94" t="str">
            <v>602011311Б0120030852</v>
          </cell>
          <cell r="B94">
            <v>602</v>
          </cell>
          <cell r="C94">
            <v>113</v>
          </cell>
          <cell r="D94" t="str">
            <v>11Б0120030</v>
          </cell>
          <cell r="E94" t="str">
            <v>852</v>
          </cell>
          <cell r="F94">
            <v>11000</v>
          </cell>
          <cell r="G94">
            <v>11000</v>
          </cell>
          <cell r="H94">
            <v>11000</v>
          </cell>
        </row>
        <row r="95">
          <cell r="A95" t="str">
            <v>602011311Б0120070244</v>
          </cell>
          <cell r="B95">
            <v>602</v>
          </cell>
          <cell r="C95">
            <v>113</v>
          </cell>
          <cell r="D95" t="str">
            <v>11Б0120070</v>
          </cell>
          <cell r="E95" t="str">
            <v>244</v>
          </cell>
          <cell r="F95">
            <v>1703920</v>
          </cell>
          <cell r="G95">
            <v>1703920</v>
          </cell>
          <cell r="H95">
            <v>1703920</v>
          </cell>
        </row>
        <row r="96">
          <cell r="A96" t="str">
            <v>602011311Б0121120244</v>
          </cell>
          <cell r="B96">
            <v>602</v>
          </cell>
          <cell r="C96">
            <v>113</v>
          </cell>
          <cell r="D96" t="str">
            <v>11Б0121120</v>
          </cell>
          <cell r="E96" t="str">
            <v>244</v>
          </cell>
          <cell r="F96">
            <v>1806000</v>
          </cell>
          <cell r="G96">
            <v>1806000</v>
          </cell>
          <cell r="H96">
            <v>1806000</v>
          </cell>
        </row>
        <row r="97">
          <cell r="A97" t="str">
            <v>602011311Б0320340244</v>
          </cell>
          <cell r="B97">
            <v>602</v>
          </cell>
          <cell r="C97">
            <v>113</v>
          </cell>
          <cell r="D97" t="str">
            <v>11Б0320340</v>
          </cell>
          <cell r="E97" t="str">
            <v>244</v>
          </cell>
          <cell r="F97">
            <v>572040</v>
          </cell>
          <cell r="G97">
            <v>572040</v>
          </cell>
          <cell r="H97">
            <v>572040</v>
          </cell>
        </row>
        <row r="98">
          <cell r="A98" t="str">
            <v>60201131510220350244</v>
          </cell>
          <cell r="B98">
            <v>602</v>
          </cell>
          <cell r="C98">
            <v>113</v>
          </cell>
          <cell r="D98" t="str">
            <v>1510220350</v>
          </cell>
          <cell r="E98" t="str">
            <v>244</v>
          </cell>
          <cell r="F98">
            <v>3000000</v>
          </cell>
          <cell r="G98">
            <v>0</v>
          </cell>
          <cell r="H98">
            <v>0</v>
          </cell>
        </row>
        <row r="99">
          <cell r="A99" t="str">
            <v>60201137210010010122</v>
          </cell>
          <cell r="B99">
            <v>602</v>
          </cell>
          <cell r="C99">
            <v>113</v>
          </cell>
          <cell r="D99" t="str">
            <v>7210010010</v>
          </cell>
          <cell r="E99" t="str">
            <v>122</v>
          </cell>
          <cell r="F99">
            <v>1220340</v>
          </cell>
          <cell r="G99">
            <v>1220340</v>
          </cell>
          <cell r="H99">
            <v>1220340</v>
          </cell>
        </row>
        <row r="100">
          <cell r="A100" t="str">
            <v>60201137210010010129</v>
          </cell>
          <cell r="B100">
            <v>602</v>
          </cell>
          <cell r="C100">
            <v>113</v>
          </cell>
          <cell r="D100" t="str">
            <v>7210010010</v>
          </cell>
          <cell r="E100" t="str">
            <v>129</v>
          </cell>
          <cell r="F100">
            <v>351450</v>
          </cell>
          <cell r="G100">
            <v>351450</v>
          </cell>
          <cell r="H100">
            <v>351450</v>
          </cell>
        </row>
        <row r="101">
          <cell r="A101" t="str">
            <v>60201137210010010244</v>
          </cell>
          <cell r="B101">
            <v>602</v>
          </cell>
          <cell r="C101">
            <v>113</v>
          </cell>
          <cell r="D101" t="str">
            <v>7210010010</v>
          </cell>
          <cell r="E101" t="str">
            <v>244</v>
          </cell>
          <cell r="F101">
            <v>10021450</v>
          </cell>
          <cell r="G101">
            <v>8947150</v>
          </cell>
          <cell r="H101">
            <v>8947150</v>
          </cell>
        </row>
        <row r="102">
          <cell r="A102" t="str">
            <v>60201137210010010851</v>
          </cell>
          <cell r="B102">
            <v>602</v>
          </cell>
          <cell r="C102">
            <v>113</v>
          </cell>
          <cell r="D102" t="str">
            <v>7210010010</v>
          </cell>
          <cell r="E102" t="str">
            <v>851</v>
          </cell>
          <cell r="F102">
            <v>66940</v>
          </cell>
          <cell r="G102">
            <v>66940</v>
          </cell>
          <cell r="H102">
            <v>66940</v>
          </cell>
        </row>
        <row r="103">
          <cell r="A103" t="str">
            <v>60201137210010010852</v>
          </cell>
          <cell r="B103">
            <v>602</v>
          </cell>
          <cell r="C103">
            <v>113</v>
          </cell>
          <cell r="D103" t="str">
            <v>7210010010</v>
          </cell>
          <cell r="E103" t="str">
            <v>852</v>
          </cell>
          <cell r="F103">
            <v>36720</v>
          </cell>
          <cell r="G103">
            <v>6020</v>
          </cell>
          <cell r="H103">
            <v>6020</v>
          </cell>
        </row>
        <row r="104">
          <cell r="A104" t="str">
            <v>60201137210010010853</v>
          </cell>
          <cell r="B104">
            <v>602</v>
          </cell>
          <cell r="C104">
            <v>113</v>
          </cell>
          <cell r="D104" t="str">
            <v>7210010010</v>
          </cell>
          <cell r="E104" t="str">
            <v>853</v>
          </cell>
          <cell r="F104">
            <v>6040</v>
          </cell>
          <cell r="G104">
            <v>6040</v>
          </cell>
          <cell r="H104">
            <v>6040</v>
          </cell>
        </row>
        <row r="105">
          <cell r="A105" t="str">
            <v>60201137210010020121</v>
          </cell>
          <cell r="B105">
            <v>602</v>
          </cell>
          <cell r="C105">
            <v>113</v>
          </cell>
          <cell r="D105" t="str">
            <v>7210010020</v>
          </cell>
          <cell r="E105" t="str">
            <v>121</v>
          </cell>
          <cell r="F105">
            <v>45246950</v>
          </cell>
          <cell r="G105">
            <v>45246950</v>
          </cell>
          <cell r="H105">
            <v>45246950</v>
          </cell>
        </row>
        <row r="106">
          <cell r="A106" t="str">
            <v>60201137210010020129</v>
          </cell>
          <cell r="B106">
            <v>602</v>
          </cell>
          <cell r="C106">
            <v>113</v>
          </cell>
          <cell r="D106" t="str">
            <v>7210010020</v>
          </cell>
          <cell r="E106" t="str">
            <v>129</v>
          </cell>
          <cell r="F106">
            <v>13664570</v>
          </cell>
          <cell r="G106">
            <v>13664570</v>
          </cell>
          <cell r="H106">
            <v>13664570</v>
          </cell>
        </row>
        <row r="107">
          <cell r="A107" t="str">
            <v>60201139810021350831</v>
          </cell>
          <cell r="B107">
            <v>602</v>
          </cell>
          <cell r="C107">
            <v>113</v>
          </cell>
          <cell r="D107" t="str">
            <v>9810021350</v>
          </cell>
          <cell r="E107" t="str">
            <v>831</v>
          </cell>
          <cell r="F107">
            <v>268000</v>
          </cell>
          <cell r="G107">
            <v>0</v>
          </cell>
          <cell r="H107">
            <v>0</v>
          </cell>
        </row>
        <row r="108">
          <cell r="A108" t="str">
            <v>602041202Б0120160244</v>
          </cell>
          <cell r="B108">
            <v>602</v>
          </cell>
          <cell r="C108">
            <v>412</v>
          </cell>
          <cell r="D108" t="str">
            <v>02Б0120160</v>
          </cell>
          <cell r="E108" t="str">
            <v>244</v>
          </cell>
          <cell r="F108">
            <v>180000</v>
          </cell>
          <cell r="G108">
            <v>180000</v>
          </cell>
          <cell r="H108">
            <v>180000</v>
          </cell>
        </row>
        <row r="109">
          <cell r="A109" t="str">
            <v>60204120420221470244</v>
          </cell>
          <cell r="B109">
            <v>602</v>
          </cell>
          <cell r="C109">
            <v>412</v>
          </cell>
          <cell r="D109" t="str">
            <v>0420221470</v>
          </cell>
          <cell r="E109" t="str">
            <v>244</v>
          </cell>
          <cell r="F109">
            <v>42477740</v>
          </cell>
          <cell r="G109">
            <v>0</v>
          </cell>
          <cell r="H109">
            <v>0</v>
          </cell>
        </row>
        <row r="110">
          <cell r="A110" t="str">
            <v>602041211Б0220180244</v>
          </cell>
          <cell r="B110">
            <v>602</v>
          </cell>
          <cell r="C110">
            <v>412</v>
          </cell>
          <cell r="D110" t="str">
            <v>11Б0220180</v>
          </cell>
          <cell r="E110" t="str">
            <v>244</v>
          </cell>
          <cell r="F110">
            <v>612000</v>
          </cell>
          <cell r="G110">
            <v>612000</v>
          </cell>
          <cell r="H110">
            <v>612000</v>
          </cell>
        </row>
        <row r="111">
          <cell r="A111" t="str">
            <v>602041211Б0221550244</v>
          </cell>
          <cell r="B111">
            <v>602</v>
          </cell>
          <cell r="C111">
            <v>412</v>
          </cell>
          <cell r="D111" t="str">
            <v>11Б0221550</v>
          </cell>
          <cell r="E111" t="str">
            <v>244</v>
          </cell>
          <cell r="F111">
            <v>0</v>
          </cell>
          <cell r="G111">
            <v>14587130</v>
          </cell>
          <cell r="H111">
            <v>0</v>
          </cell>
        </row>
        <row r="112">
          <cell r="A112" t="str">
            <v>60205030430421510244</v>
          </cell>
          <cell r="B112">
            <v>602</v>
          </cell>
          <cell r="C112">
            <v>503</v>
          </cell>
          <cell r="D112" t="str">
            <v>0430421510</v>
          </cell>
          <cell r="E112" t="str">
            <v>244</v>
          </cell>
          <cell r="F112">
            <v>7522260</v>
          </cell>
          <cell r="G112">
            <v>0</v>
          </cell>
          <cell r="H112">
            <v>0</v>
          </cell>
        </row>
        <row r="113">
          <cell r="A113" t="str">
            <v>60205059810020950244</v>
          </cell>
          <cell r="B113">
            <v>602</v>
          </cell>
          <cell r="C113">
            <v>505</v>
          </cell>
          <cell r="D113" t="str">
            <v>9810020950</v>
          </cell>
          <cell r="E113" t="str">
            <v>244</v>
          </cell>
          <cell r="F113">
            <v>1758610</v>
          </cell>
          <cell r="G113">
            <v>0</v>
          </cell>
          <cell r="H113">
            <v>0</v>
          </cell>
        </row>
        <row r="114">
          <cell r="A114" t="str">
            <v>602100306Б01L0200322</v>
          </cell>
          <cell r="B114">
            <v>602</v>
          </cell>
          <cell r="C114">
            <v>1003</v>
          </cell>
          <cell r="D114" t="str">
            <v>06Б01L0200</v>
          </cell>
          <cell r="E114" t="str">
            <v>322</v>
          </cell>
          <cell r="F114">
            <v>2604630</v>
          </cell>
          <cell r="G114">
            <v>2604630</v>
          </cell>
          <cell r="H114">
            <v>7404630</v>
          </cell>
        </row>
        <row r="115">
          <cell r="A115" t="str">
            <v>00000000000000</v>
          </cell>
          <cell r="F115">
            <v>134380660</v>
          </cell>
          <cell r="G115">
            <v>92836180</v>
          </cell>
          <cell r="H115">
            <v>83049050</v>
          </cell>
        </row>
        <row r="116">
          <cell r="A116" t="str">
            <v>60401067310010010122</v>
          </cell>
          <cell r="B116">
            <v>604</v>
          </cell>
          <cell r="C116">
            <v>106</v>
          </cell>
          <cell r="D116" t="str">
            <v>7310010010</v>
          </cell>
          <cell r="E116" t="str">
            <v>122</v>
          </cell>
          <cell r="F116">
            <v>1019558</v>
          </cell>
          <cell r="G116">
            <v>1019558</v>
          </cell>
          <cell r="H116">
            <v>1019558</v>
          </cell>
        </row>
        <row r="117">
          <cell r="A117" t="str">
            <v>60401067310010010129</v>
          </cell>
          <cell r="B117">
            <v>604</v>
          </cell>
          <cell r="C117">
            <v>106</v>
          </cell>
          <cell r="D117" t="str">
            <v>7310010010</v>
          </cell>
          <cell r="E117" t="str">
            <v>129</v>
          </cell>
          <cell r="F117">
            <v>271780</v>
          </cell>
          <cell r="G117">
            <v>271780</v>
          </cell>
          <cell r="H117">
            <v>271780</v>
          </cell>
        </row>
        <row r="118">
          <cell r="A118" t="str">
            <v>60401067310010010244</v>
          </cell>
          <cell r="B118">
            <v>604</v>
          </cell>
          <cell r="C118">
            <v>106</v>
          </cell>
          <cell r="D118" t="str">
            <v>7310010010</v>
          </cell>
          <cell r="E118" t="str">
            <v>244</v>
          </cell>
          <cell r="F118">
            <v>4891990</v>
          </cell>
          <cell r="G118">
            <v>3391990</v>
          </cell>
          <cell r="H118">
            <v>3391990</v>
          </cell>
        </row>
        <row r="119">
          <cell r="A119" t="str">
            <v>60401067310010010851</v>
          </cell>
          <cell r="B119">
            <v>604</v>
          </cell>
          <cell r="C119">
            <v>106</v>
          </cell>
          <cell r="D119" t="str">
            <v>7310010010</v>
          </cell>
          <cell r="E119" t="str">
            <v>851</v>
          </cell>
          <cell r="F119">
            <v>2000</v>
          </cell>
          <cell r="G119">
            <v>2000</v>
          </cell>
          <cell r="H119">
            <v>2000</v>
          </cell>
        </row>
        <row r="120">
          <cell r="A120" t="str">
            <v>60401067310010010852</v>
          </cell>
          <cell r="B120">
            <v>604</v>
          </cell>
          <cell r="C120">
            <v>106</v>
          </cell>
          <cell r="D120" t="str">
            <v>7310010010</v>
          </cell>
          <cell r="E120" t="str">
            <v>852</v>
          </cell>
          <cell r="F120">
            <v>15075</v>
          </cell>
          <cell r="G120">
            <v>15075</v>
          </cell>
          <cell r="H120">
            <v>15075</v>
          </cell>
        </row>
        <row r="121">
          <cell r="A121" t="str">
            <v>60401067310010010853</v>
          </cell>
          <cell r="B121">
            <v>604</v>
          </cell>
          <cell r="C121">
            <v>106</v>
          </cell>
          <cell r="D121" t="str">
            <v>7310010010</v>
          </cell>
          <cell r="E121" t="str">
            <v>853</v>
          </cell>
          <cell r="F121">
            <v>43395</v>
          </cell>
          <cell r="G121">
            <v>43395</v>
          </cell>
          <cell r="H121">
            <v>43395</v>
          </cell>
        </row>
        <row r="122">
          <cell r="A122" t="str">
            <v>60401067310010020121</v>
          </cell>
          <cell r="B122">
            <v>604</v>
          </cell>
          <cell r="C122">
            <v>106</v>
          </cell>
          <cell r="D122" t="str">
            <v>7310010020</v>
          </cell>
          <cell r="E122" t="str">
            <v>121</v>
          </cell>
          <cell r="F122">
            <v>30415570</v>
          </cell>
          <cell r="G122">
            <v>30415570</v>
          </cell>
          <cell r="H122">
            <v>30415570</v>
          </cell>
        </row>
        <row r="123">
          <cell r="A123" t="str">
            <v>60401067310010020129</v>
          </cell>
          <cell r="B123">
            <v>604</v>
          </cell>
          <cell r="C123">
            <v>106</v>
          </cell>
          <cell r="D123" t="str">
            <v>7310010020</v>
          </cell>
          <cell r="E123" t="str">
            <v>129</v>
          </cell>
          <cell r="F123">
            <v>9185502</v>
          </cell>
          <cell r="G123">
            <v>9185502</v>
          </cell>
          <cell r="H123">
            <v>9185502</v>
          </cell>
        </row>
        <row r="124">
          <cell r="A124" t="str">
            <v>60401119810020020870</v>
          </cell>
          <cell r="B124">
            <v>604</v>
          </cell>
          <cell r="C124">
            <v>111</v>
          </cell>
          <cell r="D124" t="str">
            <v>9810020020</v>
          </cell>
          <cell r="E124" t="str">
            <v>870</v>
          </cell>
          <cell r="F124">
            <v>12775540</v>
          </cell>
          <cell r="G124">
            <v>17263840</v>
          </cell>
          <cell r="H124">
            <v>17263840</v>
          </cell>
        </row>
        <row r="125">
          <cell r="A125" t="str">
            <v>604011310Б0120050831</v>
          </cell>
          <cell r="B125">
            <v>604</v>
          </cell>
          <cell r="C125">
            <v>113</v>
          </cell>
          <cell r="D125" t="str">
            <v>10Б0120050</v>
          </cell>
          <cell r="E125" t="str">
            <v>831</v>
          </cell>
          <cell r="F125">
            <v>3544420</v>
          </cell>
          <cell r="G125">
            <v>9744420</v>
          </cell>
          <cell r="H125">
            <v>9744420</v>
          </cell>
        </row>
        <row r="126">
          <cell r="A126" t="str">
            <v>60401139810010050880</v>
          </cell>
          <cell r="B126">
            <v>604</v>
          </cell>
          <cell r="C126">
            <v>113</v>
          </cell>
          <cell r="D126" t="str">
            <v>9810010050</v>
          </cell>
          <cell r="E126" t="str">
            <v>880</v>
          </cell>
          <cell r="F126">
            <v>2000000</v>
          </cell>
          <cell r="G126">
            <v>2000000</v>
          </cell>
          <cell r="H126">
            <v>2000000</v>
          </cell>
        </row>
        <row r="127">
          <cell r="A127" t="str">
            <v>60401139810021440880</v>
          </cell>
          <cell r="B127">
            <v>604</v>
          </cell>
          <cell r="C127">
            <v>113</v>
          </cell>
          <cell r="D127" t="str">
            <v>9810021440</v>
          </cell>
          <cell r="E127" t="str">
            <v>880</v>
          </cell>
          <cell r="F127">
            <v>33189310</v>
          </cell>
          <cell r="G127">
            <v>68381000</v>
          </cell>
          <cell r="H127">
            <v>74187880</v>
          </cell>
        </row>
        <row r="128">
          <cell r="A128" t="str">
            <v>60401139810021520880</v>
          </cell>
          <cell r="B128">
            <v>604</v>
          </cell>
          <cell r="C128">
            <v>113</v>
          </cell>
          <cell r="D128" t="str">
            <v>9810021520</v>
          </cell>
          <cell r="E128" t="str">
            <v>880</v>
          </cell>
          <cell r="F128">
            <v>0</v>
          </cell>
          <cell r="G128">
            <v>16413690</v>
          </cell>
          <cell r="H128">
            <v>33483900</v>
          </cell>
        </row>
        <row r="129">
          <cell r="A129" t="str">
            <v>604011398100S6420880</v>
          </cell>
          <cell r="B129">
            <v>604</v>
          </cell>
          <cell r="C129">
            <v>113</v>
          </cell>
          <cell r="D129" t="str">
            <v>98100S6420</v>
          </cell>
          <cell r="E129" t="str">
            <v>880</v>
          </cell>
          <cell r="F129">
            <v>13500000</v>
          </cell>
          <cell r="G129">
            <v>0</v>
          </cell>
          <cell r="H129">
            <v>0</v>
          </cell>
        </row>
        <row r="130">
          <cell r="A130" t="str">
            <v>604130110Б0220010730</v>
          </cell>
          <cell r="B130">
            <v>604</v>
          </cell>
          <cell r="C130">
            <v>1301</v>
          </cell>
          <cell r="D130" t="str">
            <v>10Б0220010</v>
          </cell>
          <cell r="E130" t="str">
            <v>730</v>
          </cell>
          <cell r="F130">
            <v>174715000</v>
          </cell>
          <cell r="G130">
            <v>223370000</v>
          </cell>
          <cell r="H130">
            <v>261938000</v>
          </cell>
        </row>
        <row r="131">
          <cell r="A131" t="str">
            <v>00000000000000</v>
          </cell>
          <cell r="F131">
            <v>285569140</v>
          </cell>
          <cell r="G131">
            <v>381517820</v>
          </cell>
          <cell r="H131">
            <v>442962910</v>
          </cell>
        </row>
        <row r="132">
          <cell r="A132" t="str">
            <v>60501131530120660244</v>
          </cell>
          <cell r="B132">
            <v>605</v>
          </cell>
          <cell r="C132">
            <v>113</v>
          </cell>
          <cell r="D132" t="str">
            <v>1530120660</v>
          </cell>
          <cell r="E132" t="str">
            <v>244</v>
          </cell>
          <cell r="F132">
            <v>7650</v>
          </cell>
          <cell r="G132">
            <v>7650</v>
          </cell>
          <cell r="H132">
            <v>7650</v>
          </cell>
        </row>
        <row r="133">
          <cell r="A133" t="str">
            <v>60501137410010010122</v>
          </cell>
          <cell r="B133">
            <v>605</v>
          </cell>
          <cell r="C133">
            <v>113</v>
          </cell>
          <cell r="D133" t="str">
            <v>7410010010</v>
          </cell>
          <cell r="E133" t="str">
            <v>122</v>
          </cell>
          <cell r="F133">
            <v>585060</v>
          </cell>
          <cell r="G133">
            <v>585060</v>
          </cell>
          <cell r="H133">
            <v>585060</v>
          </cell>
        </row>
        <row r="134">
          <cell r="A134" t="str">
            <v>60501137410010010129</v>
          </cell>
          <cell r="B134">
            <v>605</v>
          </cell>
          <cell r="C134">
            <v>113</v>
          </cell>
          <cell r="D134" t="str">
            <v>7410010010</v>
          </cell>
          <cell r="E134" t="str">
            <v>129</v>
          </cell>
          <cell r="F134">
            <v>172830</v>
          </cell>
          <cell r="G134">
            <v>172830</v>
          </cell>
          <cell r="H134">
            <v>172830</v>
          </cell>
        </row>
        <row r="135">
          <cell r="A135" t="str">
            <v>60501137410010010244</v>
          </cell>
          <cell r="B135">
            <v>605</v>
          </cell>
          <cell r="C135">
            <v>113</v>
          </cell>
          <cell r="D135" t="str">
            <v>7410010010</v>
          </cell>
          <cell r="E135" t="str">
            <v>244</v>
          </cell>
          <cell r="F135">
            <v>2842320</v>
          </cell>
          <cell r="G135">
            <v>2842320</v>
          </cell>
          <cell r="H135">
            <v>2842320</v>
          </cell>
        </row>
        <row r="136">
          <cell r="A136" t="str">
            <v>60501137410010010851</v>
          </cell>
          <cell r="B136">
            <v>605</v>
          </cell>
          <cell r="C136">
            <v>113</v>
          </cell>
          <cell r="D136" t="str">
            <v>7410010010</v>
          </cell>
          <cell r="E136" t="str">
            <v>851</v>
          </cell>
          <cell r="F136">
            <v>500</v>
          </cell>
          <cell r="G136">
            <v>500</v>
          </cell>
          <cell r="H136">
            <v>500</v>
          </cell>
        </row>
        <row r="137">
          <cell r="A137" t="str">
            <v>60501137410010010852</v>
          </cell>
          <cell r="B137">
            <v>605</v>
          </cell>
          <cell r="C137">
            <v>113</v>
          </cell>
          <cell r="D137" t="str">
            <v>7410010010</v>
          </cell>
          <cell r="E137" t="str">
            <v>852</v>
          </cell>
          <cell r="F137">
            <v>12960</v>
          </cell>
          <cell r="G137">
            <v>12960</v>
          </cell>
          <cell r="H137">
            <v>12960</v>
          </cell>
        </row>
        <row r="138">
          <cell r="A138" t="str">
            <v>60501137410010010853</v>
          </cell>
          <cell r="B138">
            <v>605</v>
          </cell>
          <cell r="C138">
            <v>113</v>
          </cell>
          <cell r="D138" t="str">
            <v>7410010010</v>
          </cell>
          <cell r="E138" t="str">
            <v>853</v>
          </cell>
          <cell r="F138">
            <v>2500</v>
          </cell>
          <cell r="G138">
            <v>2500</v>
          </cell>
          <cell r="H138">
            <v>2500</v>
          </cell>
        </row>
        <row r="139">
          <cell r="A139" t="str">
            <v>60501137410010020121</v>
          </cell>
          <cell r="B139">
            <v>605</v>
          </cell>
          <cell r="C139">
            <v>113</v>
          </cell>
          <cell r="D139" t="str">
            <v>7410010020</v>
          </cell>
          <cell r="E139" t="str">
            <v>121</v>
          </cell>
          <cell r="F139">
            <v>19370230</v>
          </cell>
          <cell r="G139">
            <v>19370230</v>
          </cell>
          <cell r="H139">
            <v>19370230</v>
          </cell>
        </row>
        <row r="140">
          <cell r="A140" t="str">
            <v>60501137410010020129</v>
          </cell>
          <cell r="B140">
            <v>605</v>
          </cell>
          <cell r="C140">
            <v>113</v>
          </cell>
          <cell r="D140" t="str">
            <v>7410010020</v>
          </cell>
          <cell r="E140" t="str">
            <v>129</v>
          </cell>
          <cell r="F140">
            <v>5849810</v>
          </cell>
          <cell r="G140">
            <v>5849810</v>
          </cell>
          <cell r="H140">
            <v>5849810</v>
          </cell>
        </row>
        <row r="141">
          <cell r="A141" t="str">
            <v>60508010710120060244</v>
          </cell>
          <cell r="B141">
            <v>605</v>
          </cell>
          <cell r="C141">
            <v>801</v>
          </cell>
          <cell r="D141" t="str">
            <v>0710120060</v>
          </cell>
          <cell r="E141" t="str">
            <v>244</v>
          </cell>
          <cell r="F141">
            <v>1096200</v>
          </cell>
          <cell r="G141">
            <v>1096200</v>
          </cell>
          <cell r="H141">
            <v>1096200</v>
          </cell>
        </row>
        <row r="142">
          <cell r="A142" t="str">
            <v>60510030320280240811</v>
          </cell>
          <cell r="B142">
            <v>605</v>
          </cell>
          <cell r="C142">
            <v>1003</v>
          </cell>
          <cell r="D142" t="str">
            <v>0320280240</v>
          </cell>
          <cell r="E142" t="str">
            <v>811</v>
          </cell>
          <cell r="F142">
            <v>2250320</v>
          </cell>
          <cell r="G142">
            <v>2250320</v>
          </cell>
          <cell r="H142">
            <v>2250320</v>
          </cell>
        </row>
        <row r="143">
          <cell r="A143" t="str">
            <v>00000000000000</v>
          </cell>
          <cell r="F143">
            <v>32190380</v>
          </cell>
          <cell r="G143">
            <v>32190380</v>
          </cell>
          <cell r="H143">
            <v>32190380</v>
          </cell>
        </row>
        <row r="144">
          <cell r="A144" t="str">
            <v>60607010110111010611</v>
          </cell>
          <cell r="B144">
            <v>606</v>
          </cell>
          <cell r="C144">
            <v>701</v>
          </cell>
          <cell r="D144" t="str">
            <v>0110111010</v>
          </cell>
          <cell r="E144" t="str">
            <v>611</v>
          </cell>
          <cell r="F144">
            <v>656711380</v>
          </cell>
          <cell r="G144">
            <v>656711380</v>
          </cell>
          <cell r="H144">
            <v>656711380</v>
          </cell>
        </row>
        <row r="145">
          <cell r="A145" t="str">
            <v>60607010110111010612</v>
          </cell>
          <cell r="B145">
            <v>606</v>
          </cell>
          <cell r="C145">
            <v>701</v>
          </cell>
          <cell r="D145" t="str">
            <v>0110111010</v>
          </cell>
          <cell r="E145" t="str">
            <v>612</v>
          </cell>
          <cell r="F145">
            <v>3361600</v>
          </cell>
          <cell r="G145">
            <v>3361600</v>
          </cell>
          <cell r="H145">
            <v>3361600</v>
          </cell>
        </row>
        <row r="146">
          <cell r="A146" t="str">
            <v>60607010110111010621</v>
          </cell>
          <cell r="B146">
            <v>606</v>
          </cell>
          <cell r="C146">
            <v>701</v>
          </cell>
          <cell r="D146" t="str">
            <v>0110111010</v>
          </cell>
          <cell r="E146" t="str">
            <v>621</v>
          </cell>
          <cell r="F146">
            <v>30275810</v>
          </cell>
          <cell r="G146">
            <v>30275810</v>
          </cell>
          <cell r="H146">
            <v>30275810</v>
          </cell>
        </row>
        <row r="147">
          <cell r="A147" t="str">
            <v>60607010110177170611</v>
          </cell>
          <cell r="B147">
            <v>606</v>
          </cell>
          <cell r="C147">
            <v>701</v>
          </cell>
          <cell r="D147" t="str">
            <v>0110177170</v>
          </cell>
          <cell r="E147" t="str">
            <v>611</v>
          </cell>
          <cell r="F147">
            <v>697969320</v>
          </cell>
          <cell r="G147">
            <v>709342290</v>
          </cell>
          <cell r="H147">
            <v>721037940</v>
          </cell>
        </row>
        <row r="148">
          <cell r="A148" t="str">
            <v>60607010110177170621</v>
          </cell>
          <cell r="B148">
            <v>606</v>
          </cell>
          <cell r="C148">
            <v>701</v>
          </cell>
          <cell r="D148" t="str">
            <v>0110177170</v>
          </cell>
          <cell r="E148" t="str">
            <v>621</v>
          </cell>
          <cell r="F148">
            <v>32582500</v>
          </cell>
          <cell r="G148">
            <v>33113400</v>
          </cell>
          <cell r="H148">
            <v>33775700</v>
          </cell>
        </row>
        <row r="149">
          <cell r="A149" t="str">
            <v>60607010110177170632</v>
          </cell>
          <cell r="B149">
            <v>606</v>
          </cell>
          <cell r="C149">
            <v>701</v>
          </cell>
          <cell r="D149" t="str">
            <v>0110177170</v>
          </cell>
          <cell r="E149" t="str">
            <v>632</v>
          </cell>
          <cell r="F149">
            <v>4927620</v>
          </cell>
          <cell r="G149">
            <v>5007900</v>
          </cell>
          <cell r="H149">
            <v>5108100</v>
          </cell>
        </row>
        <row r="150">
          <cell r="A150" t="str">
            <v>60607010110611010612</v>
          </cell>
          <cell r="B150">
            <v>606</v>
          </cell>
          <cell r="C150">
            <v>701</v>
          </cell>
          <cell r="D150" t="str">
            <v>0110611010</v>
          </cell>
          <cell r="E150" t="str">
            <v>612</v>
          </cell>
          <cell r="F150">
            <v>31723690</v>
          </cell>
          <cell r="G150">
            <v>13530660</v>
          </cell>
          <cell r="H150">
            <v>13530660</v>
          </cell>
        </row>
        <row r="151">
          <cell r="A151" t="str">
            <v>60607011510220350612</v>
          </cell>
          <cell r="B151">
            <v>606</v>
          </cell>
          <cell r="C151">
            <v>701</v>
          </cell>
          <cell r="D151" t="str">
            <v>1510220350</v>
          </cell>
          <cell r="E151" t="str">
            <v>612</v>
          </cell>
          <cell r="F151">
            <v>3550000</v>
          </cell>
          <cell r="G151">
            <v>20250000</v>
          </cell>
          <cell r="H151">
            <v>0</v>
          </cell>
        </row>
        <row r="152">
          <cell r="A152" t="str">
            <v>60607011620220550612</v>
          </cell>
          <cell r="B152">
            <v>606</v>
          </cell>
          <cell r="C152">
            <v>701</v>
          </cell>
          <cell r="D152" t="str">
            <v>1620220550</v>
          </cell>
          <cell r="E152" t="str">
            <v>612</v>
          </cell>
          <cell r="F152">
            <v>3744140</v>
          </cell>
          <cell r="G152">
            <v>3744140</v>
          </cell>
          <cell r="H152">
            <v>3744140</v>
          </cell>
        </row>
        <row r="153">
          <cell r="A153" t="str">
            <v>60607011620220550622</v>
          </cell>
          <cell r="B153">
            <v>606</v>
          </cell>
          <cell r="C153">
            <v>701</v>
          </cell>
          <cell r="D153" t="str">
            <v>1620220550</v>
          </cell>
          <cell r="E153" t="str">
            <v>622</v>
          </cell>
          <cell r="F153">
            <v>98500</v>
          </cell>
          <cell r="G153">
            <v>98500</v>
          </cell>
          <cell r="H153">
            <v>98500</v>
          </cell>
        </row>
        <row r="154">
          <cell r="A154" t="str">
            <v>606070117Б0120490612</v>
          </cell>
          <cell r="B154">
            <v>606</v>
          </cell>
          <cell r="C154">
            <v>701</v>
          </cell>
          <cell r="D154" t="str">
            <v>17Б0120490</v>
          </cell>
          <cell r="E154" t="str">
            <v>612</v>
          </cell>
          <cell r="F154">
            <v>2538870</v>
          </cell>
          <cell r="G154">
            <v>2538870</v>
          </cell>
          <cell r="H154">
            <v>2538870</v>
          </cell>
        </row>
        <row r="155">
          <cell r="A155" t="str">
            <v>60607020110211010611</v>
          </cell>
          <cell r="B155">
            <v>606</v>
          </cell>
          <cell r="C155">
            <v>702</v>
          </cell>
          <cell r="D155" t="str">
            <v>0110211010</v>
          </cell>
          <cell r="E155" t="str">
            <v>611</v>
          </cell>
          <cell r="F155">
            <v>523919920</v>
          </cell>
          <cell r="G155">
            <v>522573210</v>
          </cell>
          <cell r="H155">
            <v>522573210</v>
          </cell>
        </row>
        <row r="156">
          <cell r="A156" t="str">
            <v>60607020110211010612</v>
          </cell>
          <cell r="B156">
            <v>606</v>
          </cell>
          <cell r="C156">
            <v>702</v>
          </cell>
          <cell r="D156" t="str">
            <v>0110211010</v>
          </cell>
          <cell r="E156" t="str">
            <v>612</v>
          </cell>
          <cell r="F156">
            <v>3997750</v>
          </cell>
          <cell r="G156">
            <v>3997750</v>
          </cell>
          <cell r="H156">
            <v>3997750</v>
          </cell>
        </row>
        <row r="157">
          <cell r="A157" t="str">
            <v>60607020110211010621</v>
          </cell>
          <cell r="B157">
            <v>606</v>
          </cell>
          <cell r="C157">
            <v>702</v>
          </cell>
          <cell r="D157" t="str">
            <v>0110211010</v>
          </cell>
          <cell r="E157" t="str">
            <v>621</v>
          </cell>
          <cell r="F157">
            <v>38232370</v>
          </cell>
          <cell r="G157">
            <v>38232370</v>
          </cell>
          <cell r="H157">
            <v>38232370</v>
          </cell>
        </row>
        <row r="158">
          <cell r="A158" t="str">
            <v>60607020110211010622</v>
          </cell>
          <cell r="B158">
            <v>606</v>
          </cell>
          <cell r="C158">
            <v>702</v>
          </cell>
          <cell r="D158" t="str">
            <v>0110211010</v>
          </cell>
          <cell r="E158" t="str">
            <v>622</v>
          </cell>
          <cell r="F158">
            <v>1935120</v>
          </cell>
          <cell r="G158">
            <v>1935120</v>
          </cell>
          <cell r="H158">
            <v>1935120</v>
          </cell>
        </row>
        <row r="159">
          <cell r="A159" t="str">
            <v>60607020110211010632</v>
          </cell>
          <cell r="B159">
            <v>606</v>
          </cell>
          <cell r="C159">
            <v>702</v>
          </cell>
          <cell r="D159" t="str">
            <v>0110211010</v>
          </cell>
          <cell r="E159" t="str">
            <v>632</v>
          </cell>
          <cell r="F159">
            <v>3076980</v>
          </cell>
          <cell r="G159">
            <v>3076980</v>
          </cell>
          <cell r="H159">
            <v>3076980</v>
          </cell>
        </row>
        <row r="160">
          <cell r="A160" t="str">
            <v>60607020110277160611</v>
          </cell>
          <cell r="B160">
            <v>606</v>
          </cell>
          <cell r="C160">
            <v>702</v>
          </cell>
          <cell r="D160" t="str">
            <v>0110277160</v>
          </cell>
          <cell r="E160" t="str">
            <v>611</v>
          </cell>
          <cell r="F160">
            <v>953042900</v>
          </cell>
          <cell r="G160">
            <v>961646500</v>
          </cell>
          <cell r="H160">
            <v>971150700</v>
          </cell>
        </row>
        <row r="161">
          <cell r="A161" t="str">
            <v>60607020110277160621</v>
          </cell>
          <cell r="B161">
            <v>606</v>
          </cell>
          <cell r="C161">
            <v>702</v>
          </cell>
          <cell r="D161" t="str">
            <v>0110277160</v>
          </cell>
          <cell r="E161" t="str">
            <v>621</v>
          </cell>
          <cell r="F161">
            <v>114194380</v>
          </cell>
          <cell r="G161">
            <v>115222500</v>
          </cell>
          <cell r="H161">
            <v>116121720</v>
          </cell>
        </row>
        <row r="162">
          <cell r="A162" t="str">
            <v>60607020110277160632</v>
          </cell>
          <cell r="B162">
            <v>606</v>
          </cell>
          <cell r="C162">
            <v>702</v>
          </cell>
          <cell r="D162" t="str">
            <v>0110277160</v>
          </cell>
          <cell r="E162" t="str">
            <v>632</v>
          </cell>
          <cell r="F162">
            <v>4731840</v>
          </cell>
          <cell r="G162">
            <v>4774400</v>
          </cell>
          <cell r="H162">
            <v>4821740</v>
          </cell>
        </row>
        <row r="163">
          <cell r="A163" t="str">
            <v>60607020110611010612</v>
          </cell>
          <cell r="B163">
            <v>606</v>
          </cell>
          <cell r="C163">
            <v>702</v>
          </cell>
          <cell r="D163" t="str">
            <v>0110611010</v>
          </cell>
          <cell r="E163" t="str">
            <v>612</v>
          </cell>
          <cell r="F163">
            <v>53539330</v>
          </cell>
          <cell r="G163">
            <v>4000000</v>
          </cell>
          <cell r="H163">
            <v>4000000</v>
          </cell>
        </row>
        <row r="164">
          <cell r="A164" t="str">
            <v>60607020110611010622</v>
          </cell>
          <cell r="B164">
            <v>606</v>
          </cell>
          <cell r="C164">
            <v>702</v>
          </cell>
          <cell r="D164" t="str">
            <v>0110611010</v>
          </cell>
          <cell r="E164" t="str">
            <v>622</v>
          </cell>
          <cell r="F164">
            <v>5841770</v>
          </cell>
          <cell r="G164">
            <v>0</v>
          </cell>
          <cell r="H164">
            <v>0</v>
          </cell>
        </row>
        <row r="165">
          <cell r="A165" t="str">
            <v>60607020120140010465</v>
          </cell>
          <cell r="B165">
            <v>606</v>
          </cell>
          <cell r="C165">
            <v>702</v>
          </cell>
          <cell r="D165" t="str">
            <v>0120140010</v>
          </cell>
          <cell r="E165" t="str">
            <v>465</v>
          </cell>
          <cell r="F165">
            <v>3720000</v>
          </cell>
          <cell r="G165">
            <v>6819620</v>
          </cell>
          <cell r="H165">
            <v>0</v>
          </cell>
        </row>
        <row r="166">
          <cell r="A166" t="str">
            <v>60607021510220350612</v>
          </cell>
          <cell r="B166">
            <v>606</v>
          </cell>
          <cell r="C166">
            <v>702</v>
          </cell>
          <cell r="D166" t="str">
            <v>1510220350</v>
          </cell>
          <cell r="E166" t="str">
            <v>612</v>
          </cell>
          <cell r="F166">
            <v>11700000</v>
          </cell>
          <cell r="G166">
            <v>780000</v>
          </cell>
          <cell r="H166">
            <v>0</v>
          </cell>
        </row>
        <row r="167">
          <cell r="A167" t="str">
            <v>60607021520220370612</v>
          </cell>
          <cell r="B167">
            <v>606</v>
          </cell>
          <cell r="C167">
            <v>702</v>
          </cell>
          <cell r="D167" t="str">
            <v>1520220370</v>
          </cell>
          <cell r="E167" t="str">
            <v>612</v>
          </cell>
          <cell r="F167">
            <v>217150</v>
          </cell>
          <cell r="G167">
            <v>217150</v>
          </cell>
          <cell r="H167">
            <v>217150</v>
          </cell>
        </row>
        <row r="168">
          <cell r="A168" t="str">
            <v>60607021530120660612</v>
          </cell>
          <cell r="B168">
            <v>606</v>
          </cell>
          <cell r="C168">
            <v>702</v>
          </cell>
          <cell r="D168" t="str">
            <v>1530120660</v>
          </cell>
          <cell r="E168" t="str">
            <v>612</v>
          </cell>
          <cell r="F168">
            <v>1674800</v>
          </cell>
          <cell r="G168">
            <v>1674800</v>
          </cell>
          <cell r="H168">
            <v>1674800</v>
          </cell>
        </row>
        <row r="169">
          <cell r="A169" t="str">
            <v>60607021620220550612</v>
          </cell>
          <cell r="B169">
            <v>606</v>
          </cell>
          <cell r="C169">
            <v>702</v>
          </cell>
          <cell r="D169" t="str">
            <v>1620220550</v>
          </cell>
          <cell r="E169" t="str">
            <v>612</v>
          </cell>
          <cell r="F169">
            <v>2627360</v>
          </cell>
          <cell r="G169">
            <v>2627360</v>
          </cell>
          <cell r="H169">
            <v>2627360</v>
          </cell>
        </row>
        <row r="170">
          <cell r="A170" t="str">
            <v>60607021620220550622</v>
          </cell>
          <cell r="B170">
            <v>606</v>
          </cell>
          <cell r="C170">
            <v>702</v>
          </cell>
          <cell r="D170" t="str">
            <v>1620220550</v>
          </cell>
          <cell r="E170" t="str">
            <v>622</v>
          </cell>
          <cell r="F170">
            <v>148700</v>
          </cell>
          <cell r="G170">
            <v>148700</v>
          </cell>
          <cell r="H170">
            <v>148700</v>
          </cell>
        </row>
        <row r="171">
          <cell r="A171" t="str">
            <v>606070217Б0120490612</v>
          </cell>
          <cell r="B171">
            <v>606</v>
          </cell>
          <cell r="C171">
            <v>702</v>
          </cell>
          <cell r="D171" t="str">
            <v>17Б0120490</v>
          </cell>
          <cell r="E171" t="str">
            <v>612</v>
          </cell>
          <cell r="F171">
            <v>2538870</v>
          </cell>
          <cell r="G171">
            <v>2538870</v>
          </cell>
          <cell r="H171">
            <v>2538870</v>
          </cell>
        </row>
        <row r="172">
          <cell r="A172" t="str">
            <v>606070218Б0220360612</v>
          </cell>
          <cell r="B172">
            <v>606</v>
          </cell>
          <cell r="C172">
            <v>702</v>
          </cell>
          <cell r="D172" t="str">
            <v>18Б0220360</v>
          </cell>
          <cell r="E172" t="str">
            <v>612</v>
          </cell>
          <cell r="F172">
            <v>91800</v>
          </cell>
          <cell r="G172">
            <v>91800</v>
          </cell>
          <cell r="H172">
            <v>91800</v>
          </cell>
        </row>
        <row r="173">
          <cell r="A173" t="str">
            <v>60607030110311010611</v>
          </cell>
          <cell r="B173">
            <v>606</v>
          </cell>
          <cell r="C173">
            <v>703</v>
          </cell>
          <cell r="D173" t="str">
            <v>0110311010</v>
          </cell>
          <cell r="E173" t="str">
            <v>611</v>
          </cell>
          <cell r="F173">
            <v>177710540</v>
          </cell>
          <cell r="G173">
            <v>176969320</v>
          </cell>
          <cell r="H173">
            <v>176969320</v>
          </cell>
        </row>
        <row r="174">
          <cell r="A174" t="str">
            <v>60607030110311010621</v>
          </cell>
          <cell r="B174">
            <v>606</v>
          </cell>
          <cell r="C174">
            <v>703</v>
          </cell>
          <cell r="D174" t="str">
            <v>0110311010</v>
          </cell>
          <cell r="E174" t="str">
            <v>621</v>
          </cell>
          <cell r="F174">
            <v>19167620</v>
          </cell>
          <cell r="G174">
            <v>18917620</v>
          </cell>
          <cell r="H174">
            <v>18917620</v>
          </cell>
        </row>
        <row r="175">
          <cell r="A175" t="str">
            <v>606070301106S6690612</v>
          </cell>
          <cell r="B175">
            <v>606</v>
          </cell>
          <cell r="C175">
            <v>703</v>
          </cell>
          <cell r="D175" t="str">
            <v>01106S6690</v>
          </cell>
          <cell r="E175" t="str">
            <v>612</v>
          </cell>
          <cell r="F175">
            <v>250000</v>
          </cell>
          <cell r="G175">
            <v>0</v>
          </cell>
          <cell r="H175">
            <v>0</v>
          </cell>
        </row>
        <row r="176">
          <cell r="A176" t="str">
            <v>60607031510220350612</v>
          </cell>
          <cell r="B176">
            <v>606</v>
          </cell>
          <cell r="C176">
            <v>703</v>
          </cell>
          <cell r="D176" t="str">
            <v>1510220350</v>
          </cell>
          <cell r="E176" t="str">
            <v>612</v>
          </cell>
          <cell r="F176">
            <v>900000</v>
          </cell>
          <cell r="G176">
            <v>0</v>
          </cell>
          <cell r="H176">
            <v>0</v>
          </cell>
        </row>
        <row r="177">
          <cell r="A177" t="str">
            <v>60607031520220370612</v>
          </cell>
          <cell r="B177">
            <v>606</v>
          </cell>
          <cell r="C177">
            <v>703</v>
          </cell>
          <cell r="D177" t="str">
            <v>1520220370</v>
          </cell>
          <cell r="E177" t="str">
            <v>612</v>
          </cell>
          <cell r="F177">
            <v>20000</v>
          </cell>
          <cell r="G177">
            <v>20000</v>
          </cell>
          <cell r="H177">
            <v>20000</v>
          </cell>
        </row>
        <row r="178">
          <cell r="A178" t="str">
            <v>60607031530120660612</v>
          </cell>
          <cell r="B178">
            <v>606</v>
          </cell>
          <cell r="C178">
            <v>703</v>
          </cell>
          <cell r="D178" t="str">
            <v>1530120660</v>
          </cell>
          <cell r="E178" t="str">
            <v>612</v>
          </cell>
          <cell r="F178">
            <v>100000</v>
          </cell>
          <cell r="G178">
            <v>100000</v>
          </cell>
          <cell r="H178">
            <v>100000</v>
          </cell>
        </row>
        <row r="179">
          <cell r="A179" t="str">
            <v>60607031620220550612</v>
          </cell>
          <cell r="B179">
            <v>606</v>
          </cell>
          <cell r="C179">
            <v>703</v>
          </cell>
          <cell r="D179" t="str">
            <v>1620220550</v>
          </cell>
          <cell r="E179" t="str">
            <v>612</v>
          </cell>
          <cell r="F179">
            <v>301300</v>
          </cell>
          <cell r="G179">
            <v>301300</v>
          </cell>
          <cell r="H179">
            <v>301300</v>
          </cell>
        </row>
        <row r="180">
          <cell r="A180" t="str">
            <v>60607031620220550622</v>
          </cell>
          <cell r="B180">
            <v>606</v>
          </cell>
          <cell r="C180">
            <v>703</v>
          </cell>
          <cell r="D180" t="str">
            <v>1620220550</v>
          </cell>
          <cell r="E180" t="str">
            <v>622</v>
          </cell>
          <cell r="F180">
            <v>58600</v>
          </cell>
          <cell r="G180">
            <v>58600</v>
          </cell>
          <cell r="H180">
            <v>58600</v>
          </cell>
        </row>
        <row r="181">
          <cell r="A181" t="str">
            <v>60607070110411010621</v>
          </cell>
          <cell r="B181">
            <v>606</v>
          </cell>
          <cell r="C181">
            <v>707</v>
          </cell>
          <cell r="D181" t="str">
            <v>0110411010</v>
          </cell>
          <cell r="E181" t="str">
            <v>621</v>
          </cell>
          <cell r="F181">
            <v>7065480</v>
          </cell>
          <cell r="G181">
            <v>7065480</v>
          </cell>
          <cell r="H181">
            <v>7065480</v>
          </cell>
        </row>
        <row r="182">
          <cell r="A182" t="str">
            <v>60607070110420330612</v>
          </cell>
          <cell r="B182">
            <v>606</v>
          </cell>
          <cell r="C182">
            <v>707</v>
          </cell>
          <cell r="D182" t="str">
            <v>0110420330</v>
          </cell>
          <cell r="E182" t="str">
            <v>612</v>
          </cell>
          <cell r="F182">
            <v>17867370</v>
          </cell>
          <cell r="G182">
            <v>17867370</v>
          </cell>
          <cell r="H182">
            <v>17867370</v>
          </cell>
        </row>
        <row r="183">
          <cell r="A183" t="str">
            <v>60607071620220550622</v>
          </cell>
          <cell r="B183">
            <v>606</v>
          </cell>
          <cell r="C183">
            <v>707</v>
          </cell>
          <cell r="D183" t="str">
            <v>1620220550</v>
          </cell>
          <cell r="E183" t="str">
            <v>622</v>
          </cell>
          <cell r="F183">
            <v>45200</v>
          </cell>
          <cell r="G183">
            <v>45200</v>
          </cell>
          <cell r="H183">
            <v>45200</v>
          </cell>
        </row>
        <row r="184">
          <cell r="A184" t="str">
            <v>60607090110520240244</v>
          </cell>
          <cell r="B184">
            <v>606</v>
          </cell>
          <cell r="C184">
            <v>709</v>
          </cell>
          <cell r="D184" t="str">
            <v>0110520240</v>
          </cell>
          <cell r="E184" t="str">
            <v>244</v>
          </cell>
          <cell r="F184">
            <v>200000</v>
          </cell>
          <cell r="G184">
            <v>200000</v>
          </cell>
          <cell r="H184">
            <v>200000</v>
          </cell>
        </row>
        <row r="185">
          <cell r="A185" t="str">
            <v>60607090110520240612</v>
          </cell>
          <cell r="B185">
            <v>606</v>
          </cell>
          <cell r="C185">
            <v>709</v>
          </cell>
          <cell r="D185" t="str">
            <v>0110520240</v>
          </cell>
          <cell r="E185" t="str">
            <v>612</v>
          </cell>
          <cell r="F185">
            <v>4533500</v>
          </cell>
          <cell r="G185">
            <v>4533500</v>
          </cell>
          <cell r="H185">
            <v>4533500</v>
          </cell>
        </row>
        <row r="186">
          <cell r="A186" t="str">
            <v>60607090110520240622</v>
          </cell>
          <cell r="B186">
            <v>606</v>
          </cell>
          <cell r="C186">
            <v>709</v>
          </cell>
          <cell r="D186" t="str">
            <v>0110520240</v>
          </cell>
          <cell r="E186" t="str">
            <v>622</v>
          </cell>
          <cell r="F186">
            <v>345290</v>
          </cell>
          <cell r="G186">
            <v>345290</v>
          </cell>
          <cell r="H186">
            <v>345290</v>
          </cell>
        </row>
        <row r="187">
          <cell r="A187" t="str">
            <v>60607090110811010611</v>
          </cell>
          <cell r="B187">
            <v>606</v>
          </cell>
          <cell r="C187">
            <v>709</v>
          </cell>
          <cell r="D187" t="str">
            <v>0110811010</v>
          </cell>
          <cell r="E187" t="str">
            <v>611</v>
          </cell>
          <cell r="F187">
            <v>6950530</v>
          </cell>
          <cell r="G187">
            <v>6950530</v>
          </cell>
          <cell r="H187">
            <v>6950530</v>
          </cell>
        </row>
        <row r="188">
          <cell r="A188" t="str">
            <v>60607091620220550612</v>
          </cell>
          <cell r="B188">
            <v>606</v>
          </cell>
          <cell r="C188">
            <v>709</v>
          </cell>
          <cell r="D188" t="str">
            <v>1620220550</v>
          </cell>
          <cell r="E188" t="str">
            <v>612</v>
          </cell>
          <cell r="F188">
            <v>58600</v>
          </cell>
          <cell r="G188">
            <v>58600</v>
          </cell>
          <cell r="H188">
            <v>58600</v>
          </cell>
        </row>
        <row r="189">
          <cell r="A189" t="str">
            <v>60607097510010010122</v>
          </cell>
          <cell r="B189">
            <v>606</v>
          </cell>
          <cell r="C189">
            <v>709</v>
          </cell>
          <cell r="D189" t="str">
            <v>7510010010</v>
          </cell>
          <cell r="E189" t="str">
            <v>122</v>
          </cell>
          <cell r="F189">
            <v>522400</v>
          </cell>
          <cell r="G189">
            <v>522400</v>
          </cell>
          <cell r="H189">
            <v>522400</v>
          </cell>
        </row>
        <row r="190">
          <cell r="A190" t="str">
            <v>60607097510010010129</v>
          </cell>
          <cell r="B190">
            <v>606</v>
          </cell>
          <cell r="C190">
            <v>709</v>
          </cell>
          <cell r="D190" t="str">
            <v>7510010010</v>
          </cell>
          <cell r="E190" t="str">
            <v>129</v>
          </cell>
          <cell r="F190">
            <v>154840</v>
          </cell>
          <cell r="G190">
            <v>154840</v>
          </cell>
          <cell r="H190">
            <v>154840</v>
          </cell>
        </row>
        <row r="191">
          <cell r="A191" t="str">
            <v>60607097510010010244</v>
          </cell>
          <cell r="B191">
            <v>606</v>
          </cell>
          <cell r="C191">
            <v>709</v>
          </cell>
          <cell r="D191" t="str">
            <v>7510010010</v>
          </cell>
          <cell r="E191" t="str">
            <v>244</v>
          </cell>
          <cell r="F191">
            <v>1690510</v>
          </cell>
          <cell r="G191">
            <v>1690510</v>
          </cell>
          <cell r="H191">
            <v>1690510</v>
          </cell>
        </row>
        <row r="192">
          <cell r="A192" t="str">
            <v>60607097510010010851</v>
          </cell>
          <cell r="B192">
            <v>606</v>
          </cell>
          <cell r="C192">
            <v>709</v>
          </cell>
          <cell r="D192" t="str">
            <v>7510010010</v>
          </cell>
          <cell r="E192" t="str">
            <v>851</v>
          </cell>
          <cell r="F192">
            <v>40240</v>
          </cell>
          <cell r="G192">
            <v>40240</v>
          </cell>
          <cell r="H192">
            <v>40240</v>
          </cell>
        </row>
        <row r="193">
          <cell r="A193" t="str">
            <v>60607097510010010852</v>
          </cell>
          <cell r="B193">
            <v>606</v>
          </cell>
          <cell r="C193">
            <v>709</v>
          </cell>
          <cell r="D193" t="str">
            <v>7510010010</v>
          </cell>
          <cell r="E193" t="str">
            <v>852</v>
          </cell>
          <cell r="F193">
            <v>1900</v>
          </cell>
          <cell r="G193">
            <v>1900</v>
          </cell>
          <cell r="H193">
            <v>1900</v>
          </cell>
        </row>
        <row r="194">
          <cell r="A194" t="str">
            <v>60607097510010010853</v>
          </cell>
          <cell r="B194">
            <v>606</v>
          </cell>
          <cell r="C194">
            <v>709</v>
          </cell>
          <cell r="D194" t="str">
            <v>7510010010</v>
          </cell>
          <cell r="E194" t="str">
            <v>853</v>
          </cell>
          <cell r="F194">
            <v>11000</v>
          </cell>
          <cell r="G194">
            <v>11000</v>
          </cell>
          <cell r="H194">
            <v>11000</v>
          </cell>
        </row>
        <row r="195">
          <cell r="A195" t="str">
            <v>60607097510010020121</v>
          </cell>
          <cell r="B195">
            <v>606</v>
          </cell>
          <cell r="C195">
            <v>709</v>
          </cell>
          <cell r="D195" t="str">
            <v>7510010020</v>
          </cell>
          <cell r="E195" t="str">
            <v>121</v>
          </cell>
          <cell r="F195">
            <v>16372675</v>
          </cell>
          <cell r="G195">
            <v>16372675</v>
          </cell>
          <cell r="H195">
            <v>16372675</v>
          </cell>
        </row>
        <row r="196">
          <cell r="A196" t="str">
            <v>60607097510010020129</v>
          </cell>
          <cell r="B196">
            <v>606</v>
          </cell>
          <cell r="C196">
            <v>709</v>
          </cell>
          <cell r="D196" t="str">
            <v>7510010020</v>
          </cell>
          <cell r="E196" t="str">
            <v>129</v>
          </cell>
          <cell r="F196">
            <v>4940805</v>
          </cell>
          <cell r="G196">
            <v>4940805</v>
          </cell>
          <cell r="H196">
            <v>4940805</v>
          </cell>
        </row>
        <row r="197">
          <cell r="A197" t="str">
            <v>60607097510011010111</v>
          </cell>
          <cell r="B197">
            <v>606</v>
          </cell>
          <cell r="C197">
            <v>709</v>
          </cell>
          <cell r="D197" t="str">
            <v>7510011010</v>
          </cell>
          <cell r="E197" t="str">
            <v>111</v>
          </cell>
          <cell r="F197">
            <v>4564550</v>
          </cell>
          <cell r="G197">
            <v>4979510</v>
          </cell>
          <cell r="H197">
            <v>4979510</v>
          </cell>
        </row>
        <row r="198">
          <cell r="A198" t="str">
            <v>60607097510011010119</v>
          </cell>
          <cell r="B198">
            <v>606</v>
          </cell>
          <cell r="C198">
            <v>709</v>
          </cell>
          <cell r="D198" t="str">
            <v>7510011010</v>
          </cell>
          <cell r="E198" t="str">
            <v>119</v>
          </cell>
          <cell r="F198">
            <v>1378490</v>
          </cell>
          <cell r="G198">
            <v>1503810</v>
          </cell>
          <cell r="H198">
            <v>1503810</v>
          </cell>
        </row>
        <row r="199">
          <cell r="A199" t="str">
            <v>60607097510011010244</v>
          </cell>
          <cell r="B199">
            <v>606</v>
          </cell>
          <cell r="C199">
            <v>709</v>
          </cell>
          <cell r="D199" t="str">
            <v>7510011010</v>
          </cell>
          <cell r="E199" t="str">
            <v>244</v>
          </cell>
          <cell r="F199">
            <v>863600</v>
          </cell>
          <cell r="G199">
            <v>226620</v>
          </cell>
          <cell r="H199">
            <v>226620</v>
          </cell>
        </row>
        <row r="200">
          <cell r="A200" t="str">
            <v>60607097510076200121</v>
          </cell>
          <cell r="B200">
            <v>606</v>
          </cell>
          <cell r="C200">
            <v>709</v>
          </cell>
          <cell r="D200" t="str">
            <v>7510076200</v>
          </cell>
          <cell r="E200" t="str">
            <v>121</v>
          </cell>
          <cell r="F200">
            <v>1446982</v>
          </cell>
          <cell r="G200">
            <v>1446982</v>
          </cell>
          <cell r="H200">
            <v>1446982</v>
          </cell>
        </row>
        <row r="201">
          <cell r="A201" t="str">
            <v>60607097510076200122</v>
          </cell>
          <cell r="B201">
            <v>606</v>
          </cell>
          <cell r="C201">
            <v>709</v>
          </cell>
          <cell r="D201" t="str">
            <v>7510076200</v>
          </cell>
          <cell r="E201" t="str">
            <v>122</v>
          </cell>
          <cell r="F201">
            <v>51660</v>
          </cell>
          <cell r="G201">
            <v>51660</v>
          </cell>
          <cell r="H201">
            <v>51660</v>
          </cell>
        </row>
        <row r="202">
          <cell r="A202" t="str">
            <v>60607097510076200129</v>
          </cell>
          <cell r="B202">
            <v>606</v>
          </cell>
          <cell r="C202">
            <v>709</v>
          </cell>
          <cell r="D202" t="str">
            <v>7510076200</v>
          </cell>
          <cell r="E202" t="str">
            <v>129</v>
          </cell>
          <cell r="F202">
            <v>453288</v>
          </cell>
          <cell r="G202">
            <v>453288</v>
          </cell>
          <cell r="H202">
            <v>453288</v>
          </cell>
        </row>
        <row r="203">
          <cell r="A203" t="str">
            <v>60607097510076200244</v>
          </cell>
          <cell r="B203">
            <v>606</v>
          </cell>
          <cell r="C203">
            <v>709</v>
          </cell>
          <cell r="D203" t="str">
            <v>7510076200</v>
          </cell>
          <cell r="E203" t="str">
            <v>244</v>
          </cell>
          <cell r="F203">
            <v>19490</v>
          </cell>
          <cell r="G203">
            <v>19490</v>
          </cell>
          <cell r="H203">
            <v>19490</v>
          </cell>
        </row>
        <row r="204">
          <cell r="A204" t="str">
            <v>60610040110176140244</v>
          </cell>
          <cell r="B204">
            <v>606</v>
          </cell>
          <cell r="C204">
            <v>1004</v>
          </cell>
          <cell r="D204" t="str">
            <v>0110176140</v>
          </cell>
          <cell r="E204" t="str">
            <v>244</v>
          </cell>
          <cell r="F204">
            <v>1259000</v>
          </cell>
          <cell r="G204">
            <v>1259000</v>
          </cell>
          <cell r="H204">
            <v>1259000</v>
          </cell>
        </row>
        <row r="205">
          <cell r="A205" t="str">
            <v>60610040110176140313</v>
          </cell>
          <cell r="B205">
            <v>606</v>
          </cell>
          <cell r="C205">
            <v>1004</v>
          </cell>
          <cell r="D205" t="str">
            <v>0110176140</v>
          </cell>
          <cell r="E205" t="str">
            <v>313</v>
          </cell>
          <cell r="F205">
            <v>82674400</v>
          </cell>
          <cell r="G205">
            <v>82674400</v>
          </cell>
          <cell r="H205">
            <v>82674400</v>
          </cell>
        </row>
        <row r="206">
          <cell r="A206" t="str">
            <v>60610040110778110323</v>
          </cell>
          <cell r="B206">
            <v>606</v>
          </cell>
          <cell r="C206">
            <v>1004</v>
          </cell>
          <cell r="D206" t="str">
            <v>0110778110</v>
          </cell>
          <cell r="E206" t="str">
            <v>323</v>
          </cell>
          <cell r="F206">
            <v>28714450</v>
          </cell>
          <cell r="G206">
            <v>28714450</v>
          </cell>
          <cell r="H206">
            <v>28714450</v>
          </cell>
        </row>
        <row r="207">
          <cell r="A207" t="str">
            <v>60610040110778120323</v>
          </cell>
          <cell r="B207">
            <v>606</v>
          </cell>
          <cell r="C207">
            <v>1004</v>
          </cell>
          <cell r="D207" t="str">
            <v>0110778120</v>
          </cell>
          <cell r="E207" t="str">
            <v>323</v>
          </cell>
          <cell r="F207">
            <v>1642420</v>
          </cell>
          <cell r="G207">
            <v>1642420</v>
          </cell>
          <cell r="H207">
            <v>1642420</v>
          </cell>
        </row>
        <row r="208">
          <cell r="A208" t="str">
            <v>60610040110778130323</v>
          </cell>
          <cell r="B208">
            <v>606</v>
          </cell>
          <cell r="C208">
            <v>1004</v>
          </cell>
          <cell r="D208" t="str">
            <v>0110778130</v>
          </cell>
          <cell r="E208" t="str">
            <v>323</v>
          </cell>
          <cell r="F208">
            <v>12987120</v>
          </cell>
          <cell r="G208">
            <v>12987120</v>
          </cell>
          <cell r="H208">
            <v>12987120</v>
          </cell>
        </row>
        <row r="209">
          <cell r="A209" t="str">
            <v>60610040110778140323</v>
          </cell>
          <cell r="B209">
            <v>606</v>
          </cell>
          <cell r="C209">
            <v>1004</v>
          </cell>
          <cell r="D209" t="str">
            <v>0110778140</v>
          </cell>
          <cell r="E209" t="str">
            <v>323</v>
          </cell>
          <cell r="F209">
            <v>3277500</v>
          </cell>
          <cell r="G209">
            <v>3277500</v>
          </cell>
          <cell r="H209">
            <v>3277500</v>
          </cell>
        </row>
        <row r="210">
          <cell r="A210" t="str">
            <v>00000000000000</v>
          </cell>
          <cell r="F210">
            <v>3591355820</v>
          </cell>
          <cell r="G210">
            <v>3544735110</v>
          </cell>
          <cell r="H210">
            <v>3539794400</v>
          </cell>
        </row>
        <row r="211">
          <cell r="A211" t="str">
            <v>60701139810020110244</v>
          </cell>
          <cell r="B211">
            <v>607</v>
          </cell>
          <cell r="C211">
            <v>113</v>
          </cell>
          <cell r="D211" t="str">
            <v>9810020110</v>
          </cell>
          <cell r="E211" t="str">
            <v>244</v>
          </cell>
          <cell r="F211">
            <v>1058300</v>
          </cell>
          <cell r="G211">
            <v>1058300</v>
          </cell>
          <cell r="H211">
            <v>1058300</v>
          </cell>
        </row>
        <row r="212">
          <cell r="A212" t="str">
            <v>60701139810020110360</v>
          </cell>
          <cell r="B212">
            <v>607</v>
          </cell>
          <cell r="C212">
            <v>113</v>
          </cell>
          <cell r="D212" t="str">
            <v>9810020110</v>
          </cell>
          <cell r="E212" t="str">
            <v>360</v>
          </cell>
          <cell r="F212">
            <v>26400</v>
          </cell>
          <cell r="G212">
            <v>26400</v>
          </cell>
          <cell r="H212">
            <v>26400</v>
          </cell>
        </row>
        <row r="213">
          <cell r="A213" t="str">
            <v>60701139810020110853</v>
          </cell>
          <cell r="B213">
            <v>607</v>
          </cell>
          <cell r="C213">
            <v>113</v>
          </cell>
          <cell r="D213" t="str">
            <v>9810020110</v>
          </cell>
          <cell r="E213" t="str">
            <v>853</v>
          </cell>
          <cell r="F213">
            <v>42000</v>
          </cell>
          <cell r="G213">
            <v>42000</v>
          </cell>
          <cell r="H213">
            <v>42000</v>
          </cell>
        </row>
        <row r="214">
          <cell r="A214" t="str">
            <v>60701139810020110862</v>
          </cell>
          <cell r="B214">
            <v>607</v>
          </cell>
          <cell r="C214">
            <v>113</v>
          </cell>
          <cell r="D214" t="str">
            <v>9810020110</v>
          </cell>
          <cell r="E214" t="str">
            <v>862</v>
          </cell>
          <cell r="F214">
            <v>260000</v>
          </cell>
          <cell r="G214">
            <v>260000</v>
          </cell>
          <cell r="H214">
            <v>260000</v>
          </cell>
        </row>
        <row r="215">
          <cell r="A215" t="str">
            <v>60707030710120060611</v>
          </cell>
          <cell r="B215">
            <v>607</v>
          </cell>
          <cell r="C215">
            <v>703</v>
          </cell>
          <cell r="D215" t="str">
            <v>0710120060</v>
          </cell>
          <cell r="E215" t="str">
            <v>611</v>
          </cell>
          <cell r="F215">
            <v>296500</v>
          </cell>
          <cell r="G215">
            <v>296500</v>
          </cell>
          <cell r="H215">
            <v>296500</v>
          </cell>
        </row>
        <row r="216">
          <cell r="A216" t="str">
            <v>60707030710120060621</v>
          </cell>
          <cell r="B216">
            <v>607</v>
          </cell>
          <cell r="C216">
            <v>703</v>
          </cell>
          <cell r="D216" t="str">
            <v>0710120060</v>
          </cell>
          <cell r="E216" t="str">
            <v>621</v>
          </cell>
          <cell r="F216">
            <v>65000</v>
          </cell>
          <cell r="G216">
            <v>65000</v>
          </cell>
          <cell r="H216">
            <v>65000</v>
          </cell>
        </row>
        <row r="217">
          <cell r="A217" t="str">
            <v>60707030720111010611</v>
          </cell>
          <cell r="B217">
            <v>607</v>
          </cell>
          <cell r="C217">
            <v>703</v>
          </cell>
          <cell r="D217" t="str">
            <v>0720111010</v>
          </cell>
          <cell r="E217" t="str">
            <v>611</v>
          </cell>
          <cell r="F217">
            <v>114674890</v>
          </cell>
          <cell r="G217">
            <v>114674890</v>
          </cell>
          <cell r="H217">
            <v>114674890</v>
          </cell>
        </row>
        <row r="218">
          <cell r="A218" t="str">
            <v>60707030720111010621</v>
          </cell>
          <cell r="B218">
            <v>607</v>
          </cell>
          <cell r="C218">
            <v>703</v>
          </cell>
          <cell r="D218" t="str">
            <v>0720111010</v>
          </cell>
          <cell r="E218" t="str">
            <v>621</v>
          </cell>
          <cell r="F218">
            <v>14543580</v>
          </cell>
          <cell r="G218">
            <v>14543580</v>
          </cell>
          <cell r="H218">
            <v>14543580</v>
          </cell>
        </row>
        <row r="219">
          <cell r="A219" t="str">
            <v>60707030720620400612</v>
          </cell>
          <cell r="B219">
            <v>607</v>
          </cell>
          <cell r="C219">
            <v>703</v>
          </cell>
          <cell r="D219" t="str">
            <v>0720620400</v>
          </cell>
          <cell r="E219" t="str">
            <v>612</v>
          </cell>
          <cell r="F219">
            <v>0</v>
          </cell>
          <cell r="G219">
            <v>661430</v>
          </cell>
          <cell r="H219">
            <v>0</v>
          </cell>
        </row>
        <row r="220">
          <cell r="A220" t="str">
            <v>60707030720821230612</v>
          </cell>
          <cell r="B220">
            <v>607</v>
          </cell>
          <cell r="C220">
            <v>703</v>
          </cell>
          <cell r="D220" t="str">
            <v>0720821230</v>
          </cell>
          <cell r="E220" t="str">
            <v>612</v>
          </cell>
          <cell r="F220">
            <v>955200</v>
          </cell>
          <cell r="G220">
            <v>150000</v>
          </cell>
          <cell r="H220">
            <v>150000</v>
          </cell>
        </row>
        <row r="221">
          <cell r="A221" t="str">
            <v>60707030720921280612</v>
          </cell>
          <cell r="B221">
            <v>607</v>
          </cell>
          <cell r="C221">
            <v>703</v>
          </cell>
          <cell r="D221" t="str">
            <v>0720921280</v>
          </cell>
          <cell r="E221" t="str">
            <v>612</v>
          </cell>
          <cell r="F221">
            <v>163800</v>
          </cell>
          <cell r="G221">
            <v>163800</v>
          </cell>
          <cell r="H221">
            <v>163800</v>
          </cell>
        </row>
        <row r="222">
          <cell r="A222" t="str">
            <v>60707030720921280622</v>
          </cell>
          <cell r="B222">
            <v>607</v>
          </cell>
          <cell r="C222">
            <v>703</v>
          </cell>
          <cell r="D222" t="str">
            <v>0720921280</v>
          </cell>
          <cell r="E222" t="str">
            <v>622</v>
          </cell>
          <cell r="F222">
            <v>54600</v>
          </cell>
          <cell r="G222">
            <v>54600</v>
          </cell>
          <cell r="H222">
            <v>54600</v>
          </cell>
        </row>
        <row r="223">
          <cell r="A223" t="str">
            <v>60707030721221430622</v>
          </cell>
          <cell r="B223">
            <v>607</v>
          </cell>
          <cell r="C223">
            <v>703</v>
          </cell>
          <cell r="D223" t="str">
            <v>0721221430</v>
          </cell>
          <cell r="E223" t="str">
            <v>622</v>
          </cell>
          <cell r="F223">
            <v>1162445</v>
          </cell>
          <cell r="G223">
            <v>0</v>
          </cell>
          <cell r="H223">
            <v>0</v>
          </cell>
        </row>
        <row r="224">
          <cell r="A224" t="str">
            <v>60707031620220550612</v>
          </cell>
          <cell r="B224">
            <v>607</v>
          </cell>
          <cell r="C224">
            <v>703</v>
          </cell>
          <cell r="D224" t="str">
            <v>1620220550</v>
          </cell>
          <cell r="E224" t="str">
            <v>612</v>
          </cell>
          <cell r="F224">
            <v>344800</v>
          </cell>
          <cell r="G224">
            <v>344800</v>
          </cell>
          <cell r="H224">
            <v>344800</v>
          </cell>
        </row>
        <row r="225">
          <cell r="A225" t="str">
            <v>60707031620220550622</v>
          </cell>
          <cell r="B225">
            <v>607</v>
          </cell>
          <cell r="C225">
            <v>703</v>
          </cell>
          <cell r="D225" t="str">
            <v>1620220550</v>
          </cell>
          <cell r="E225" t="str">
            <v>622</v>
          </cell>
          <cell r="F225">
            <v>48000</v>
          </cell>
          <cell r="G225">
            <v>48000</v>
          </cell>
          <cell r="H225">
            <v>48000</v>
          </cell>
        </row>
        <row r="226">
          <cell r="A226" t="str">
            <v>607070317Б0120490622</v>
          </cell>
          <cell r="B226">
            <v>607</v>
          </cell>
          <cell r="C226">
            <v>703</v>
          </cell>
          <cell r="D226" t="str">
            <v>17Б0120490</v>
          </cell>
          <cell r="E226" t="str">
            <v>622</v>
          </cell>
          <cell r="F226">
            <v>692250</v>
          </cell>
          <cell r="G226">
            <v>692250</v>
          </cell>
          <cell r="H226">
            <v>692250</v>
          </cell>
        </row>
        <row r="227">
          <cell r="A227" t="str">
            <v>60707039810021530612</v>
          </cell>
          <cell r="B227">
            <v>607</v>
          </cell>
          <cell r="C227">
            <v>703</v>
          </cell>
          <cell r="D227" t="str">
            <v>9810021530</v>
          </cell>
          <cell r="E227" t="str">
            <v>612</v>
          </cell>
          <cell r="F227">
            <v>6949730</v>
          </cell>
          <cell r="G227">
            <v>0</v>
          </cell>
          <cell r="H227">
            <v>0</v>
          </cell>
        </row>
        <row r="228">
          <cell r="A228" t="str">
            <v>60707039810021530622</v>
          </cell>
          <cell r="B228">
            <v>607</v>
          </cell>
          <cell r="C228">
            <v>703</v>
          </cell>
          <cell r="D228" t="str">
            <v>9810021530</v>
          </cell>
          <cell r="E228" t="str">
            <v>622</v>
          </cell>
          <cell r="F228">
            <v>1260920</v>
          </cell>
          <cell r="G228">
            <v>0</v>
          </cell>
          <cell r="H228">
            <v>0</v>
          </cell>
        </row>
        <row r="229">
          <cell r="A229" t="str">
            <v>60707070430420300244</v>
          </cell>
          <cell r="B229">
            <v>607</v>
          </cell>
          <cell r="C229">
            <v>707</v>
          </cell>
          <cell r="D229" t="str">
            <v>0430420300</v>
          </cell>
          <cell r="E229" t="str">
            <v>244</v>
          </cell>
          <cell r="F229">
            <v>187500</v>
          </cell>
          <cell r="G229">
            <v>187500</v>
          </cell>
          <cell r="H229">
            <v>187500</v>
          </cell>
        </row>
        <row r="230">
          <cell r="A230" t="str">
            <v>607070709Б0120460611</v>
          </cell>
          <cell r="B230">
            <v>607</v>
          </cell>
          <cell r="C230">
            <v>707</v>
          </cell>
          <cell r="D230" t="str">
            <v>09Б0120460</v>
          </cell>
          <cell r="E230" t="str">
            <v>611</v>
          </cell>
          <cell r="F230">
            <v>779000</v>
          </cell>
          <cell r="G230">
            <v>779000</v>
          </cell>
          <cell r="H230">
            <v>779000</v>
          </cell>
        </row>
        <row r="231">
          <cell r="A231" t="str">
            <v>607070709Б0220460244</v>
          </cell>
          <cell r="B231">
            <v>607</v>
          </cell>
          <cell r="C231">
            <v>707</v>
          </cell>
          <cell r="D231" t="str">
            <v>09Б0220460</v>
          </cell>
          <cell r="E231" t="str">
            <v>244</v>
          </cell>
          <cell r="F231">
            <v>549500</v>
          </cell>
          <cell r="G231">
            <v>549500</v>
          </cell>
          <cell r="H231">
            <v>549500</v>
          </cell>
        </row>
        <row r="232">
          <cell r="A232" t="str">
            <v>607070709Б0220460340</v>
          </cell>
          <cell r="B232">
            <v>607</v>
          </cell>
          <cell r="C232">
            <v>707</v>
          </cell>
          <cell r="D232" t="str">
            <v>09Б0220460</v>
          </cell>
          <cell r="E232" t="str">
            <v>340</v>
          </cell>
          <cell r="F232">
            <v>2835000</v>
          </cell>
          <cell r="G232">
            <v>2835000</v>
          </cell>
          <cell r="H232">
            <v>2835000</v>
          </cell>
        </row>
        <row r="233">
          <cell r="A233" t="str">
            <v>607070709Б0220460350</v>
          </cell>
          <cell r="B233">
            <v>607</v>
          </cell>
          <cell r="C233">
            <v>707</v>
          </cell>
          <cell r="D233" t="str">
            <v>09Б0220460</v>
          </cell>
          <cell r="E233" t="str">
            <v>350</v>
          </cell>
          <cell r="F233">
            <v>250000</v>
          </cell>
          <cell r="G233">
            <v>250000</v>
          </cell>
          <cell r="H233">
            <v>250000</v>
          </cell>
        </row>
        <row r="234">
          <cell r="A234" t="str">
            <v>607070709Б0220460611</v>
          </cell>
          <cell r="B234">
            <v>607</v>
          </cell>
          <cell r="C234">
            <v>707</v>
          </cell>
          <cell r="D234" t="str">
            <v>09Б0220460</v>
          </cell>
          <cell r="E234" t="str">
            <v>611</v>
          </cell>
          <cell r="F234">
            <v>1130000</v>
          </cell>
          <cell r="G234">
            <v>1130000</v>
          </cell>
          <cell r="H234">
            <v>1130000</v>
          </cell>
        </row>
        <row r="235">
          <cell r="A235" t="str">
            <v>607070709Б0320460611</v>
          </cell>
          <cell r="B235">
            <v>607</v>
          </cell>
          <cell r="C235">
            <v>707</v>
          </cell>
          <cell r="D235" t="str">
            <v>09Б0320460</v>
          </cell>
          <cell r="E235" t="str">
            <v>611</v>
          </cell>
          <cell r="F235">
            <v>180000</v>
          </cell>
          <cell r="G235">
            <v>180000</v>
          </cell>
          <cell r="H235">
            <v>180000</v>
          </cell>
        </row>
        <row r="236">
          <cell r="A236" t="str">
            <v>607070709Б0420460611</v>
          </cell>
          <cell r="B236">
            <v>607</v>
          </cell>
          <cell r="C236">
            <v>707</v>
          </cell>
          <cell r="D236" t="str">
            <v>09Б0420460</v>
          </cell>
          <cell r="E236" t="str">
            <v>611</v>
          </cell>
          <cell r="F236">
            <v>310000</v>
          </cell>
          <cell r="G236">
            <v>310000</v>
          </cell>
          <cell r="H236">
            <v>310000</v>
          </cell>
        </row>
        <row r="237">
          <cell r="A237" t="str">
            <v>607070709Б0520460611</v>
          </cell>
          <cell r="B237">
            <v>607</v>
          </cell>
          <cell r="C237">
            <v>707</v>
          </cell>
          <cell r="D237" t="str">
            <v>09Б0520460</v>
          </cell>
          <cell r="E237" t="str">
            <v>611</v>
          </cell>
          <cell r="F237">
            <v>25540</v>
          </cell>
          <cell r="G237">
            <v>25540</v>
          </cell>
          <cell r="H237">
            <v>25540</v>
          </cell>
        </row>
        <row r="238">
          <cell r="A238" t="str">
            <v>607070709Б0611010611</v>
          </cell>
          <cell r="B238">
            <v>607</v>
          </cell>
          <cell r="C238">
            <v>707</v>
          </cell>
          <cell r="D238" t="str">
            <v>09Б0611010</v>
          </cell>
          <cell r="E238" t="str">
            <v>611</v>
          </cell>
          <cell r="F238">
            <v>3406660</v>
          </cell>
          <cell r="G238">
            <v>3406660</v>
          </cell>
          <cell r="H238">
            <v>3406660</v>
          </cell>
        </row>
        <row r="239">
          <cell r="A239" t="str">
            <v>60707071510120350612</v>
          </cell>
          <cell r="B239">
            <v>607</v>
          </cell>
          <cell r="C239">
            <v>707</v>
          </cell>
          <cell r="D239" t="str">
            <v>1510120350</v>
          </cell>
          <cell r="E239" t="str">
            <v>612</v>
          </cell>
          <cell r="F239">
            <v>390000</v>
          </cell>
          <cell r="G239">
            <v>0</v>
          </cell>
          <cell r="H239">
            <v>0</v>
          </cell>
        </row>
        <row r="240">
          <cell r="A240" t="str">
            <v>60708010710120060611</v>
          </cell>
          <cell r="B240">
            <v>607</v>
          </cell>
          <cell r="C240">
            <v>801</v>
          </cell>
          <cell r="D240" t="str">
            <v>0710120060</v>
          </cell>
          <cell r="E240" t="str">
            <v>611</v>
          </cell>
          <cell r="F240">
            <v>3172500</v>
          </cell>
          <cell r="G240">
            <v>3172500</v>
          </cell>
          <cell r="H240">
            <v>3172500</v>
          </cell>
        </row>
        <row r="241">
          <cell r="A241" t="str">
            <v>60708010710120060621</v>
          </cell>
          <cell r="B241">
            <v>607</v>
          </cell>
          <cell r="C241">
            <v>801</v>
          </cell>
          <cell r="D241" t="str">
            <v>0710120060</v>
          </cell>
          <cell r="E241" t="str">
            <v>621</v>
          </cell>
          <cell r="F241">
            <v>2471500</v>
          </cell>
          <cell r="G241">
            <v>2471500</v>
          </cell>
          <cell r="H241">
            <v>2471500</v>
          </cell>
        </row>
        <row r="242">
          <cell r="A242" t="str">
            <v>60708010720211010611</v>
          </cell>
          <cell r="B242">
            <v>607</v>
          </cell>
          <cell r="C242">
            <v>801</v>
          </cell>
          <cell r="D242" t="str">
            <v>0720211010</v>
          </cell>
          <cell r="E242" t="str">
            <v>611</v>
          </cell>
          <cell r="F242">
            <v>40143190</v>
          </cell>
          <cell r="G242">
            <v>40143190</v>
          </cell>
          <cell r="H242">
            <v>40143190</v>
          </cell>
        </row>
        <row r="243">
          <cell r="A243" t="str">
            <v>60708010720211010621</v>
          </cell>
          <cell r="B243">
            <v>607</v>
          </cell>
          <cell r="C243">
            <v>801</v>
          </cell>
          <cell r="D243" t="str">
            <v>0720211010</v>
          </cell>
          <cell r="E243" t="str">
            <v>621</v>
          </cell>
          <cell r="F243">
            <v>21141470</v>
          </cell>
          <cell r="G243">
            <v>21141470</v>
          </cell>
          <cell r="H243">
            <v>21141470</v>
          </cell>
        </row>
        <row r="244">
          <cell r="A244" t="str">
            <v>60708010720311010611</v>
          </cell>
          <cell r="B244">
            <v>607</v>
          </cell>
          <cell r="C244">
            <v>801</v>
          </cell>
          <cell r="D244" t="str">
            <v>0720311010</v>
          </cell>
          <cell r="E244" t="str">
            <v>611</v>
          </cell>
          <cell r="F244">
            <v>3557020</v>
          </cell>
          <cell r="G244">
            <v>3557020</v>
          </cell>
          <cell r="H244">
            <v>3557020</v>
          </cell>
        </row>
        <row r="245">
          <cell r="A245" t="str">
            <v>60708010720411010611</v>
          </cell>
          <cell r="B245">
            <v>607</v>
          </cell>
          <cell r="C245">
            <v>801</v>
          </cell>
          <cell r="D245" t="str">
            <v>0720411010</v>
          </cell>
          <cell r="E245" t="str">
            <v>611</v>
          </cell>
          <cell r="F245">
            <v>49039270</v>
          </cell>
          <cell r="G245">
            <v>49039270</v>
          </cell>
          <cell r="H245">
            <v>49039270</v>
          </cell>
        </row>
        <row r="246">
          <cell r="A246" t="str">
            <v>607080107204L5194611</v>
          </cell>
          <cell r="B246">
            <v>607</v>
          </cell>
          <cell r="C246">
            <v>801</v>
          </cell>
          <cell r="D246" t="str">
            <v>07204L5194</v>
          </cell>
          <cell r="E246" t="str">
            <v>611</v>
          </cell>
          <cell r="F246">
            <v>1122100</v>
          </cell>
          <cell r="G246">
            <v>1777300</v>
          </cell>
          <cell r="H246">
            <v>1777300</v>
          </cell>
        </row>
        <row r="247">
          <cell r="A247" t="str">
            <v>60708010720511010611</v>
          </cell>
          <cell r="B247">
            <v>607</v>
          </cell>
          <cell r="C247">
            <v>801</v>
          </cell>
          <cell r="D247" t="str">
            <v>0720511010</v>
          </cell>
          <cell r="E247" t="str">
            <v>611</v>
          </cell>
          <cell r="F247">
            <v>46565700</v>
          </cell>
          <cell r="G247">
            <v>46565700</v>
          </cell>
          <cell r="H247">
            <v>46565700</v>
          </cell>
        </row>
        <row r="248">
          <cell r="A248" t="str">
            <v>60708010720511010621</v>
          </cell>
          <cell r="B248">
            <v>607</v>
          </cell>
          <cell r="C248">
            <v>801</v>
          </cell>
          <cell r="D248" t="str">
            <v>0720511010</v>
          </cell>
          <cell r="E248" t="str">
            <v>621</v>
          </cell>
          <cell r="F248">
            <v>10615710</v>
          </cell>
          <cell r="G248">
            <v>10615710</v>
          </cell>
          <cell r="H248">
            <v>10615710</v>
          </cell>
        </row>
        <row r="249">
          <cell r="A249" t="str">
            <v>60708010720620400612</v>
          </cell>
          <cell r="B249">
            <v>607</v>
          </cell>
          <cell r="C249">
            <v>801</v>
          </cell>
          <cell r="D249" t="str">
            <v>0720620400</v>
          </cell>
          <cell r="E249" t="str">
            <v>612</v>
          </cell>
          <cell r="F249">
            <v>1034079</v>
          </cell>
          <cell r="G249">
            <v>1934530</v>
          </cell>
          <cell r="H249">
            <v>2595960</v>
          </cell>
        </row>
        <row r="250">
          <cell r="A250" t="str">
            <v>60708010720821230612</v>
          </cell>
          <cell r="B250">
            <v>607</v>
          </cell>
          <cell r="C250">
            <v>801</v>
          </cell>
          <cell r="D250" t="str">
            <v>0720821230</v>
          </cell>
          <cell r="E250" t="str">
            <v>612</v>
          </cell>
          <cell r="F250">
            <v>0</v>
          </cell>
          <cell r="G250">
            <v>150000</v>
          </cell>
          <cell r="H250">
            <v>150000</v>
          </cell>
        </row>
        <row r="251">
          <cell r="A251" t="str">
            <v>60708010720921280612</v>
          </cell>
          <cell r="B251">
            <v>607</v>
          </cell>
          <cell r="C251">
            <v>801</v>
          </cell>
          <cell r="D251" t="str">
            <v>0720921280</v>
          </cell>
          <cell r="E251" t="str">
            <v>612</v>
          </cell>
          <cell r="F251">
            <v>817600</v>
          </cell>
          <cell r="G251">
            <v>817600</v>
          </cell>
          <cell r="H251">
            <v>817600</v>
          </cell>
        </row>
        <row r="252">
          <cell r="A252" t="str">
            <v>60708010721221430612</v>
          </cell>
          <cell r="B252">
            <v>607</v>
          </cell>
          <cell r="C252">
            <v>801</v>
          </cell>
          <cell r="D252" t="str">
            <v>0721221430</v>
          </cell>
          <cell r="E252" t="str">
            <v>612</v>
          </cell>
          <cell r="F252">
            <v>1099436</v>
          </cell>
          <cell r="G252">
            <v>0</v>
          </cell>
          <cell r="H252">
            <v>0</v>
          </cell>
        </row>
        <row r="253">
          <cell r="A253" t="str">
            <v>60708011510120350612</v>
          </cell>
          <cell r="B253">
            <v>607</v>
          </cell>
          <cell r="C253">
            <v>801</v>
          </cell>
          <cell r="D253" t="str">
            <v>1510120350</v>
          </cell>
          <cell r="E253" t="str">
            <v>612</v>
          </cell>
          <cell r="F253">
            <v>76500</v>
          </cell>
          <cell r="G253">
            <v>76500</v>
          </cell>
          <cell r="H253">
            <v>76500</v>
          </cell>
        </row>
        <row r="254">
          <cell r="A254" t="str">
            <v>60708011620220550612</v>
          </cell>
          <cell r="B254">
            <v>607</v>
          </cell>
          <cell r="C254">
            <v>801</v>
          </cell>
          <cell r="D254" t="str">
            <v>1620220550</v>
          </cell>
          <cell r="E254" t="str">
            <v>612</v>
          </cell>
          <cell r="F254">
            <v>547850</v>
          </cell>
          <cell r="G254">
            <v>547850</v>
          </cell>
          <cell r="H254">
            <v>547850</v>
          </cell>
        </row>
        <row r="255">
          <cell r="A255" t="str">
            <v>607080117Б0120490612</v>
          </cell>
          <cell r="B255">
            <v>607</v>
          </cell>
          <cell r="C255">
            <v>801</v>
          </cell>
          <cell r="D255" t="str">
            <v>17Б0120490</v>
          </cell>
          <cell r="E255" t="str">
            <v>612</v>
          </cell>
          <cell r="F255">
            <v>203830</v>
          </cell>
          <cell r="G255">
            <v>203830</v>
          </cell>
          <cell r="H255">
            <v>203830</v>
          </cell>
        </row>
        <row r="256">
          <cell r="A256" t="str">
            <v>60708047610010010122</v>
          </cell>
          <cell r="B256">
            <v>607</v>
          </cell>
          <cell r="C256">
            <v>804</v>
          </cell>
          <cell r="D256" t="str">
            <v>7610010010</v>
          </cell>
          <cell r="E256" t="str">
            <v>122</v>
          </cell>
          <cell r="F256">
            <v>274450</v>
          </cell>
          <cell r="G256">
            <v>274450</v>
          </cell>
          <cell r="H256">
            <v>274450</v>
          </cell>
        </row>
        <row r="257">
          <cell r="A257" t="str">
            <v>60708047610010010129</v>
          </cell>
          <cell r="B257">
            <v>607</v>
          </cell>
          <cell r="C257">
            <v>804</v>
          </cell>
          <cell r="D257" t="str">
            <v>7610010010</v>
          </cell>
          <cell r="E257" t="str">
            <v>129</v>
          </cell>
          <cell r="F257">
            <v>82880</v>
          </cell>
          <cell r="G257">
            <v>82880</v>
          </cell>
          <cell r="H257">
            <v>82880</v>
          </cell>
        </row>
        <row r="258">
          <cell r="A258" t="str">
            <v>60708047610010010244</v>
          </cell>
          <cell r="B258">
            <v>607</v>
          </cell>
          <cell r="C258">
            <v>804</v>
          </cell>
          <cell r="D258" t="str">
            <v>7610010010</v>
          </cell>
          <cell r="E258" t="str">
            <v>244</v>
          </cell>
          <cell r="F258">
            <v>941810</v>
          </cell>
          <cell r="G258">
            <v>941810</v>
          </cell>
          <cell r="H258">
            <v>941810</v>
          </cell>
        </row>
        <row r="259">
          <cell r="A259" t="str">
            <v>60708047610010010851</v>
          </cell>
          <cell r="B259">
            <v>607</v>
          </cell>
          <cell r="C259">
            <v>804</v>
          </cell>
          <cell r="D259" t="str">
            <v>7610010010</v>
          </cell>
          <cell r="E259" t="str">
            <v>851</v>
          </cell>
          <cell r="F259">
            <v>174200</v>
          </cell>
          <cell r="G259">
            <v>174200</v>
          </cell>
          <cell r="H259">
            <v>174200</v>
          </cell>
        </row>
        <row r="260">
          <cell r="A260" t="str">
            <v>60708047610010010852</v>
          </cell>
          <cell r="B260">
            <v>607</v>
          </cell>
          <cell r="C260">
            <v>804</v>
          </cell>
          <cell r="D260" t="str">
            <v>7610010010</v>
          </cell>
          <cell r="E260" t="str">
            <v>852</v>
          </cell>
          <cell r="F260">
            <v>5500</v>
          </cell>
          <cell r="G260">
            <v>5500</v>
          </cell>
          <cell r="H260">
            <v>5500</v>
          </cell>
        </row>
        <row r="261">
          <cell r="A261" t="str">
            <v>60708047610010010853</v>
          </cell>
          <cell r="B261">
            <v>607</v>
          </cell>
          <cell r="C261">
            <v>804</v>
          </cell>
          <cell r="D261" t="str">
            <v>7610010010</v>
          </cell>
          <cell r="E261" t="str">
            <v>853</v>
          </cell>
          <cell r="F261">
            <v>1500</v>
          </cell>
          <cell r="G261">
            <v>1500</v>
          </cell>
          <cell r="H261">
            <v>1500</v>
          </cell>
        </row>
        <row r="262">
          <cell r="A262" t="str">
            <v>60708047610010020121</v>
          </cell>
          <cell r="B262">
            <v>607</v>
          </cell>
          <cell r="C262">
            <v>804</v>
          </cell>
          <cell r="D262" t="str">
            <v>7610010020</v>
          </cell>
          <cell r="E262" t="str">
            <v>121</v>
          </cell>
          <cell r="F262">
            <v>9193640</v>
          </cell>
          <cell r="G262">
            <v>9193640</v>
          </cell>
          <cell r="H262">
            <v>9193640</v>
          </cell>
        </row>
        <row r="263">
          <cell r="A263" t="str">
            <v>60708047610010020129</v>
          </cell>
          <cell r="B263">
            <v>607</v>
          </cell>
          <cell r="C263">
            <v>804</v>
          </cell>
          <cell r="D263" t="str">
            <v>7610010020</v>
          </cell>
          <cell r="E263" t="str">
            <v>129</v>
          </cell>
          <cell r="F263">
            <v>2776480</v>
          </cell>
          <cell r="G263">
            <v>2776480</v>
          </cell>
          <cell r="H263">
            <v>2776480</v>
          </cell>
        </row>
        <row r="264">
          <cell r="A264" t="str">
            <v>60708047620020250244</v>
          </cell>
          <cell r="B264">
            <v>607</v>
          </cell>
          <cell r="C264">
            <v>804</v>
          </cell>
          <cell r="D264" t="str">
            <v>7620020250</v>
          </cell>
          <cell r="E264" t="str">
            <v>244</v>
          </cell>
          <cell r="F264">
            <v>160000</v>
          </cell>
          <cell r="G264">
            <v>160000</v>
          </cell>
          <cell r="H264">
            <v>160000</v>
          </cell>
        </row>
        <row r="265">
          <cell r="A265" t="str">
            <v>00000000000000</v>
          </cell>
          <cell r="F265">
            <v>347859830</v>
          </cell>
          <cell r="G265">
            <v>338559180</v>
          </cell>
          <cell r="H265">
            <v>338559180</v>
          </cell>
        </row>
        <row r="266">
          <cell r="A266" t="str">
            <v>609011311Б0121120244</v>
          </cell>
          <cell r="B266">
            <v>609</v>
          </cell>
          <cell r="C266">
            <v>113</v>
          </cell>
          <cell r="D266" t="str">
            <v>11Б0121120</v>
          </cell>
          <cell r="E266" t="str">
            <v>244</v>
          </cell>
          <cell r="F266">
            <v>6980</v>
          </cell>
          <cell r="G266">
            <v>6980</v>
          </cell>
          <cell r="H266">
            <v>6980</v>
          </cell>
        </row>
        <row r="267">
          <cell r="A267" t="str">
            <v>60908010710120060244</v>
          </cell>
          <cell r="B267">
            <v>609</v>
          </cell>
          <cell r="C267">
            <v>801</v>
          </cell>
          <cell r="D267" t="str">
            <v>0710120060</v>
          </cell>
          <cell r="E267" t="str">
            <v>244</v>
          </cell>
          <cell r="F267">
            <v>2704980</v>
          </cell>
          <cell r="G267">
            <v>2704980</v>
          </cell>
          <cell r="H267">
            <v>2704980</v>
          </cell>
        </row>
        <row r="268">
          <cell r="A268" t="str">
            <v>60910030310152200244</v>
          </cell>
          <cell r="B268">
            <v>609</v>
          </cell>
          <cell r="C268">
            <v>1003</v>
          </cell>
          <cell r="D268" t="str">
            <v>0310152200</v>
          </cell>
          <cell r="E268" t="str">
            <v>244</v>
          </cell>
          <cell r="F268">
            <v>224880</v>
          </cell>
          <cell r="G268">
            <v>233870</v>
          </cell>
          <cell r="H268">
            <v>243300</v>
          </cell>
        </row>
        <row r="269">
          <cell r="A269" t="str">
            <v>60910030310152200313</v>
          </cell>
          <cell r="B269">
            <v>609</v>
          </cell>
          <cell r="C269">
            <v>1003</v>
          </cell>
          <cell r="D269" t="str">
            <v>0310152200</v>
          </cell>
          <cell r="E269" t="str">
            <v>313</v>
          </cell>
          <cell r="F269">
            <v>14992320</v>
          </cell>
          <cell r="G269">
            <v>15591230</v>
          </cell>
          <cell r="H269">
            <v>16220200</v>
          </cell>
        </row>
        <row r="270">
          <cell r="A270" t="str">
            <v>60910030310152500244</v>
          </cell>
          <cell r="B270">
            <v>609</v>
          </cell>
          <cell r="C270">
            <v>1003</v>
          </cell>
          <cell r="D270" t="str">
            <v>0310152500</v>
          </cell>
          <cell r="E270" t="str">
            <v>244</v>
          </cell>
          <cell r="F270">
            <v>2454870</v>
          </cell>
          <cell r="G270">
            <v>2558350</v>
          </cell>
          <cell r="H270">
            <v>2556840</v>
          </cell>
        </row>
        <row r="271">
          <cell r="A271" t="str">
            <v>60910030310152500313</v>
          </cell>
          <cell r="B271">
            <v>609</v>
          </cell>
          <cell r="C271">
            <v>1003</v>
          </cell>
          <cell r="D271" t="str">
            <v>0310152500</v>
          </cell>
          <cell r="E271" t="str">
            <v>313</v>
          </cell>
          <cell r="F271">
            <v>333391430</v>
          </cell>
          <cell r="G271">
            <v>340289550</v>
          </cell>
          <cell r="H271">
            <v>340189260</v>
          </cell>
        </row>
        <row r="272">
          <cell r="A272" t="str">
            <v>60910030310152800244</v>
          </cell>
          <cell r="B272">
            <v>609</v>
          </cell>
          <cell r="C272">
            <v>1003</v>
          </cell>
          <cell r="D272" t="str">
            <v>0310152800</v>
          </cell>
          <cell r="E272" t="str">
            <v>244</v>
          </cell>
          <cell r="F272">
            <v>1430</v>
          </cell>
          <cell r="G272">
            <v>1000</v>
          </cell>
          <cell r="H272">
            <v>1000</v>
          </cell>
        </row>
        <row r="273">
          <cell r="A273" t="str">
            <v>60910030310152800313</v>
          </cell>
          <cell r="B273">
            <v>609</v>
          </cell>
          <cell r="C273">
            <v>1003</v>
          </cell>
          <cell r="D273" t="str">
            <v>0310152800</v>
          </cell>
          <cell r="E273" t="str">
            <v>313</v>
          </cell>
          <cell r="F273">
            <v>106370</v>
          </cell>
          <cell r="G273">
            <v>73900</v>
          </cell>
          <cell r="H273">
            <v>73900</v>
          </cell>
        </row>
        <row r="274">
          <cell r="A274" t="str">
            <v>60910030310176240313</v>
          </cell>
          <cell r="B274">
            <v>609</v>
          </cell>
          <cell r="C274">
            <v>1003</v>
          </cell>
          <cell r="D274" t="str">
            <v>0310176240</v>
          </cell>
          <cell r="E274" t="str">
            <v>313</v>
          </cell>
          <cell r="F274">
            <v>7961360</v>
          </cell>
          <cell r="G274">
            <v>7961360</v>
          </cell>
          <cell r="H274">
            <v>7961360</v>
          </cell>
        </row>
        <row r="275">
          <cell r="A275" t="str">
            <v>60910030310177220244</v>
          </cell>
          <cell r="B275">
            <v>609</v>
          </cell>
          <cell r="C275">
            <v>1003</v>
          </cell>
          <cell r="D275" t="str">
            <v>0310177220</v>
          </cell>
          <cell r="E275" t="str">
            <v>244</v>
          </cell>
          <cell r="F275">
            <v>50000</v>
          </cell>
          <cell r="G275">
            <v>50000</v>
          </cell>
          <cell r="H275">
            <v>50000</v>
          </cell>
        </row>
        <row r="276">
          <cell r="A276" t="str">
            <v>60910030310177220313</v>
          </cell>
          <cell r="B276">
            <v>609</v>
          </cell>
          <cell r="C276">
            <v>1003</v>
          </cell>
          <cell r="D276" t="str">
            <v>0310177220</v>
          </cell>
          <cell r="E276" t="str">
            <v>313</v>
          </cell>
          <cell r="F276">
            <v>4501870</v>
          </cell>
          <cell r="G276">
            <v>4501870</v>
          </cell>
          <cell r="H276">
            <v>4501870</v>
          </cell>
        </row>
        <row r="277">
          <cell r="A277" t="str">
            <v>60910030310178210244</v>
          </cell>
          <cell r="B277">
            <v>609</v>
          </cell>
          <cell r="C277">
            <v>1003</v>
          </cell>
          <cell r="D277" t="str">
            <v>0310178210</v>
          </cell>
          <cell r="E277" t="str">
            <v>244</v>
          </cell>
          <cell r="F277">
            <v>5280000</v>
          </cell>
          <cell r="G277">
            <v>5280000</v>
          </cell>
          <cell r="H277">
            <v>5280000</v>
          </cell>
        </row>
        <row r="278">
          <cell r="A278" t="str">
            <v>60910030310178210313</v>
          </cell>
          <cell r="B278">
            <v>609</v>
          </cell>
          <cell r="C278">
            <v>1003</v>
          </cell>
          <cell r="D278" t="str">
            <v>0310178210</v>
          </cell>
          <cell r="E278" t="str">
            <v>313</v>
          </cell>
          <cell r="F278">
            <v>356721940</v>
          </cell>
          <cell r="G278">
            <v>358514900</v>
          </cell>
          <cell r="H278">
            <v>360337960</v>
          </cell>
        </row>
        <row r="279">
          <cell r="A279" t="str">
            <v>60910030310178220244</v>
          </cell>
          <cell r="B279">
            <v>609</v>
          </cell>
          <cell r="C279">
            <v>1003</v>
          </cell>
          <cell r="D279" t="str">
            <v>0310178220</v>
          </cell>
          <cell r="E279" t="str">
            <v>244</v>
          </cell>
          <cell r="F279">
            <v>3840000</v>
          </cell>
          <cell r="G279">
            <v>3840000</v>
          </cell>
          <cell r="H279">
            <v>3840000</v>
          </cell>
        </row>
        <row r="280">
          <cell r="A280" t="str">
            <v>60910030310178220313</v>
          </cell>
          <cell r="B280">
            <v>609</v>
          </cell>
          <cell r="C280">
            <v>1003</v>
          </cell>
          <cell r="D280" t="str">
            <v>0310178220</v>
          </cell>
          <cell r="E280" t="str">
            <v>313</v>
          </cell>
          <cell r="F280">
            <v>260830360</v>
          </cell>
          <cell r="G280">
            <v>260830360</v>
          </cell>
          <cell r="H280">
            <v>260830360</v>
          </cell>
        </row>
        <row r="281">
          <cell r="A281" t="str">
            <v>60910030310178230244</v>
          </cell>
          <cell r="B281">
            <v>609</v>
          </cell>
          <cell r="C281">
            <v>1003</v>
          </cell>
          <cell r="D281" t="str">
            <v>0310178230</v>
          </cell>
          <cell r="E281" t="str">
            <v>244</v>
          </cell>
          <cell r="F281">
            <v>94800</v>
          </cell>
          <cell r="G281">
            <v>86000</v>
          </cell>
          <cell r="H281">
            <v>84800</v>
          </cell>
        </row>
        <row r="282">
          <cell r="A282" t="str">
            <v>60910030310178230313</v>
          </cell>
          <cell r="B282">
            <v>609</v>
          </cell>
          <cell r="C282">
            <v>1003</v>
          </cell>
          <cell r="D282" t="str">
            <v>0310178230</v>
          </cell>
          <cell r="E282" t="str">
            <v>313</v>
          </cell>
          <cell r="F282">
            <v>5972030</v>
          </cell>
          <cell r="G282">
            <v>5791650</v>
          </cell>
          <cell r="H282">
            <v>5620860</v>
          </cell>
        </row>
        <row r="283">
          <cell r="A283" t="str">
            <v>60910030310178240244</v>
          </cell>
          <cell r="B283">
            <v>609</v>
          </cell>
          <cell r="C283">
            <v>1003</v>
          </cell>
          <cell r="D283" t="str">
            <v>0310178240</v>
          </cell>
          <cell r="E283" t="str">
            <v>244</v>
          </cell>
          <cell r="F283">
            <v>840</v>
          </cell>
          <cell r="G283">
            <v>840</v>
          </cell>
          <cell r="H283">
            <v>840</v>
          </cell>
        </row>
        <row r="284">
          <cell r="A284" t="str">
            <v>60910030310178240313</v>
          </cell>
          <cell r="B284">
            <v>609</v>
          </cell>
          <cell r="C284">
            <v>1003</v>
          </cell>
          <cell r="D284" t="str">
            <v>0310178240</v>
          </cell>
          <cell r="E284" t="str">
            <v>313</v>
          </cell>
          <cell r="F284">
            <v>177210</v>
          </cell>
          <cell r="G284">
            <v>177210</v>
          </cell>
          <cell r="H284">
            <v>177210</v>
          </cell>
        </row>
        <row r="285">
          <cell r="A285" t="str">
            <v>60910030310178250244</v>
          </cell>
          <cell r="B285">
            <v>609</v>
          </cell>
          <cell r="C285">
            <v>1003</v>
          </cell>
          <cell r="D285" t="str">
            <v>0310178250</v>
          </cell>
          <cell r="E285" t="str">
            <v>244</v>
          </cell>
          <cell r="F285">
            <v>8400</v>
          </cell>
          <cell r="G285">
            <v>8400</v>
          </cell>
          <cell r="H285">
            <v>8400</v>
          </cell>
        </row>
        <row r="286">
          <cell r="A286" t="str">
            <v>60910030310178250313</v>
          </cell>
          <cell r="B286">
            <v>609</v>
          </cell>
          <cell r="C286">
            <v>1003</v>
          </cell>
          <cell r="D286" t="str">
            <v>0310178250</v>
          </cell>
          <cell r="E286" t="str">
            <v>313</v>
          </cell>
          <cell r="F286">
            <v>605860</v>
          </cell>
          <cell r="G286">
            <v>605860</v>
          </cell>
          <cell r="H286">
            <v>605860</v>
          </cell>
        </row>
        <row r="287">
          <cell r="A287" t="str">
            <v>60910030310178260244</v>
          </cell>
          <cell r="B287">
            <v>609</v>
          </cell>
          <cell r="C287">
            <v>1003</v>
          </cell>
          <cell r="D287" t="str">
            <v>0310178260</v>
          </cell>
          <cell r="E287" t="str">
            <v>244</v>
          </cell>
          <cell r="F287">
            <v>4032400</v>
          </cell>
          <cell r="G287">
            <v>4532400</v>
          </cell>
          <cell r="H287">
            <v>4632400</v>
          </cell>
        </row>
        <row r="288">
          <cell r="A288" t="str">
            <v>60910030310178260313</v>
          </cell>
          <cell r="B288">
            <v>609</v>
          </cell>
          <cell r="C288">
            <v>1003</v>
          </cell>
          <cell r="D288" t="str">
            <v>0310178260</v>
          </cell>
          <cell r="E288" t="str">
            <v>313</v>
          </cell>
          <cell r="F288">
            <v>288234600</v>
          </cell>
          <cell r="G288">
            <v>331501000</v>
          </cell>
          <cell r="H288">
            <v>333403600</v>
          </cell>
        </row>
        <row r="289">
          <cell r="A289" t="str">
            <v>60910030310253800244</v>
          </cell>
          <cell r="B289">
            <v>609</v>
          </cell>
          <cell r="C289">
            <v>1003</v>
          </cell>
          <cell r="D289" t="str">
            <v>0310253800</v>
          </cell>
          <cell r="E289" t="str">
            <v>244</v>
          </cell>
          <cell r="F289">
            <v>2787660</v>
          </cell>
          <cell r="G289">
            <v>2877910</v>
          </cell>
          <cell r="H289">
            <v>2999270</v>
          </cell>
        </row>
        <row r="290">
          <cell r="A290" t="str">
            <v>60910030310253800313</v>
          </cell>
          <cell r="B290">
            <v>609</v>
          </cell>
          <cell r="C290">
            <v>1003</v>
          </cell>
          <cell r="D290" t="str">
            <v>0310253800</v>
          </cell>
          <cell r="E290" t="str">
            <v>313</v>
          </cell>
          <cell r="F290">
            <v>185843940</v>
          </cell>
          <cell r="G290">
            <v>191860390</v>
          </cell>
          <cell r="H290">
            <v>199951230</v>
          </cell>
        </row>
        <row r="291">
          <cell r="A291" t="str">
            <v>60910030310276260244</v>
          </cell>
          <cell r="B291">
            <v>609</v>
          </cell>
          <cell r="C291">
            <v>1003</v>
          </cell>
          <cell r="D291" t="str">
            <v>0310276260</v>
          </cell>
          <cell r="E291" t="str">
            <v>244</v>
          </cell>
          <cell r="F291">
            <v>3790</v>
          </cell>
          <cell r="G291">
            <v>3790</v>
          </cell>
          <cell r="H291">
            <v>3790</v>
          </cell>
        </row>
        <row r="292">
          <cell r="A292" t="str">
            <v>60910030310276260313</v>
          </cell>
          <cell r="B292">
            <v>609</v>
          </cell>
          <cell r="C292">
            <v>1003</v>
          </cell>
          <cell r="D292" t="str">
            <v>0310276260</v>
          </cell>
          <cell r="E292" t="str">
            <v>313</v>
          </cell>
          <cell r="F292">
            <v>280860</v>
          </cell>
          <cell r="G292">
            <v>280860</v>
          </cell>
          <cell r="H292">
            <v>280860</v>
          </cell>
        </row>
        <row r="293">
          <cell r="A293" t="str">
            <v>60910030310277190244</v>
          </cell>
          <cell r="B293">
            <v>609</v>
          </cell>
          <cell r="C293">
            <v>1003</v>
          </cell>
          <cell r="D293" t="str">
            <v>0310277190</v>
          </cell>
          <cell r="E293" t="str">
            <v>244</v>
          </cell>
          <cell r="F293">
            <v>39070</v>
          </cell>
          <cell r="G293">
            <v>39070</v>
          </cell>
          <cell r="H293">
            <v>39070</v>
          </cell>
        </row>
        <row r="294">
          <cell r="A294" t="str">
            <v>60910030310277190313</v>
          </cell>
          <cell r="B294">
            <v>609</v>
          </cell>
          <cell r="C294">
            <v>1003</v>
          </cell>
          <cell r="D294" t="str">
            <v>0310277190</v>
          </cell>
          <cell r="E294" t="str">
            <v>313</v>
          </cell>
          <cell r="F294">
            <v>2894210</v>
          </cell>
          <cell r="G294">
            <v>2894210</v>
          </cell>
          <cell r="H294">
            <v>2894210</v>
          </cell>
        </row>
        <row r="295">
          <cell r="A295" t="str">
            <v>60910030310278280244</v>
          </cell>
          <cell r="B295">
            <v>609</v>
          </cell>
          <cell r="C295">
            <v>1003</v>
          </cell>
          <cell r="D295" t="str">
            <v>0310278280</v>
          </cell>
          <cell r="E295" t="str">
            <v>244</v>
          </cell>
          <cell r="F295">
            <v>516670</v>
          </cell>
          <cell r="G295">
            <v>582410</v>
          </cell>
          <cell r="H295">
            <v>662530</v>
          </cell>
        </row>
        <row r="296">
          <cell r="A296" t="str">
            <v>60910030310278280313</v>
          </cell>
          <cell r="B296">
            <v>609</v>
          </cell>
          <cell r="C296">
            <v>1003</v>
          </cell>
          <cell r="D296" t="str">
            <v>0310278280</v>
          </cell>
          <cell r="E296" t="str">
            <v>313</v>
          </cell>
          <cell r="F296">
            <v>42613160</v>
          </cell>
          <cell r="G296">
            <v>47110700</v>
          </cell>
          <cell r="H296">
            <v>54182900</v>
          </cell>
        </row>
        <row r="297">
          <cell r="A297" t="str">
            <v>60910030320180010313</v>
          </cell>
          <cell r="B297">
            <v>609</v>
          </cell>
          <cell r="C297">
            <v>1003</v>
          </cell>
          <cell r="D297" t="str">
            <v>0320180010</v>
          </cell>
          <cell r="E297" t="str">
            <v>313</v>
          </cell>
          <cell r="F297">
            <v>0</v>
          </cell>
          <cell r="G297">
            <v>0</v>
          </cell>
          <cell r="H297">
            <v>1650000</v>
          </cell>
        </row>
        <row r="298">
          <cell r="A298" t="str">
            <v>60910030320180030313</v>
          </cell>
          <cell r="B298">
            <v>609</v>
          </cell>
          <cell r="C298">
            <v>1003</v>
          </cell>
          <cell r="D298" t="str">
            <v>0320180030</v>
          </cell>
          <cell r="E298" t="str">
            <v>313</v>
          </cell>
          <cell r="F298">
            <v>6350000</v>
          </cell>
          <cell r="G298">
            <v>6350000</v>
          </cell>
          <cell r="H298">
            <v>6350000</v>
          </cell>
        </row>
        <row r="299">
          <cell r="A299" t="str">
            <v>60910030320180040313</v>
          </cell>
          <cell r="B299">
            <v>609</v>
          </cell>
          <cell r="C299">
            <v>1003</v>
          </cell>
          <cell r="D299" t="str">
            <v>0320180040</v>
          </cell>
          <cell r="E299" t="str">
            <v>313</v>
          </cell>
          <cell r="F299">
            <v>0</v>
          </cell>
          <cell r="G299">
            <v>0</v>
          </cell>
          <cell r="H299">
            <v>132000</v>
          </cell>
        </row>
        <row r="300">
          <cell r="A300" t="str">
            <v>60910030320180050313</v>
          </cell>
          <cell r="B300">
            <v>609</v>
          </cell>
          <cell r="C300">
            <v>1003</v>
          </cell>
          <cell r="D300" t="str">
            <v>0320180050</v>
          </cell>
          <cell r="E300" t="str">
            <v>313</v>
          </cell>
          <cell r="F300">
            <v>0</v>
          </cell>
          <cell r="G300">
            <v>0</v>
          </cell>
          <cell r="H300">
            <v>8000000</v>
          </cell>
        </row>
        <row r="301">
          <cell r="A301" t="str">
            <v>60910030320180070313</v>
          </cell>
          <cell r="B301">
            <v>609</v>
          </cell>
          <cell r="C301">
            <v>1003</v>
          </cell>
          <cell r="D301" t="str">
            <v>0320180070</v>
          </cell>
          <cell r="E301" t="str">
            <v>313</v>
          </cell>
          <cell r="F301">
            <v>694280</v>
          </cell>
          <cell r="G301">
            <v>694280</v>
          </cell>
          <cell r="H301">
            <v>694280</v>
          </cell>
        </row>
        <row r="302">
          <cell r="A302" t="str">
            <v>60910030320180080313</v>
          </cell>
          <cell r="B302">
            <v>609</v>
          </cell>
          <cell r="C302">
            <v>1003</v>
          </cell>
          <cell r="D302" t="str">
            <v>0320180080</v>
          </cell>
          <cell r="E302" t="str">
            <v>313</v>
          </cell>
          <cell r="F302">
            <v>1664000</v>
          </cell>
          <cell r="G302">
            <v>1730000</v>
          </cell>
          <cell r="H302">
            <v>1944350</v>
          </cell>
        </row>
        <row r="303">
          <cell r="A303" t="str">
            <v>60910030320180090313</v>
          </cell>
          <cell r="B303">
            <v>609</v>
          </cell>
          <cell r="C303">
            <v>1003</v>
          </cell>
          <cell r="D303" t="str">
            <v>0320180090</v>
          </cell>
          <cell r="E303" t="str">
            <v>313</v>
          </cell>
          <cell r="F303">
            <v>0</v>
          </cell>
          <cell r="G303">
            <v>0</v>
          </cell>
          <cell r="H303">
            <v>10800000</v>
          </cell>
        </row>
        <row r="304">
          <cell r="A304" t="str">
            <v>60910030320180100313</v>
          </cell>
          <cell r="B304">
            <v>609</v>
          </cell>
          <cell r="C304">
            <v>1003</v>
          </cell>
          <cell r="D304" t="str">
            <v>0320180100</v>
          </cell>
          <cell r="E304" t="str">
            <v>313</v>
          </cell>
          <cell r="F304">
            <v>5718000</v>
          </cell>
          <cell r="G304">
            <v>5718000</v>
          </cell>
          <cell r="H304">
            <v>5718000</v>
          </cell>
        </row>
        <row r="305">
          <cell r="A305" t="str">
            <v>60910030320180110313</v>
          </cell>
          <cell r="B305">
            <v>609</v>
          </cell>
          <cell r="C305">
            <v>1003</v>
          </cell>
          <cell r="D305" t="str">
            <v>0320180110</v>
          </cell>
          <cell r="E305" t="str">
            <v>313</v>
          </cell>
          <cell r="F305">
            <v>1080000</v>
          </cell>
          <cell r="G305">
            <v>1080000</v>
          </cell>
          <cell r="H305">
            <v>1080000</v>
          </cell>
        </row>
        <row r="306">
          <cell r="A306" t="str">
            <v>60910030320180120313</v>
          </cell>
          <cell r="B306">
            <v>609</v>
          </cell>
          <cell r="C306">
            <v>1003</v>
          </cell>
          <cell r="D306" t="str">
            <v>0320180120</v>
          </cell>
          <cell r="E306" t="str">
            <v>313</v>
          </cell>
          <cell r="F306">
            <v>1025460</v>
          </cell>
          <cell r="G306">
            <v>1025460</v>
          </cell>
          <cell r="H306">
            <v>1025460</v>
          </cell>
        </row>
        <row r="307">
          <cell r="A307" t="str">
            <v>60910030320180130313</v>
          </cell>
          <cell r="B307">
            <v>609</v>
          </cell>
          <cell r="C307">
            <v>1003</v>
          </cell>
          <cell r="D307" t="str">
            <v>0320180130</v>
          </cell>
          <cell r="E307" t="str">
            <v>313</v>
          </cell>
          <cell r="F307">
            <v>0</v>
          </cell>
          <cell r="G307">
            <v>0</v>
          </cell>
          <cell r="H307">
            <v>1000000</v>
          </cell>
        </row>
        <row r="308">
          <cell r="A308" t="str">
            <v>60910030320180140313</v>
          </cell>
          <cell r="B308">
            <v>609</v>
          </cell>
          <cell r="C308">
            <v>1003</v>
          </cell>
          <cell r="D308" t="str">
            <v>0320180140</v>
          </cell>
          <cell r="E308" t="str">
            <v>313</v>
          </cell>
          <cell r="F308">
            <v>714000</v>
          </cell>
          <cell r="G308">
            <v>714000</v>
          </cell>
          <cell r="H308">
            <v>714000</v>
          </cell>
        </row>
        <row r="309">
          <cell r="A309" t="str">
            <v>60910030320180150313</v>
          </cell>
          <cell r="B309">
            <v>609</v>
          </cell>
          <cell r="C309">
            <v>1003</v>
          </cell>
          <cell r="D309" t="str">
            <v>0320180150</v>
          </cell>
          <cell r="E309" t="str">
            <v>313</v>
          </cell>
          <cell r="F309">
            <v>300000</v>
          </cell>
          <cell r="G309">
            <v>300000</v>
          </cell>
          <cell r="H309">
            <v>300000</v>
          </cell>
        </row>
        <row r="310">
          <cell r="A310" t="str">
            <v>60910030320180160313</v>
          </cell>
          <cell r="B310">
            <v>609</v>
          </cell>
          <cell r="C310">
            <v>1003</v>
          </cell>
          <cell r="D310" t="str">
            <v>0320180160</v>
          </cell>
          <cell r="E310" t="str">
            <v>313</v>
          </cell>
          <cell r="F310">
            <v>1020000</v>
          </cell>
          <cell r="G310">
            <v>1020000</v>
          </cell>
          <cell r="H310">
            <v>1020000</v>
          </cell>
        </row>
        <row r="311">
          <cell r="A311" t="str">
            <v>60910030320180170313</v>
          </cell>
          <cell r="B311">
            <v>609</v>
          </cell>
          <cell r="C311">
            <v>1003</v>
          </cell>
          <cell r="D311" t="str">
            <v>0320180170</v>
          </cell>
          <cell r="E311" t="str">
            <v>313</v>
          </cell>
          <cell r="F311">
            <v>0</v>
          </cell>
          <cell r="G311">
            <v>0</v>
          </cell>
          <cell r="H311">
            <v>3750000</v>
          </cell>
        </row>
        <row r="312">
          <cell r="A312" t="str">
            <v>60910030320180180313</v>
          </cell>
          <cell r="B312">
            <v>609</v>
          </cell>
          <cell r="C312">
            <v>1003</v>
          </cell>
          <cell r="D312" t="str">
            <v>0320180180</v>
          </cell>
          <cell r="E312" t="str">
            <v>313</v>
          </cell>
          <cell r="F312">
            <v>1854000</v>
          </cell>
          <cell r="G312">
            <v>1854000</v>
          </cell>
          <cell r="H312">
            <v>1854000</v>
          </cell>
        </row>
        <row r="313">
          <cell r="A313" t="str">
            <v>60910030320180190313</v>
          </cell>
          <cell r="B313">
            <v>609</v>
          </cell>
          <cell r="C313">
            <v>1003</v>
          </cell>
          <cell r="D313" t="str">
            <v>0320180190</v>
          </cell>
          <cell r="E313" t="str">
            <v>313</v>
          </cell>
          <cell r="F313">
            <v>20000</v>
          </cell>
          <cell r="G313">
            <v>20000</v>
          </cell>
          <cell r="H313">
            <v>20000</v>
          </cell>
        </row>
        <row r="314">
          <cell r="A314" t="str">
            <v>60910030320180200313</v>
          </cell>
          <cell r="B314">
            <v>609</v>
          </cell>
          <cell r="C314">
            <v>1003</v>
          </cell>
          <cell r="D314" t="str">
            <v>0320180200</v>
          </cell>
          <cell r="E314" t="str">
            <v>313</v>
          </cell>
          <cell r="F314">
            <v>0</v>
          </cell>
          <cell r="G314">
            <v>0</v>
          </cell>
          <cell r="H314">
            <v>4500000</v>
          </cell>
        </row>
        <row r="315">
          <cell r="A315" t="str">
            <v>60910030320180210313</v>
          </cell>
          <cell r="B315">
            <v>609</v>
          </cell>
          <cell r="C315">
            <v>1003</v>
          </cell>
          <cell r="D315" t="str">
            <v>0320180210</v>
          </cell>
          <cell r="E315" t="str">
            <v>313</v>
          </cell>
          <cell r="F315">
            <v>100000</v>
          </cell>
          <cell r="G315">
            <v>100000</v>
          </cell>
          <cell r="H315">
            <v>100000</v>
          </cell>
        </row>
        <row r="316">
          <cell r="A316" t="str">
            <v>60910030320520500323</v>
          </cell>
          <cell r="B316">
            <v>609</v>
          </cell>
          <cell r="C316">
            <v>1003</v>
          </cell>
          <cell r="D316" t="str">
            <v>0320520500</v>
          </cell>
          <cell r="E316" t="str">
            <v>323</v>
          </cell>
          <cell r="F316">
            <v>81000</v>
          </cell>
          <cell r="G316">
            <v>81000</v>
          </cell>
          <cell r="H316">
            <v>81000</v>
          </cell>
        </row>
        <row r="317">
          <cell r="A317" t="str">
            <v>60910030320620520244</v>
          </cell>
          <cell r="B317">
            <v>609</v>
          </cell>
          <cell r="C317">
            <v>1003</v>
          </cell>
          <cell r="D317" t="str">
            <v>0320620520</v>
          </cell>
          <cell r="E317" t="str">
            <v>244</v>
          </cell>
          <cell r="F317">
            <v>25000</v>
          </cell>
          <cell r="G317">
            <v>25000</v>
          </cell>
          <cell r="H317">
            <v>25000</v>
          </cell>
        </row>
        <row r="318">
          <cell r="A318" t="str">
            <v>60910030320820510244</v>
          </cell>
          <cell r="B318">
            <v>609</v>
          </cell>
          <cell r="C318">
            <v>1003</v>
          </cell>
          <cell r="D318" t="str">
            <v>0320820510</v>
          </cell>
          <cell r="E318" t="str">
            <v>244</v>
          </cell>
          <cell r="F318">
            <v>75000</v>
          </cell>
          <cell r="G318">
            <v>75000</v>
          </cell>
          <cell r="H318">
            <v>75000</v>
          </cell>
        </row>
        <row r="319">
          <cell r="A319" t="str">
            <v>60910030330120530323</v>
          </cell>
          <cell r="B319">
            <v>609</v>
          </cell>
          <cell r="C319">
            <v>1003</v>
          </cell>
          <cell r="D319" t="str">
            <v>0330120530</v>
          </cell>
          <cell r="E319" t="str">
            <v>323</v>
          </cell>
          <cell r="F319">
            <v>2608500</v>
          </cell>
          <cell r="G319">
            <v>2608500</v>
          </cell>
          <cell r="H319">
            <v>2608500</v>
          </cell>
        </row>
        <row r="320">
          <cell r="A320" t="str">
            <v>60910040310276270313</v>
          </cell>
          <cell r="B320">
            <v>609</v>
          </cell>
          <cell r="C320">
            <v>1004</v>
          </cell>
          <cell r="D320" t="str">
            <v>0310276270</v>
          </cell>
          <cell r="E320" t="str">
            <v>313</v>
          </cell>
          <cell r="F320">
            <v>122664880</v>
          </cell>
          <cell r="G320">
            <v>122664880</v>
          </cell>
          <cell r="H320">
            <v>122664880</v>
          </cell>
        </row>
        <row r="321">
          <cell r="A321" t="str">
            <v>609100403102R0840313</v>
          </cell>
          <cell r="B321">
            <v>609</v>
          </cell>
          <cell r="C321">
            <v>1004</v>
          </cell>
          <cell r="D321" t="str">
            <v>03102R0840</v>
          </cell>
          <cell r="E321" t="str">
            <v>313</v>
          </cell>
          <cell r="F321">
            <v>137735550</v>
          </cell>
          <cell r="G321">
            <v>137735550</v>
          </cell>
          <cell r="H321">
            <v>137735550</v>
          </cell>
        </row>
        <row r="322">
          <cell r="A322" t="str">
            <v>60910060310152500121</v>
          </cell>
          <cell r="B322">
            <v>609</v>
          </cell>
          <cell r="C322">
            <v>1006</v>
          </cell>
          <cell r="D322" t="str">
            <v>0310152500</v>
          </cell>
          <cell r="E322" t="str">
            <v>121</v>
          </cell>
          <cell r="F322">
            <v>2000000</v>
          </cell>
          <cell r="G322">
            <v>2000000</v>
          </cell>
          <cell r="H322">
            <v>2000000</v>
          </cell>
        </row>
        <row r="323">
          <cell r="A323" t="str">
            <v>60910060310152500129</v>
          </cell>
          <cell r="B323">
            <v>609</v>
          </cell>
          <cell r="C323">
            <v>1006</v>
          </cell>
          <cell r="D323" t="str">
            <v>0310152500</v>
          </cell>
          <cell r="E323" t="str">
            <v>129</v>
          </cell>
          <cell r="F323">
            <v>546000</v>
          </cell>
          <cell r="G323">
            <v>546000</v>
          </cell>
          <cell r="H323">
            <v>546000</v>
          </cell>
        </row>
        <row r="324">
          <cell r="A324" t="str">
            <v>60910060320760040632</v>
          </cell>
          <cell r="B324">
            <v>609</v>
          </cell>
          <cell r="C324">
            <v>1006</v>
          </cell>
          <cell r="D324" t="str">
            <v>0320760040</v>
          </cell>
          <cell r="E324" t="str">
            <v>632</v>
          </cell>
          <cell r="F324">
            <v>1232510</v>
          </cell>
          <cell r="G324">
            <v>1160510</v>
          </cell>
          <cell r="H324">
            <v>1160510</v>
          </cell>
        </row>
        <row r="325">
          <cell r="A325" t="str">
            <v>60910060330120530244</v>
          </cell>
          <cell r="B325">
            <v>609</v>
          </cell>
          <cell r="C325">
            <v>1006</v>
          </cell>
          <cell r="D325" t="str">
            <v>0330120530</v>
          </cell>
          <cell r="E325" t="str">
            <v>244</v>
          </cell>
          <cell r="F325">
            <v>68690</v>
          </cell>
          <cell r="G325">
            <v>68690</v>
          </cell>
          <cell r="H325">
            <v>68690</v>
          </cell>
        </row>
        <row r="326">
          <cell r="A326" t="str">
            <v>60910060330120530851</v>
          </cell>
          <cell r="B326">
            <v>609</v>
          </cell>
          <cell r="C326">
            <v>1006</v>
          </cell>
          <cell r="D326" t="str">
            <v>0330120530</v>
          </cell>
          <cell r="E326" t="str">
            <v>851</v>
          </cell>
          <cell r="F326">
            <v>32110</v>
          </cell>
          <cell r="G326">
            <v>32110</v>
          </cell>
          <cell r="H326">
            <v>32110</v>
          </cell>
        </row>
        <row r="327">
          <cell r="A327" t="str">
            <v>60910060330120530852</v>
          </cell>
          <cell r="B327">
            <v>609</v>
          </cell>
          <cell r="C327">
            <v>1006</v>
          </cell>
          <cell r="D327" t="str">
            <v>0330120530</v>
          </cell>
          <cell r="E327" t="str">
            <v>852</v>
          </cell>
          <cell r="F327">
            <v>2750</v>
          </cell>
          <cell r="G327">
            <v>2750</v>
          </cell>
          <cell r="H327">
            <v>2750</v>
          </cell>
        </row>
        <row r="328">
          <cell r="A328" t="str">
            <v>609100603301S0270244</v>
          </cell>
          <cell r="B328">
            <v>609</v>
          </cell>
          <cell r="C328">
            <v>1006</v>
          </cell>
          <cell r="D328" t="str">
            <v>03301S0270</v>
          </cell>
          <cell r="E328" t="str">
            <v>244</v>
          </cell>
          <cell r="F328">
            <v>1751860</v>
          </cell>
          <cell r="G328">
            <v>1751860</v>
          </cell>
          <cell r="H328">
            <v>1751860</v>
          </cell>
        </row>
        <row r="329">
          <cell r="A329" t="str">
            <v>60910067710010010122</v>
          </cell>
          <cell r="B329">
            <v>609</v>
          </cell>
          <cell r="C329">
            <v>1006</v>
          </cell>
          <cell r="D329" t="str">
            <v>7710010010</v>
          </cell>
          <cell r="E329" t="str">
            <v>122</v>
          </cell>
          <cell r="F329">
            <v>110630</v>
          </cell>
          <cell r="G329">
            <v>110630</v>
          </cell>
          <cell r="H329">
            <v>110630</v>
          </cell>
        </row>
        <row r="330">
          <cell r="A330" t="str">
            <v>60910067710010010129</v>
          </cell>
          <cell r="B330">
            <v>609</v>
          </cell>
          <cell r="C330">
            <v>1006</v>
          </cell>
          <cell r="D330" t="str">
            <v>7710010010</v>
          </cell>
          <cell r="E330" t="str">
            <v>129</v>
          </cell>
          <cell r="F330">
            <v>33410</v>
          </cell>
          <cell r="G330">
            <v>33410</v>
          </cell>
          <cell r="H330">
            <v>33410</v>
          </cell>
        </row>
        <row r="331">
          <cell r="A331" t="str">
            <v>60910067710010010244</v>
          </cell>
          <cell r="B331">
            <v>609</v>
          </cell>
          <cell r="C331">
            <v>1006</v>
          </cell>
          <cell r="D331" t="str">
            <v>7710010010</v>
          </cell>
          <cell r="E331" t="str">
            <v>244</v>
          </cell>
          <cell r="F331">
            <v>1231630</v>
          </cell>
          <cell r="G331">
            <v>992630</v>
          </cell>
          <cell r="H331">
            <v>992630</v>
          </cell>
        </row>
        <row r="332">
          <cell r="A332" t="str">
            <v>60910067710010010852</v>
          </cell>
          <cell r="B332">
            <v>609</v>
          </cell>
          <cell r="C332">
            <v>1006</v>
          </cell>
          <cell r="D332" t="str">
            <v>7710010010</v>
          </cell>
          <cell r="E332" t="str">
            <v>852</v>
          </cell>
          <cell r="F332">
            <v>1940</v>
          </cell>
          <cell r="G332">
            <v>1940</v>
          </cell>
          <cell r="H332">
            <v>1940</v>
          </cell>
        </row>
        <row r="333">
          <cell r="A333" t="str">
            <v>60910067710010020121</v>
          </cell>
          <cell r="B333">
            <v>609</v>
          </cell>
          <cell r="C333">
            <v>1006</v>
          </cell>
          <cell r="D333" t="str">
            <v>7710010020</v>
          </cell>
          <cell r="E333" t="str">
            <v>121</v>
          </cell>
          <cell r="F333">
            <v>4705800</v>
          </cell>
          <cell r="G333">
            <v>4705800</v>
          </cell>
          <cell r="H333">
            <v>4705800</v>
          </cell>
        </row>
        <row r="334">
          <cell r="A334" t="str">
            <v>60910067710010020129</v>
          </cell>
          <cell r="B334">
            <v>609</v>
          </cell>
          <cell r="C334">
            <v>1006</v>
          </cell>
          <cell r="D334" t="str">
            <v>7710010020</v>
          </cell>
          <cell r="E334" t="str">
            <v>129</v>
          </cell>
          <cell r="F334">
            <v>1421150</v>
          </cell>
          <cell r="G334">
            <v>1421150</v>
          </cell>
          <cell r="H334">
            <v>1421150</v>
          </cell>
        </row>
        <row r="335">
          <cell r="A335" t="str">
            <v>60910067710076100121</v>
          </cell>
          <cell r="B335">
            <v>609</v>
          </cell>
          <cell r="C335">
            <v>1006</v>
          </cell>
          <cell r="D335" t="str">
            <v>7710076100</v>
          </cell>
          <cell r="E335" t="str">
            <v>121</v>
          </cell>
          <cell r="F335">
            <v>899600</v>
          </cell>
          <cell r="G335">
            <v>899600</v>
          </cell>
          <cell r="H335">
            <v>899600</v>
          </cell>
        </row>
        <row r="336">
          <cell r="A336" t="str">
            <v>60910067710076100122</v>
          </cell>
          <cell r="B336">
            <v>609</v>
          </cell>
          <cell r="C336">
            <v>1006</v>
          </cell>
          <cell r="D336" t="str">
            <v>7710076100</v>
          </cell>
          <cell r="E336" t="str">
            <v>122</v>
          </cell>
          <cell r="F336">
            <v>38300</v>
          </cell>
          <cell r="G336">
            <v>38300</v>
          </cell>
          <cell r="H336">
            <v>38300</v>
          </cell>
        </row>
        <row r="337">
          <cell r="A337" t="str">
            <v>60910067710076100129</v>
          </cell>
          <cell r="B337">
            <v>609</v>
          </cell>
          <cell r="C337">
            <v>1006</v>
          </cell>
          <cell r="D337" t="str">
            <v>7710076100</v>
          </cell>
          <cell r="E337" t="str">
            <v>129</v>
          </cell>
          <cell r="F337">
            <v>256040</v>
          </cell>
          <cell r="G337">
            <v>256040</v>
          </cell>
          <cell r="H337">
            <v>256040</v>
          </cell>
        </row>
        <row r="338">
          <cell r="A338" t="str">
            <v>60910067710076100244</v>
          </cell>
          <cell r="B338">
            <v>609</v>
          </cell>
          <cell r="C338">
            <v>1006</v>
          </cell>
          <cell r="D338" t="str">
            <v>7710076100</v>
          </cell>
          <cell r="E338" t="str">
            <v>244</v>
          </cell>
          <cell r="F338">
            <v>202970</v>
          </cell>
          <cell r="G338">
            <v>202970</v>
          </cell>
          <cell r="H338">
            <v>202970</v>
          </cell>
        </row>
        <row r="339">
          <cell r="A339" t="str">
            <v>60910067710076210121</v>
          </cell>
          <cell r="B339">
            <v>609</v>
          </cell>
          <cell r="C339">
            <v>1006</v>
          </cell>
          <cell r="D339" t="str">
            <v>7710076210</v>
          </cell>
          <cell r="E339" t="str">
            <v>121</v>
          </cell>
          <cell r="F339">
            <v>39035890</v>
          </cell>
          <cell r="G339">
            <v>39035890</v>
          </cell>
          <cell r="H339">
            <v>39035890</v>
          </cell>
        </row>
        <row r="340">
          <cell r="A340" t="str">
            <v>60910067710076210122</v>
          </cell>
          <cell r="B340">
            <v>609</v>
          </cell>
          <cell r="C340">
            <v>1006</v>
          </cell>
          <cell r="D340" t="str">
            <v>7710076210</v>
          </cell>
          <cell r="E340" t="str">
            <v>122</v>
          </cell>
          <cell r="F340">
            <v>1404150</v>
          </cell>
          <cell r="G340">
            <v>1404150</v>
          </cell>
          <cell r="H340">
            <v>1404150</v>
          </cell>
        </row>
        <row r="341">
          <cell r="A341" t="str">
            <v>60910067710076210129</v>
          </cell>
          <cell r="B341">
            <v>609</v>
          </cell>
          <cell r="C341">
            <v>1006</v>
          </cell>
          <cell r="D341" t="str">
            <v>7710076210</v>
          </cell>
          <cell r="E341" t="str">
            <v>129</v>
          </cell>
          <cell r="F341">
            <v>11600000</v>
          </cell>
          <cell r="G341">
            <v>11700000</v>
          </cell>
          <cell r="H341">
            <v>11700000</v>
          </cell>
        </row>
        <row r="342">
          <cell r="A342" t="str">
            <v>60910067710076210244</v>
          </cell>
          <cell r="B342">
            <v>609</v>
          </cell>
          <cell r="C342">
            <v>1006</v>
          </cell>
          <cell r="D342" t="str">
            <v>7710076210</v>
          </cell>
          <cell r="E342" t="str">
            <v>244</v>
          </cell>
          <cell r="F342">
            <v>1400000</v>
          </cell>
          <cell r="G342">
            <v>1530670</v>
          </cell>
          <cell r="H342">
            <v>1568730</v>
          </cell>
        </row>
        <row r="343">
          <cell r="A343" t="str">
            <v>60910067710076210851</v>
          </cell>
          <cell r="B343">
            <v>609</v>
          </cell>
          <cell r="C343">
            <v>1006</v>
          </cell>
          <cell r="D343" t="str">
            <v>7710076210</v>
          </cell>
          <cell r="E343" t="str">
            <v>851</v>
          </cell>
          <cell r="F343">
            <v>100000</v>
          </cell>
          <cell r="G343">
            <v>100000</v>
          </cell>
          <cell r="H343">
            <v>100000</v>
          </cell>
        </row>
        <row r="344">
          <cell r="A344" t="str">
            <v>60910067710076210852</v>
          </cell>
          <cell r="B344">
            <v>609</v>
          </cell>
          <cell r="C344">
            <v>1006</v>
          </cell>
          <cell r="D344" t="str">
            <v>7710076210</v>
          </cell>
          <cell r="E344" t="str">
            <v>852</v>
          </cell>
          <cell r="F344">
            <v>2500</v>
          </cell>
          <cell r="G344">
            <v>2500</v>
          </cell>
          <cell r="H344">
            <v>2500</v>
          </cell>
        </row>
        <row r="345">
          <cell r="A345" t="str">
            <v>00000000000000</v>
          </cell>
          <cell r="F345">
            <v>1878981890</v>
          </cell>
          <cell r="G345">
            <v>1942584320</v>
          </cell>
          <cell r="H345">
            <v>1992223520</v>
          </cell>
        </row>
        <row r="346">
          <cell r="A346" t="str">
            <v>61107030810111010611</v>
          </cell>
          <cell r="B346">
            <v>611</v>
          </cell>
          <cell r="C346">
            <v>703</v>
          </cell>
          <cell r="D346" t="str">
            <v>0810111010</v>
          </cell>
          <cell r="E346" t="str">
            <v>611</v>
          </cell>
          <cell r="F346">
            <v>152886700</v>
          </cell>
          <cell r="G346">
            <v>151072520</v>
          </cell>
          <cell r="H346">
            <v>151072520</v>
          </cell>
        </row>
        <row r="347">
          <cell r="A347" t="str">
            <v>61107031620220550612</v>
          </cell>
          <cell r="B347">
            <v>611</v>
          </cell>
          <cell r="C347">
            <v>703</v>
          </cell>
          <cell r="D347" t="str">
            <v>1620220550</v>
          </cell>
          <cell r="E347" t="str">
            <v>612</v>
          </cell>
          <cell r="F347">
            <v>233550</v>
          </cell>
          <cell r="G347">
            <v>233550</v>
          </cell>
          <cell r="H347">
            <v>233550</v>
          </cell>
        </row>
        <row r="348">
          <cell r="A348" t="str">
            <v>61111010810211010611</v>
          </cell>
          <cell r="B348">
            <v>611</v>
          </cell>
          <cell r="C348">
            <v>1101</v>
          </cell>
          <cell r="D348" t="str">
            <v>0810211010</v>
          </cell>
          <cell r="E348" t="str">
            <v>611</v>
          </cell>
          <cell r="F348">
            <v>2903540</v>
          </cell>
          <cell r="G348">
            <v>2903540</v>
          </cell>
          <cell r="H348">
            <v>2903540</v>
          </cell>
        </row>
        <row r="349">
          <cell r="A349" t="str">
            <v>61111020810311010611</v>
          </cell>
          <cell r="B349">
            <v>611</v>
          </cell>
          <cell r="C349">
            <v>1102</v>
          </cell>
          <cell r="D349" t="str">
            <v>0810311010</v>
          </cell>
          <cell r="E349" t="str">
            <v>611</v>
          </cell>
          <cell r="F349">
            <v>9606500</v>
          </cell>
          <cell r="G349">
            <v>9606500</v>
          </cell>
          <cell r="H349">
            <v>9606500</v>
          </cell>
        </row>
        <row r="350">
          <cell r="A350" t="str">
            <v>61111020820120420113</v>
          </cell>
          <cell r="B350">
            <v>611</v>
          </cell>
          <cell r="C350">
            <v>1102</v>
          </cell>
          <cell r="D350" t="str">
            <v>0820120420</v>
          </cell>
          <cell r="E350" t="str">
            <v>113</v>
          </cell>
          <cell r="F350">
            <v>3250000</v>
          </cell>
          <cell r="G350">
            <v>3250000</v>
          </cell>
          <cell r="H350">
            <v>3250000</v>
          </cell>
        </row>
        <row r="351">
          <cell r="A351" t="str">
            <v>61111020820120420244</v>
          </cell>
          <cell r="B351">
            <v>611</v>
          </cell>
          <cell r="C351">
            <v>1102</v>
          </cell>
          <cell r="D351" t="str">
            <v>0820120420</v>
          </cell>
          <cell r="E351" t="str">
            <v>244</v>
          </cell>
          <cell r="F351">
            <v>2000000</v>
          </cell>
          <cell r="G351">
            <v>2000000</v>
          </cell>
          <cell r="H351">
            <v>2000000</v>
          </cell>
        </row>
        <row r="352">
          <cell r="A352" t="str">
            <v>61111020820220440244</v>
          </cell>
          <cell r="B352">
            <v>611</v>
          </cell>
          <cell r="C352">
            <v>1102</v>
          </cell>
          <cell r="D352" t="str">
            <v>0820220440</v>
          </cell>
          <cell r="E352" t="str">
            <v>244</v>
          </cell>
          <cell r="F352">
            <v>11250</v>
          </cell>
          <cell r="G352">
            <v>11250</v>
          </cell>
          <cell r="H352">
            <v>11250</v>
          </cell>
        </row>
        <row r="353">
          <cell r="A353" t="str">
            <v>61111020820321060244</v>
          </cell>
          <cell r="B353">
            <v>611</v>
          </cell>
          <cell r="C353">
            <v>1102</v>
          </cell>
          <cell r="D353" t="str">
            <v>0820321060</v>
          </cell>
          <cell r="E353" t="str">
            <v>244</v>
          </cell>
          <cell r="F353">
            <v>56250</v>
          </cell>
          <cell r="G353">
            <v>56250</v>
          </cell>
          <cell r="H353">
            <v>56250</v>
          </cell>
        </row>
        <row r="354">
          <cell r="A354" t="str">
            <v>61111030820460120634</v>
          </cell>
          <cell r="B354">
            <v>611</v>
          </cell>
          <cell r="C354">
            <v>1103</v>
          </cell>
          <cell r="D354" t="str">
            <v>0820460120</v>
          </cell>
          <cell r="E354" t="str">
            <v>634</v>
          </cell>
          <cell r="F354">
            <v>1500000</v>
          </cell>
          <cell r="G354">
            <v>0</v>
          </cell>
          <cell r="H354">
            <v>0</v>
          </cell>
        </row>
        <row r="355">
          <cell r="A355" t="str">
            <v>61111057810010010122</v>
          </cell>
          <cell r="B355">
            <v>611</v>
          </cell>
          <cell r="C355">
            <v>1105</v>
          </cell>
          <cell r="D355" t="str">
            <v>7810010010</v>
          </cell>
          <cell r="E355" t="str">
            <v>122</v>
          </cell>
          <cell r="F355">
            <v>155307.5</v>
          </cell>
          <cell r="G355">
            <v>155307.5</v>
          </cell>
          <cell r="H355">
            <v>155307.5</v>
          </cell>
        </row>
        <row r="356">
          <cell r="A356" t="str">
            <v>61111057810010010129</v>
          </cell>
          <cell r="B356">
            <v>611</v>
          </cell>
          <cell r="C356">
            <v>1105</v>
          </cell>
          <cell r="D356" t="str">
            <v>7810010010</v>
          </cell>
          <cell r="E356" t="str">
            <v>129</v>
          </cell>
          <cell r="F356">
            <v>46902.5</v>
          </cell>
          <cell r="G356">
            <v>46902.5</v>
          </cell>
          <cell r="H356">
            <v>46902.5</v>
          </cell>
        </row>
        <row r="357">
          <cell r="A357" t="str">
            <v>61111057810010010244</v>
          </cell>
          <cell r="B357">
            <v>611</v>
          </cell>
          <cell r="C357">
            <v>1105</v>
          </cell>
          <cell r="D357" t="str">
            <v>7810010010</v>
          </cell>
          <cell r="E357" t="str">
            <v>244</v>
          </cell>
          <cell r="F357">
            <v>568000</v>
          </cell>
          <cell r="G357">
            <v>568000</v>
          </cell>
          <cell r="H357">
            <v>568000</v>
          </cell>
        </row>
        <row r="358">
          <cell r="A358" t="str">
            <v>61111057810010010851</v>
          </cell>
          <cell r="B358">
            <v>611</v>
          </cell>
          <cell r="C358">
            <v>1105</v>
          </cell>
          <cell r="D358" t="str">
            <v>7810010010</v>
          </cell>
          <cell r="E358" t="str">
            <v>851</v>
          </cell>
          <cell r="F358">
            <v>5000</v>
          </cell>
          <cell r="G358">
            <v>5000</v>
          </cell>
          <cell r="H358">
            <v>5000</v>
          </cell>
        </row>
        <row r="359">
          <cell r="A359" t="str">
            <v>61111057810010010852</v>
          </cell>
          <cell r="B359">
            <v>611</v>
          </cell>
          <cell r="C359">
            <v>1105</v>
          </cell>
          <cell r="D359" t="str">
            <v>7810010010</v>
          </cell>
          <cell r="E359" t="str">
            <v>852</v>
          </cell>
          <cell r="F359">
            <v>3000</v>
          </cell>
          <cell r="G359">
            <v>3000</v>
          </cell>
          <cell r="H359">
            <v>3000</v>
          </cell>
        </row>
        <row r="360">
          <cell r="A360" t="str">
            <v>61111057810010020121</v>
          </cell>
          <cell r="B360">
            <v>611</v>
          </cell>
          <cell r="C360">
            <v>1105</v>
          </cell>
          <cell r="D360" t="str">
            <v>7810010020</v>
          </cell>
          <cell r="E360" t="str">
            <v>121</v>
          </cell>
          <cell r="F360">
            <v>5433600</v>
          </cell>
          <cell r="G360">
            <v>5433600</v>
          </cell>
          <cell r="H360">
            <v>5433600</v>
          </cell>
        </row>
        <row r="361">
          <cell r="A361" t="str">
            <v>61111057810010020129</v>
          </cell>
          <cell r="B361">
            <v>611</v>
          </cell>
          <cell r="C361">
            <v>1105</v>
          </cell>
          <cell r="D361" t="str">
            <v>7810010020</v>
          </cell>
          <cell r="E361" t="str">
            <v>129</v>
          </cell>
          <cell r="F361">
            <v>1640940</v>
          </cell>
          <cell r="G361">
            <v>1640940</v>
          </cell>
          <cell r="H361">
            <v>1640940</v>
          </cell>
        </row>
        <row r="362">
          <cell r="A362" t="str">
            <v>61111057810011010111</v>
          </cell>
          <cell r="B362">
            <v>611</v>
          </cell>
          <cell r="C362">
            <v>1105</v>
          </cell>
          <cell r="D362" t="str">
            <v>7810011010</v>
          </cell>
          <cell r="E362" t="str">
            <v>111</v>
          </cell>
          <cell r="F362">
            <v>6120120</v>
          </cell>
          <cell r="G362">
            <v>6120120</v>
          </cell>
          <cell r="H362">
            <v>6120120</v>
          </cell>
        </row>
        <row r="363">
          <cell r="A363" t="str">
            <v>61111057810011010119</v>
          </cell>
          <cell r="B363">
            <v>611</v>
          </cell>
          <cell r="C363">
            <v>1105</v>
          </cell>
          <cell r="D363" t="str">
            <v>7810011010</v>
          </cell>
          <cell r="E363" t="str">
            <v>119</v>
          </cell>
          <cell r="F363">
            <v>1848280</v>
          </cell>
          <cell r="G363">
            <v>1848280</v>
          </cell>
          <cell r="H363">
            <v>1848280</v>
          </cell>
        </row>
        <row r="364">
          <cell r="A364" t="str">
            <v>61111057810011010244</v>
          </cell>
          <cell r="B364">
            <v>611</v>
          </cell>
          <cell r="C364">
            <v>1105</v>
          </cell>
          <cell r="D364" t="str">
            <v>7810011010</v>
          </cell>
          <cell r="E364" t="str">
            <v>244</v>
          </cell>
          <cell r="F364">
            <v>1140000</v>
          </cell>
          <cell r="G364">
            <v>1140000</v>
          </cell>
          <cell r="H364">
            <v>1140000</v>
          </cell>
        </row>
        <row r="365">
          <cell r="A365" t="str">
            <v>00000000000000</v>
          </cell>
          <cell r="F365">
            <v>189408940</v>
          </cell>
          <cell r="G365">
            <v>186094760</v>
          </cell>
          <cell r="H365">
            <v>186094760</v>
          </cell>
        </row>
        <row r="366">
          <cell r="A366" t="str">
            <v>61701048010010010122</v>
          </cell>
          <cell r="B366">
            <v>617</v>
          </cell>
          <cell r="C366">
            <v>104</v>
          </cell>
          <cell r="D366" t="str">
            <v>8010010010</v>
          </cell>
          <cell r="E366" t="str">
            <v>122</v>
          </cell>
          <cell r="F366">
            <v>476560</v>
          </cell>
          <cell r="G366">
            <v>476560</v>
          </cell>
          <cell r="H366">
            <v>476560</v>
          </cell>
        </row>
        <row r="367">
          <cell r="A367" t="str">
            <v>61701048010010010129</v>
          </cell>
          <cell r="B367">
            <v>617</v>
          </cell>
          <cell r="C367">
            <v>104</v>
          </cell>
          <cell r="D367" t="str">
            <v>8010010010</v>
          </cell>
          <cell r="E367" t="str">
            <v>129</v>
          </cell>
          <cell r="F367">
            <v>143900</v>
          </cell>
          <cell r="G367">
            <v>143900</v>
          </cell>
          <cell r="H367">
            <v>143900</v>
          </cell>
        </row>
        <row r="368">
          <cell r="A368" t="str">
            <v>61701048010010010244</v>
          </cell>
          <cell r="B368">
            <v>617</v>
          </cell>
          <cell r="C368">
            <v>104</v>
          </cell>
          <cell r="D368" t="str">
            <v>8010010010</v>
          </cell>
          <cell r="E368" t="str">
            <v>244</v>
          </cell>
          <cell r="F368">
            <v>3320750</v>
          </cell>
          <cell r="G368">
            <v>3320750</v>
          </cell>
          <cell r="H368">
            <v>3320750</v>
          </cell>
        </row>
        <row r="369">
          <cell r="A369" t="str">
            <v>61701048010010010851</v>
          </cell>
          <cell r="B369">
            <v>617</v>
          </cell>
          <cell r="C369">
            <v>104</v>
          </cell>
          <cell r="D369" t="str">
            <v>8010010010</v>
          </cell>
          <cell r="E369" t="str">
            <v>851</v>
          </cell>
          <cell r="F369">
            <v>77000</v>
          </cell>
          <cell r="G369">
            <v>77000</v>
          </cell>
          <cell r="H369">
            <v>77000</v>
          </cell>
        </row>
        <row r="370">
          <cell r="A370" t="str">
            <v>61701048010010010852</v>
          </cell>
          <cell r="B370">
            <v>617</v>
          </cell>
          <cell r="C370">
            <v>104</v>
          </cell>
          <cell r="D370" t="str">
            <v>8010010010</v>
          </cell>
          <cell r="E370" t="str">
            <v>852</v>
          </cell>
          <cell r="F370">
            <v>20000</v>
          </cell>
          <cell r="G370">
            <v>20000</v>
          </cell>
          <cell r="H370">
            <v>20000</v>
          </cell>
        </row>
        <row r="371">
          <cell r="A371" t="str">
            <v>61701048010010020121</v>
          </cell>
          <cell r="B371">
            <v>617</v>
          </cell>
          <cell r="C371">
            <v>104</v>
          </cell>
          <cell r="D371" t="str">
            <v>8010010020</v>
          </cell>
          <cell r="E371" t="str">
            <v>121</v>
          </cell>
          <cell r="F371">
            <v>21637730</v>
          </cell>
          <cell r="G371">
            <v>21637730</v>
          </cell>
          <cell r="H371">
            <v>21637730</v>
          </cell>
        </row>
        <row r="372">
          <cell r="A372" t="str">
            <v>61701048010010020129</v>
          </cell>
          <cell r="B372">
            <v>617</v>
          </cell>
          <cell r="C372">
            <v>104</v>
          </cell>
          <cell r="D372" t="str">
            <v>8010010020</v>
          </cell>
          <cell r="E372" t="str">
            <v>129</v>
          </cell>
          <cell r="F372">
            <v>6534570</v>
          </cell>
          <cell r="G372">
            <v>6534570</v>
          </cell>
          <cell r="H372">
            <v>6534570</v>
          </cell>
        </row>
        <row r="373">
          <cell r="A373" t="str">
            <v>61701048010076200121</v>
          </cell>
          <cell r="B373">
            <v>617</v>
          </cell>
          <cell r="C373">
            <v>104</v>
          </cell>
          <cell r="D373" t="str">
            <v>8010076200</v>
          </cell>
          <cell r="E373" t="str">
            <v>121</v>
          </cell>
          <cell r="F373">
            <v>721560</v>
          </cell>
          <cell r="G373">
            <v>721560</v>
          </cell>
          <cell r="H373">
            <v>721560</v>
          </cell>
        </row>
        <row r="374">
          <cell r="A374" t="str">
            <v>61701048010076200122</v>
          </cell>
          <cell r="B374">
            <v>617</v>
          </cell>
          <cell r="C374">
            <v>104</v>
          </cell>
          <cell r="D374" t="str">
            <v>8010076200</v>
          </cell>
          <cell r="E374" t="str">
            <v>122</v>
          </cell>
          <cell r="F374">
            <v>38300</v>
          </cell>
          <cell r="G374">
            <v>38300</v>
          </cell>
          <cell r="H374">
            <v>38300</v>
          </cell>
        </row>
        <row r="375">
          <cell r="A375" t="str">
            <v>61701048010076200129</v>
          </cell>
          <cell r="B375">
            <v>617</v>
          </cell>
          <cell r="C375">
            <v>104</v>
          </cell>
          <cell r="D375" t="str">
            <v>8010076200</v>
          </cell>
          <cell r="E375" t="str">
            <v>129</v>
          </cell>
          <cell r="F375">
            <v>229470</v>
          </cell>
          <cell r="G375">
            <v>229470</v>
          </cell>
          <cell r="H375">
            <v>229470</v>
          </cell>
        </row>
        <row r="376">
          <cell r="A376" t="str">
            <v>61701048010076200244</v>
          </cell>
          <cell r="B376">
            <v>617</v>
          </cell>
          <cell r="C376">
            <v>104</v>
          </cell>
          <cell r="D376" t="str">
            <v>8010076200</v>
          </cell>
          <cell r="E376" t="str">
            <v>244</v>
          </cell>
          <cell r="F376">
            <v>58420</v>
          </cell>
          <cell r="G376">
            <v>58420</v>
          </cell>
          <cell r="H376">
            <v>58420</v>
          </cell>
        </row>
        <row r="377">
          <cell r="A377" t="str">
            <v>61701048010076360244</v>
          </cell>
          <cell r="B377">
            <v>617</v>
          </cell>
          <cell r="C377">
            <v>104</v>
          </cell>
          <cell r="D377" t="str">
            <v>8010076360</v>
          </cell>
          <cell r="E377" t="str">
            <v>244</v>
          </cell>
          <cell r="F377">
            <v>70900</v>
          </cell>
          <cell r="G377">
            <v>70900</v>
          </cell>
          <cell r="H377">
            <v>70900</v>
          </cell>
        </row>
        <row r="378">
          <cell r="A378" t="str">
            <v>617011311Б0120840244</v>
          </cell>
          <cell r="B378">
            <v>617</v>
          </cell>
          <cell r="C378">
            <v>113</v>
          </cell>
          <cell r="D378" t="str">
            <v>11Б0120840</v>
          </cell>
          <cell r="E378" t="str">
            <v>244</v>
          </cell>
          <cell r="F378">
            <v>350000</v>
          </cell>
          <cell r="G378">
            <v>350000</v>
          </cell>
          <cell r="H378">
            <v>350000</v>
          </cell>
        </row>
        <row r="379">
          <cell r="A379" t="str">
            <v>617011311Б0121120244</v>
          </cell>
          <cell r="B379">
            <v>617</v>
          </cell>
          <cell r="C379">
            <v>113</v>
          </cell>
          <cell r="D379" t="str">
            <v>11Б0121120</v>
          </cell>
          <cell r="E379" t="str">
            <v>244</v>
          </cell>
          <cell r="F379">
            <v>40200</v>
          </cell>
          <cell r="G379">
            <v>40200</v>
          </cell>
          <cell r="H379">
            <v>40200</v>
          </cell>
        </row>
        <row r="380">
          <cell r="A380" t="str">
            <v>61701139810021020244</v>
          </cell>
          <cell r="B380">
            <v>617</v>
          </cell>
          <cell r="C380">
            <v>113</v>
          </cell>
          <cell r="D380" t="str">
            <v>9810021020</v>
          </cell>
          <cell r="E380" t="str">
            <v>244</v>
          </cell>
          <cell r="F380">
            <v>1355000</v>
          </cell>
          <cell r="G380">
            <v>0</v>
          </cell>
          <cell r="H380">
            <v>0</v>
          </cell>
        </row>
        <row r="381">
          <cell r="A381" t="str">
            <v>61704090420220820244</v>
          </cell>
          <cell r="B381">
            <v>617</v>
          </cell>
          <cell r="C381">
            <v>409</v>
          </cell>
          <cell r="D381" t="str">
            <v>0420220820</v>
          </cell>
          <cell r="E381" t="str">
            <v>244</v>
          </cell>
          <cell r="F381">
            <v>10379760</v>
          </cell>
          <cell r="G381">
            <v>10379760</v>
          </cell>
          <cell r="H381">
            <v>10379760</v>
          </cell>
        </row>
        <row r="382">
          <cell r="A382" t="str">
            <v>61704090420221030244</v>
          </cell>
          <cell r="B382">
            <v>617</v>
          </cell>
          <cell r="C382">
            <v>409</v>
          </cell>
          <cell r="D382" t="str">
            <v>0420221030</v>
          </cell>
          <cell r="E382" t="str">
            <v>244</v>
          </cell>
          <cell r="F382">
            <v>0</v>
          </cell>
          <cell r="G382">
            <v>0</v>
          </cell>
          <cell r="H382">
            <v>0</v>
          </cell>
        </row>
        <row r="383">
          <cell r="A383" t="str">
            <v>61704090420221090244</v>
          </cell>
          <cell r="B383">
            <v>617</v>
          </cell>
          <cell r="C383">
            <v>409</v>
          </cell>
          <cell r="D383" t="str">
            <v>0420221090</v>
          </cell>
          <cell r="E383" t="str">
            <v>244</v>
          </cell>
          <cell r="F383">
            <v>64125140</v>
          </cell>
          <cell r="G383">
            <v>70837650</v>
          </cell>
          <cell r="H383">
            <v>78221410</v>
          </cell>
        </row>
        <row r="384">
          <cell r="A384" t="str">
            <v>61704090420221410244</v>
          </cell>
          <cell r="B384">
            <v>617</v>
          </cell>
          <cell r="C384">
            <v>409</v>
          </cell>
          <cell r="D384" t="str">
            <v>0420221410</v>
          </cell>
          <cell r="E384" t="str">
            <v>244</v>
          </cell>
          <cell r="F384">
            <v>0</v>
          </cell>
          <cell r="G384">
            <v>0</v>
          </cell>
          <cell r="H384">
            <v>0</v>
          </cell>
        </row>
        <row r="385">
          <cell r="A385" t="str">
            <v>61705010410120190243</v>
          </cell>
          <cell r="B385">
            <v>617</v>
          </cell>
          <cell r="C385">
            <v>501</v>
          </cell>
          <cell r="D385" t="str">
            <v>0410120190</v>
          </cell>
          <cell r="E385" t="str">
            <v>243</v>
          </cell>
          <cell r="F385">
            <v>443000</v>
          </cell>
          <cell r="G385">
            <v>439000</v>
          </cell>
          <cell r="H385">
            <v>427000</v>
          </cell>
        </row>
        <row r="386">
          <cell r="A386" t="str">
            <v>61705010410120190244</v>
          </cell>
          <cell r="B386">
            <v>617</v>
          </cell>
          <cell r="C386">
            <v>501</v>
          </cell>
          <cell r="D386" t="str">
            <v>0410120190</v>
          </cell>
          <cell r="E386" t="str">
            <v>244</v>
          </cell>
          <cell r="F386">
            <v>1100000</v>
          </cell>
          <cell r="G386">
            <v>1100000</v>
          </cell>
          <cell r="H386">
            <v>1100000</v>
          </cell>
        </row>
        <row r="387">
          <cell r="A387" t="str">
            <v>61705030430420300244</v>
          </cell>
          <cell r="B387">
            <v>617</v>
          </cell>
          <cell r="C387">
            <v>503</v>
          </cell>
          <cell r="D387" t="str">
            <v>0430420300</v>
          </cell>
          <cell r="E387" t="str">
            <v>244</v>
          </cell>
          <cell r="F387">
            <v>8259320</v>
          </cell>
          <cell r="G387">
            <v>8259320</v>
          </cell>
          <cell r="H387">
            <v>8259320</v>
          </cell>
        </row>
        <row r="388">
          <cell r="A388" t="str">
            <v>61705030430421070244</v>
          </cell>
          <cell r="B388">
            <v>617</v>
          </cell>
          <cell r="C388">
            <v>503</v>
          </cell>
          <cell r="D388" t="str">
            <v>0430421070</v>
          </cell>
          <cell r="E388" t="str">
            <v>244</v>
          </cell>
          <cell r="F388">
            <v>941720</v>
          </cell>
          <cell r="G388">
            <v>941720</v>
          </cell>
          <cell r="H388">
            <v>941720</v>
          </cell>
        </row>
        <row r="389">
          <cell r="A389" t="str">
            <v>61705030430421080244</v>
          </cell>
          <cell r="B389">
            <v>617</v>
          </cell>
          <cell r="C389">
            <v>503</v>
          </cell>
          <cell r="D389" t="str">
            <v>0430421080</v>
          </cell>
          <cell r="E389" t="str">
            <v>244</v>
          </cell>
          <cell r="F389">
            <v>12476080</v>
          </cell>
          <cell r="G389">
            <v>9476080</v>
          </cell>
          <cell r="H389">
            <v>9476080</v>
          </cell>
        </row>
        <row r="390">
          <cell r="A390" t="str">
            <v>61705039810021450244</v>
          </cell>
          <cell r="B390">
            <v>617</v>
          </cell>
          <cell r="C390">
            <v>503</v>
          </cell>
          <cell r="D390" t="str">
            <v>9810021450</v>
          </cell>
          <cell r="E390" t="str">
            <v>244</v>
          </cell>
          <cell r="F390">
            <v>2500000</v>
          </cell>
          <cell r="G390">
            <v>0</v>
          </cell>
          <cell r="H390">
            <v>0</v>
          </cell>
        </row>
        <row r="391">
          <cell r="A391" t="str">
            <v>61708010710120060244</v>
          </cell>
          <cell r="B391">
            <v>617</v>
          </cell>
          <cell r="C391">
            <v>801</v>
          </cell>
          <cell r="D391" t="str">
            <v>0710120060</v>
          </cell>
          <cell r="E391" t="str">
            <v>244</v>
          </cell>
          <cell r="F391">
            <v>1095450</v>
          </cell>
          <cell r="G391">
            <v>1095450</v>
          </cell>
          <cell r="H391">
            <v>1095450</v>
          </cell>
        </row>
        <row r="392">
          <cell r="A392" t="str">
            <v>61708010710121130244</v>
          </cell>
          <cell r="B392">
            <v>617</v>
          </cell>
          <cell r="C392">
            <v>801</v>
          </cell>
          <cell r="D392" t="str">
            <v>0710121130</v>
          </cell>
          <cell r="E392" t="str">
            <v>244</v>
          </cell>
          <cell r="F392">
            <v>495550</v>
          </cell>
          <cell r="G392">
            <v>495550</v>
          </cell>
          <cell r="H392">
            <v>495550</v>
          </cell>
        </row>
        <row r="393">
          <cell r="A393" t="str">
            <v>00000000000000</v>
          </cell>
          <cell r="F393">
            <v>136890380</v>
          </cell>
          <cell r="G393">
            <v>136743890</v>
          </cell>
          <cell r="H393">
            <v>144115650</v>
          </cell>
        </row>
        <row r="394">
          <cell r="A394" t="str">
            <v>61801048110010010122</v>
          </cell>
          <cell r="B394">
            <v>618</v>
          </cell>
          <cell r="C394">
            <v>104</v>
          </cell>
          <cell r="D394" t="str">
            <v>8110010010</v>
          </cell>
          <cell r="E394" t="str">
            <v>122</v>
          </cell>
          <cell r="F394">
            <v>492330</v>
          </cell>
          <cell r="G394">
            <v>492330</v>
          </cell>
          <cell r="H394">
            <v>492330</v>
          </cell>
        </row>
        <row r="395">
          <cell r="A395" t="str">
            <v>61801048110010010129</v>
          </cell>
          <cell r="B395">
            <v>618</v>
          </cell>
          <cell r="C395">
            <v>104</v>
          </cell>
          <cell r="D395" t="str">
            <v>8110010010</v>
          </cell>
          <cell r="E395" t="str">
            <v>129</v>
          </cell>
          <cell r="F395">
            <v>147780</v>
          </cell>
          <cell r="G395">
            <v>147780</v>
          </cell>
          <cell r="H395">
            <v>147780</v>
          </cell>
        </row>
        <row r="396">
          <cell r="A396" t="str">
            <v>61801048110010010244</v>
          </cell>
          <cell r="B396">
            <v>618</v>
          </cell>
          <cell r="C396">
            <v>104</v>
          </cell>
          <cell r="D396" t="str">
            <v>8110010010</v>
          </cell>
          <cell r="E396" t="str">
            <v>244</v>
          </cell>
          <cell r="F396">
            <v>3598470</v>
          </cell>
          <cell r="G396">
            <v>3598470</v>
          </cell>
          <cell r="H396">
            <v>3598470</v>
          </cell>
        </row>
        <row r="397">
          <cell r="A397" t="str">
            <v>61801048110010010851</v>
          </cell>
          <cell r="B397">
            <v>618</v>
          </cell>
          <cell r="C397">
            <v>104</v>
          </cell>
          <cell r="D397" t="str">
            <v>8110010010</v>
          </cell>
          <cell r="E397" t="str">
            <v>851</v>
          </cell>
          <cell r="F397">
            <v>36000</v>
          </cell>
          <cell r="G397">
            <v>36000</v>
          </cell>
          <cell r="H397">
            <v>36000</v>
          </cell>
        </row>
        <row r="398">
          <cell r="A398" t="str">
            <v>61801048110010010852</v>
          </cell>
          <cell r="B398">
            <v>618</v>
          </cell>
          <cell r="C398">
            <v>104</v>
          </cell>
          <cell r="D398" t="str">
            <v>8110010010</v>
          </cell>
          <cell r="E398" t="str">
            <v>852</v>
          </cell>
          <cell r="F398">
            <v>14500</v>
          </cell>
          <cell r="G398">
            <v>14500</v>
          </cell>
          <cell r="H398">
            <v>14500</v>
          </cell>
        </row>
        <row r="399">
          <cell r="A399" t="str">
            <v>61801048110010020121</v>
          </cell>
          <cell r="B399">
            <v>618</v>
          </cell>
          <cell r="C399">
            <v>104</v>
          </cell>
          <cell r="D399" t="str">
            <v>8110010020</v>
          </cell>
          <cell r="E399" t="str">
            <v>121</v>
          </cell>
          <cell r="F399">
            <v>19618280</v>
          </cell>
          <cell r="G399">
            <v>19618280</v>
          </cell>
          <cell r="H399">
            <v>19618280</v>
          </cell>
        </row>
        <row r="400">
          <cell r="A400" t="str">
            <v>61801048110010020129</v>
          </cell>
          <cell r="B400">
            <v>618</v>
          </cell>
          <cell r="C400">
            <v>104</v>
          </cell>
          <cell r="D400" t="str">
            <v>8110010020</v>
          </cell>
          <cell r="E400" t="str">
            <v>129</v>
          </cell>
          <cell r="F400">
            <v>5924720</v>
          </cell>
          <cell r="G400">
            <v>5924720</v>
          </cell>
          <cell r="H400">
            <v>5924720</v>
          </cell>
        </row>
        <row r="401">
          <cell r="A401" t="str">
            <v>61801048110076200121</v>
          </cell>
          <cell r="B401">
            <v>618</v>
          </cell>
          <cell r="C401">
            <v>104</v>
          </cell>
          <cell r="D401" t="str">
            <v>8110076200</v>
          </cell>
          <cell r="E401" t="str">
            <v>121</v>
          </cell>
          <cell r="F401">
            <v>775600</v>
          </cell>
          <cell r="G401">
            <v>775600</v>
          </cell>
          <cell r="H401">
            <v>775600</v>
          </cell>
        </row>
        <row r="402">
          <cell r="A402" t="str">
            <v>61801048110076200122</v>
          </cell>
          <cell r="B402">
            <v>618</v>
          </cell>
          <cell r="C402">
            <v>104</v>
          </cell>
          <cell r="D402" t="str">
            <v>8110076200</v>
          </cell>
          <cell r="E402" t="str">
            <v>122</v>
          </cell>
          <cell r="F402">
            <v>38300</v>
          </cell>
          <cell r="G402">
            <v>38300</v>
          </cell>
          <cell r="H402">
            <v>38300</v>
          </cell>
        </row>
        <row r="403">
          <cell r="A403" t="str">
            <v>61801048110076200129</v>
          </cell>
          <cell r="B403">
            <v>618</v>
          </cell>
          <cell r="C403">
            <v>104</v>
          </cell>
          <cell r="D403" t="str">
            <v>8110076200</v>
          </cell>
          <cell r="E403" t="str">
            <v>129</v>
          </cell>
          <cell r="F403">
            <v>245810</v>
          </cell>
          <cell r="G403">
            <v>245810</v>
          </cell>
          <cell r="H403">
            <v>245810</v>
          </cell>
        </row>
        <row r="404">
          <cell r="A404" t="str">
            <v>61801048110076200244</v>
          </cell>
          <cell r="B404">
            <v>618</v>
          </cell>
          <cell r="C404">
            <v>104</v>
          </cell>
          <cell r="D404" t="str">
            <v>8110076200</v>
          </cell>
          <cell r="E404" t="str">
            <v>244</v>
          </cell>
          <cell r="F404">
            <v>158920</v>
          </cell>
          <cell r="G404">
            <v>158920</v>
          </cell>
          <cell r="H404">
            <v>158920</v>
          </cell>
        </row>
        <row r="405">
          <cell r="A405" t="str">
            <v>61801048110076360244</v>
          </cell>
          <cell r="B405">
            <v>618</v>
          </cell>
          <cell r="C405">
            <v>104</v>
          </cell>
          <cell r="D405" t="str">
            <v>8110076360</v>
          </cell>
          <cell r="E405" t="str">
            <v>244</v>
          </cell>
          <cell r="F405">
            <v>70900</v>
          </cell>
          <cell r="G405">
            <v>70900</v>
          </cell>
          <cell r="H405">
            <v>70900</v>
          </cell>
        </row>
        <row r="406">
          <cell r="A406" t="str">
            <v>618011311Б0120840244</v>
          </cell>
          <cell r="B406">
            <v>618</v>
          </cell>
          <cell r="C406">
            <v>113</v>
          </cell>
          <cell r="D406" t="str">
            <v>11Б0120840</v>
          </cell>
          <cell r="E406" t="str">
            <v>244</v>
          </cell>
          <cell r="F406">
            <v>357850</v>
          </cell>
          <cell r="G406">
            <v>357850</v>
          </cell>
          <cell r="H406">
            <v>357850</v>
          </cell>
        </row>
        <row r="407">
          <cell r="A407" t="str">
            <v>61804090420220820244</v>
          </cell>
          <cell r="B407">
            <v>618</v>
          </cell>
          <cell r="C407">
            <v>409</v>
          </cell>
          <cell r="D407" t="str">
            <v>0420220820</v>
          </cell>
          <cell r="E407" t="str">
            <v>244</v>
          </cell>
          <cell r="F407">
            <v>10087430</v>
          </cell>
          <cell r="G407">
            <v>10087430</v>
          </cell>
          <cell r="H407">
            <v>10087430</v>
          </cell>
        </row>
        <row r="408">
          <cell r="A408" t="str">
            <v>61804090420221090244</v>
          </cell>
          <cell r="B408">
            <v>618</v>
          </cell>
          <cell r="C408">
            <v>409</v>
          </cell>
          <cell r="D408" t="str">
            <v>0420221090</v>
          </cell>
          <cell r="E408" t="str">
            <v>244</v>
          </cell>
          <cell r="F408">
            <v>50135830</v>
          </cell>
          <cell r="G408">
            <v>54743990</v>
          </cell>
          <cell r="H408">
            <v>59812980</v>
          </cell>
        </row>
        <row r="409">
          <cell r="A409" t="str">
            <v>61805010410120190243</v>
          </cell>
          <cell r="B409">
            <v>618</v>
          </cell>
          <cell r="C409">
            <v>501</v>
          </cell>
          <cell r="D409" t="str">
            <v>0410120190</v>
          </cell>
          <cell r="E409" t="str">
            <v>243</v>
          </cell>
          <cell r="F409">
            <v>725720</v>
          </cell>
          <cell r="G409">
            <v>725720</v>
          </cell>
          <cell r="H409">
            <v>725720</v>
          </cell>
        </row>
        <row r="410">
          <cell r="A410" t="str">
            <v>61805010410120190244</v>
          </cell>
          <cell r="B410">
            <v>618</v>
          </cell>
          <cell r="C410">
            <v>501</v>
          </cell>
          <cell r="D410" t="str">
            <v>0410120190</v>
          </cell>
          <cell r="E410" t="str">
            <v>244</v>
          </cell>
          <cell r="F410">
            <v>997540</v>
          </cell>
          <cell r="G410">
            <v>997540</v>
          </cell>
          <cell r="H410">
            <v>997540</v>
          </cell>
        </row>
        <row r="411">
          <cell r="A411" t="str">
            <v>61805030430420300244</v>
          </cell>
          <cell r="B411">
            <v>618</v>
          </cell>
          <cell r="C411">
            <v>503</v>
          </cell>
          <cell r="D411" t="str">
            <v>0430420300</v>
          </cell>
          <cell r="E411" t="str">
            <v>244</v>
          </cell>
          <cell r="F411">
            <v>9545050</v>
          </cell>
          <cell r="G411">
            <v>9545050</v>
          </cell>
          <cell r="H411">
            <v>9545050</v>
          </cell>
        </row>
        <row r="412">
          <cell r="A412" t="str">
            <v>61805030430421070244</v>
          </cell>
          <cell r="B412">
            <v>618</v>
          </cell>
          <cell r="C412">
            <v>503</v>
          </cell>
          <cell r="D412" t="str">
            <v>0430421070</v>
          </cell>
          <cell r="E412" t="str">
            <v>244</v>
          </cell>
          <cell r="F412">
            <v>941720</v>
          </cell>
          <cell r="G412">
            <v>941720</v>
          </cell>
          <cell r="H412">
            <v>941720</v>
          </cell>
        </row>
        <row r="413">
          <cell r="A413" t="str">
            <v>61805030430421080244</v>
          </cell>
          <cell r="B413">
            <v>618</v>
          </cell>
          <cell r="C413">
            <v>503</v>
          </cell>
          <cell r="D413" t="str">
            <v>0430421080</v>
          </cell>
          <cell r="E413" t="str">
            <v>244</v>
          </cell>
          <cell r="F413">
            <v>15996870</v>
          </cell>
          <cell r="G413">
            <v>6996870</v>
          </cell>
          <cell r="H413">
            <v>6996870</v>
          </cell>
        </row>
        <row r="414">
          <cell r="A414" t="str">
            <v>61805039810021450244</v>
          </cell>
          <cell r="B414">
            <v>618</v>
          </cell>
          <cell r="C414">
            <v>503</v>
          </cell>
          <cell r="D414" t="str">
            <v>9810021450</v>
          </cell>
          <cell r="E414" t="str">
            <v>244</v>
          </cell>
          <cell r="F414">
            <v>2000000</v>
          </cell>
          <cell r="G414">
            <v>0</v>
          </cell>
          <cell r="H414">
            <v>0</v>
          </cell>
        </row>
        <row r="415">
          <cell r="A415" t="str">
            <v>61808010710120060244</v>
          </cell>
          <cell r="B415">
            <v>618</v>
          </cell>
          <cell r="C415">
            <v>801</v>
          </cell>
          <cell r="D415" t="str">
            <v>0710120060</v>
          </cell>
          <cell r="E415" t="str">
            <v>244</v>
          </cell>
          <cell r="F415">
            <v>919000</v>
          </cell>
          <cell r="G415">
            <v>919000</v>
          </cell>
          <cell r="H415">
            <v>919000</v>
          </cell>
        </row>
        <row r="416">
          <cell r="A416" t="str">
            <v>61808010710121130244</v>
          </cell>
          <cell r="B416">
            <v>618</v>
          </cell>
          <cell r="C416">
            <v>801</v>
          </cell>
          <cell r="D416" t="str">
            <v>0710121130</v>
          </cell>
          <cell r="E416" t="str">
            <v>244</v>
          </cell>
          <cell r="F416">
            <v>561000</v>
          </cell>
          <cell r="G416">
            <v>561000</v>
          </cell>
          <cell r="H416">
            <v>561000</v>
          </cell>
        </row>
        <row r="417">
          <cell r="A417" t="str">
            <v>00000000000000</v>
          </cell>
          <cell r="F417">
            <v>123389620</v>
          </cell>
          <cell r="G417">
            <v>116997780</v>
          </cell>
          <cell r="H417">
            <v>122066770</v>
          </cell>
        </row>
        <row r="418">
          <cell r="A418" t="str">
            <v>61901048210010010122</v>
          </cell>
          <cell r="B418">
            <v>619</v>
          </cell>
          <cell r="C418">
            <v>104</v>
          </cell>
          <cell r="D418" t="str">
            <v>8210010010</v>
          </cell>
          <cell r="E418" t="str">
            <v>122</v>
          </cell>
          <cell r="F418">
            <v>642510</v>
          </cell>
          <cell r="G418">
            <v>642510</v>
          </cell>
          <cell r="H418">
            <v>642510</v>
          </cell>
        </row>
        <row r="419">
          <cell r="A419" t="str">
            <v>61901048210010010129</v>
          </cell>
          <cell r="B419">
            <v>619</v>
          </cell>
          <cell r="C419">
            <v>104</v>
          </cell>
          <cell r="D419" t="str">
            <v>8210010010</v>
          </cell>
          <cell r="E419" t="str">
            <v>129</v>
          </cell>
          <cell r="F419">
            <v>194040</v>
          </cell>
          <cell r="G419">
            <v>194040</v>
          </cell>
          <cell r="H419">
            <v>194040</v>
          </cell>
        </row>
        <row r="420">
          <cell r="A420" t="str">
            <v>61901048210010010244</v>
          </cell>
          <cell r="B420">
            <v>619</v>
          </cell>
          <cell r="C420">
            <v>104</v>
          </cell>
          <cell r="D420" t="str">
            <v>8210010010</v>
          </cell>
          <cell r="E420" t="str">
            <v>244</v>
          </cell>
          <cell r="F420">
            <v>3935760</v>
          </cell>
          <cell r="G420">
            <v>3935760</v>
          </cell>
          <cell r="H420">
            <v>3935760</v>
          </cell>
        </row>
        <row r="421">
          <cell r="A421" t="str">
            <v>61901048210010010851</v>
          </cell>
          <cell r="B421">
            <v>619</v>
          </cell>
          <cell r="C421">
            <v>104</v>
          </cell>
          <cell r="D421" t="str">
            <v>8210010010</v>
          </cell>
          <cell r="E421" t="str">
            <v>851</v>
          </cell>
          <cell r="F421">
            <v>320000</v>
          </cell>
          <cell r="G421">
            <v>320000</v>
          </cell>
          <cell r="H421">
            <v>320000</v>
          </cell>
        </row>
        <row r="422">
          <cell r="A422" t="str">
            <v>61901048210010010852</v>
          </cell>
          <cell r="B422">
            <v>619</v>
          </cell>
          <cell r="C422">
            <v>104</v>
          </cell>
          <cell r="D422" t="str">
            <v>8210010010</v>
          </cell>
          <cell r="E422" t="str">
            <v>852</v>
          </cell>
          <cell r="F422">
            <v>20000</v>
          </cell>
          <cell r="G422">
            <v>20000</v>
          </cell>
          <cell r="H422">
            <v>20000</v>
          </cell>
        </row>
        <row r="423">
          <cell r="A423" t="str">
            <v>61901048210010020121</v>
          </cell>
          <cell r="B423">
            <v>619</v>
          </cell>
          <cell r="C423">
            <v>104</v>
          </cell>
          <cell r="D423" t="str">
            <v>8210010020</v>
          </cell>
          <cell r="E423" t="str">
            <v>121</v>
          </cell>
          <cell r="F423">
            <v>27617670</v>
          </cell>
          <cell r="G423">
            <v>27617670</v>
          </cell>
          <cell r="H423">
            <v>27617670</v>
          </cell>
        </row>
        <row r="424">
          <cell r="A424" t="str">
            <v>61901048210010020129</v>
          </cell>
          <cell r="B424">
            <v>619</v>
          </cell>
          <cell r="C424">
            <v>104</v>
          </cell>
          <cell r="D424" t="str">
            <v>8210010020</v>
          </cell>
          <cell r="E424" t="str">
            <v>129</v>
          </cell>
          <cell r="F424">
            <v>8340530</v>
          </cell>
          <cell r="G424">
            <v>8340530</v>
          </cell>
          <cell r="H424">
            <v>8340530</v>
          </cell>
        </row>
        <row r="425">
          <cell r="A425" t="str">
            <v>61901048210076200121</v>
          </cell>
          <cell r="B425">
            <v>619</v>
          </cell>
          <cell r="C425">
            <v>104</v>
          </cell>
          <cell r="D425" t="str">
            <v>8210076200</v>
          </cell>
          <cell r="E425" t="str">
            <v>121</v>
          </cell>
          <cell r="F425">
            <v>977110</v>
          </cell>
          <cell r="G425">
            <v>977110</v>
          </cell>
          <cell r="H425">
            <v>977110</v>
          </cell>
        </row>
        <row r="426">
          <cell r="A426" t="str">
            <v>61901048210076200122</v>
          </cell>
          <cell r="B426">
            <v>619</v>
          </cell>
          <cell r="C426">
            <v>104</v>
          </cell>
          <cell r="D426" t="str">
            <v>8210076200</v>
          </cell>
          <cell r="E426" t="str">
            <v>122</v>
          </cell>
          <cell r="F426">
            <v>51060</v>
          </cell>
          <cell r="G426">
            <v>51060</v>
          </cell>
          <cell r="H426">
            <v>51060</v>
          </cell>
        </row>
        <row r="427">
          <cell r="A427" t="str">
            <v>61901048210076200129</v>
          </cell>
          <cell r="B427">
            <v>619</v>
          </cell>
          <cell r="C427">
            <v>104</v>
          </cell>
          <cell r="D427" t="str">
            <v>8210076200</v>
          </cell>
          <cell r="E427" t="str">
            <v>129</v>
          </cell>
          <cell r="F427">
            <v>310510</v>
          </cell>
          <cell r="G427">
            <v>310510</v>
          </cell>
          <cell r="H427">
            <v>310510</v>
          </cell>
        </row>
        <row r="428">
          <cell r="A428" t="str">
            <v>61901048210076200244</v>
          </cell>
          <cell r="B428">
            <v>619</v>
          </cell>
          <cell r="C428">
            <v>104</v>
          </cell>
          <cell r="D428" t="str">
            <v>8210076200</v>
          </cell>
          <cell r="E428" t="str">
            <v>244</v>
          </cell>
          <cell r="F428">
            <v>196300</v>
          </cell>
          <cell r="G428">
            <v>196300</v>
          </cell>
          <cell r="H428">
            <v>196300</v>
          </cell>
        </row>
        <row r="429">
          <cell r="A429" t="str">
            <v>61901048210076360244</v>
          </cell>
          <cell r="B429">
            <v>619</v>
          </cell>
          <cell r="C429">
            <v>104</v>
          </cell>
          <cell r="D429" t="str">
            <v>8210076360</v>
          </cell>
          <cell r="E429" t="str">
            <v>244</v>
          </cell>
          <cell r="F429">
            <v>70900</v>
          </cell>
          <cell r="G429">
            <v>70900</v>
          </cell>
          <cell r="H429">
            <v>70900</v>
          </cell>
        </row>
        <row r="430">
          <cell r="A430" t="str">
            <v>619011311Б0120840244</v>
          </cell>
          <cell r="B430">
            <v>619</v>
          </cell>
          <cell r="C430">
            <v>113</v>
          </cell>
          <cell r="D430" t="str">
            <v>11Б0120840</v>
          </cell>
          <cell r="E430" t="str">
            <v>244</v>
          </cell>
          <cell r="F430">
            <v>476640</v>
          </cell>
          <cell r="G430">
            <v>476640</v>
          </cell>
          <cell r="H430">
            <v>476640</v>
          </cell>
        </row>
        <row r="431">
          <cell r="A431" t="str">
            <v>619011311Б0121120244</v>
          </cell>
          <cell r="B431">
            <v>619</v>
          </cell>
          <cell r="C431">
            <v>113</v>
          </cell>
          <cell r="D431" t="str">
            <v>11Б0121120</v>
          </cell>
          <cell r="E431" t="str">
            <v>244</v>
          </cell>
          <cell r="F431">
            <v>100160</v>
          </cell>
          <cell r="G431">
            <v>100160</v>
          </cell>
          <cell r="H431">
            <v>100160</v>
          </cell>
        </row>
        <row r="432">
          <cell r="A432" t="str">
            <v>61901139810021020244</v>
          </cell>
          <cell r="B432">
            <v>619</v>
          </cell>
          <cell r="C432">
            <v>113</v>
          </cell>
          <cell r="D432" t="str">
            <v>9810021020</v>
          </cell>
          <cell r="E432" t="str">
            <v>244</v>
          </cell>
          <cell r="F432">
            <v>753960</v>
          </cell>
          <cell r="G432">
            <v>0</v>
          </cell>
          <cell r="H432">
            <v>0</v>
          </cell>
        </row>
        <row r="433">
          <cell r="A433" t="str">
            <v>61901139810021350244</v>
          </cell>
          <cell r="B433">
            <v>619</v>
          </cell>
          <cell r="C433">
            <v>113</v>
          </cell>
          <cell r="D433" t="str">
            <v>9810021350</v>
          </cell>
          <cell r="E433" t="str">
            <v>244</v>
          </cell>
          <cell r="F433">
            <v>2700000</v>
          </cell>
          <cell r="G433">
            <v>0</v>
          </cell>
          <cell r="H433">
            <v>0</v>
          </cell>
        </row>
        <row r="434">
          <cell r="A434" t="str">
            <v>61904090420220820244</v>
          </cell>
          <cell r="B434">
            <v>619</v>
          </cell>
          <cell r="C434">
            <v>409</v>
          </cell>
          <cell r="D434" t="str">
            <v>0420220820</v>
          </cell>
          <cell r="E434" t="str">
            <v>244</v>
          </cell>
          <cell r="F434">
            <v>10095510</v>
          </cell>
          <cell r="G434">
            <v>10095510</v>
          </cell>
          <cell r="H434">
            <v>10095510</v>
          </cell>
        </row>
        <row r="435">
          <cell r="A435" t="str">
            <v>61904090420221090244</v>
          </cell>
          <cell r="B435">
            <v>619</v>
          </cell>
          <cell r="C435">
            <v>409</v>
          </cell>
          <cell r="D435" t="str">
            <v>0420221090</v>
          </cell>
          <cell r="E435" t="str">
            <v>244</v>
          </cell>
          <cell r="F435">
            <v>108201320</v>
          </cell>
          <cell r="G435">
            <v>119081460</v>
          </cell>
          <cell r="H435">
            <v>131049600</v>
          </cell>
        </row>
        <row r="436">
          <cell r="A436" t="str">
            <v>61905010410120190243</v>
          </cell>
          <cell r="B436">
            <v>619</v>
          </cell>
          <cell r="C436">
            <v>501</v>
          </cell>
          <cell r="D436" t="str">
            <v>0410120190</v>
          </cell>
          <cell r="E436" t="str">
            <v>243</v>
          </cell>
          <cell r="F436">
            <v>1577000</v>
          </cell>
          <cell r="G436">
            <v>1359000</v>
          </cell>
          <cell r="H436">
            <v>1171000</v>
          </cell>
        </row>
        <row r="437">
          <cell r="A437" t="str">
            <v>61905010410120190244</v>
          </cell>
          <cell r="B437">
            <v>619</v>
          </cell>
          <cell r="C437">
            <v>501</v>
          </cell>
          <cell r="D437" t="str">
            <v>0410120190</v>
          </cell>
          <cell r="E437" t="str">
            <v>244</v>
          </cell>
          <cell r="F437">
            <v>2492930</v>
          </cell>
          <cell r="G437">
            <v>2492930</v>
          </cell>
          <cell r="H437">
            <v>2492930</v>
          </cell>
        </row>
        <row r="438">
          <cell r="A438" t="str">
            <v>61905030430420300244</v>
          </cell>
          <cell r="B438">
            <v>619</v>
          </cell>
          <cell r="C438">
            <v>503</v>
          </cell>
          <cell r="D438" t="str">
            <v>0430420300</v>
          </cell>
          <cell r="E438" t="str">
            <v>244</v>
          </cell>
          <cell r="F438">
            <v>20489020</v>
          </cell>
          <cell r="G438">
            <v>20489020</v>
          </cell>
          <cell r="H438">
            <v>20489020</v>
          </cell>
        </row>
        <row r="439">
          <cell r="A439" t="str">
            <v>61905030430421070244</v>
          </cell>
          <cell r="B439">
            <v>619</v>
          </cell>
          <cell r="C439">
            <v>503</v>
          </cell>
          <cell r="D439" t="str">
            <v>0430421070</v>
          </cell>
          <cell r="E439" t="str">
            <v>244</v>
          </cell>
          <cell r="F439">
            <v>941720</v>
          </cell>
          <cell r="G439">
            <v>941720</v>
          </cell>
          <cell r="H439">
            <v>941720</v>
          </cell>
        </row>
        <row r="440">
          <cell r="A440" t="str">
            <v>61905039810021450244</v>
          </cell>
          <cell r="B440">
            <v>619</v>
          </cell>
          <cell r="C440">
            <v>503</v>
          </cell>
          <cell r="D440" t="str">
            <v>9810021450</v>
          </cell>
          <cell r="E440" t="str">
            <v>244</v>
          </cell>
          <cell r="F440">
            <v>5500000</v>
          </cell>
          <cell r="G440">
            <v>0</v>
          </cell>
          <cell r="H440">
            <v>0</v>
          </cell>
        </row>
        <row r="441">
          <cell r="A441" t="str">
            <v>61908010710120060244</v>
          </cell>
          <cell r="B441">
            <v>619</v>
          </cell>
          <cell r="C441">
            <v>801</v>
          </cell>
          <cell r="D441" t="str">
            <v>0710120060</v>
          </cell>
          <cell r="E441" t="str">
            <v>244</v>
          </cell>
          <cell r="F441">
            <v>911500</v>
          </cell>
          <cell r="G441">
            <v>911500</v>
          </cell>
          <cell r="H441">
            <v>911500</v>
          </cell>
        </row>
        <row r="442">
          <cell r="A442" t="str">
            <v>61908010710121130244</v>
          </cell>
          <cell r="B442">
            <v>619</v>
          </cell>
          <cell r="C442">
            <v>801</v>
          </cell>
          <cell r="D442" t="str">
            <v>0710121130</v>
          </cell>
          <cell r="E442" t="str">
            <v>244</v>
          </cell>
          <cell r="F442">
            <v>637500</v>
          </cell>
          <cell r="G442">
            <v>637500</v>
          </cell>
          <cell r="H442">
            <v>637500</v>
          </cell>
        </row>
        <row r="443">
          <cell r="A443" t="str">
            <v>00000000000000</v>
          </cell>
          <cell r="F443">
            <v>197553650</v>
          </cell>
          <cell r="G443">
            <v>199261830</v>
          </cell>
          <cell r="H443">
            <v>211041970</v>
          </cell>
        </row>
        <row r="444">
          <cell r="A444" t="str">
            <v>620011311Б0121120244</v>
          </cell>
          <cell r="B444">
            <v>620</v>
          </cell>
          <cell r="C444">
            <v>113</v>
          </cell>
          <cell r="D444" t="str">
            <v>11Б0121120</v>
          </cell>
          <cell r="E444" t="str">
            <v>244</v>
          </cell>
          <cell r="F444">
            <v>71660</v>
          </cell>
          <cell r="G444">
            <v>71660</v>
          </cell>
          <cell r="H444">
            <v>71660</v>
          </cell>
        </row>
        <row r="445">
          <cell r="A445" t="str">
            <v>62001138310020050831</v>
          </cell>
          <cell r="B445">
            <v>620</v>
          </cell>
          <cell r="C445">
            <v>113</v>
          </cell>
          <cell r="D445" t="str">
            <v>8310020050</v>
          </cell>
          <cell r="E445" t="str">
            <v>831</v>
          </cell>
          <cell r="F445">
            <v>500000</v>
          </cell>
          <cell r="G445">
            <v>500000</v>
          </cell>
          <cell r="H445">
            <v>500000</v>
          </cell>
        </row>
        <row r="446">
          <cell r="A446" t="str">
            <v>62004070430111010611</v>
          </cell>
          <cell r="B446">
            <v>620</v>
          </cell>
          <cell r="C446">
            <v>407</v>
          </cell>
          <cell r="D446" t="str">
            <v>0430111010</v>
          </cell>
          <cell r="E446" t="str">
            <v>611</v>
          </cell>
          <cell r="F446">
            <v>13059360</v>
          </cell>
          <cell r="G446">
            <v>13059360</v>
          </cell>
          <cell r="H446">
            <v>13059360</v>
          </cell>
        </row>
        <row r="447">
          <cell r="A447" t="str">
            <v>62004070430111010612</v>
          </cell>
          <cell r="B447">
            <v>620</v>
          </cell>
          <cell r="C447">
            <v>407</v>
          </cell>
          <cell r="D447" t="str">
            <v>0430111010</v>
          </cell>
          <cell r="E447" t="str">
            <v>612</v>
          </cell>
          <cell r="F447">
            <v>550000</v>
          </cell>
          <cell r="G447">
            <v>550000</v>
          </cell>
          <cell r="H447">
            <v>550000</v>
          </cell>
        </row>
        <row r="448">
          <cell r="A448" t="str">
            <v>62004080420111010611</v>
          </cell>
          <cell r="B448">
            <v>620</v>
          </cell>
          <cell r="C448">
            <v>408</v>
          </cell>
          <cell r="D448" t="str">
            <v>0420111010</v>
          </cell>
          <cell r="E448" t="str">
            <v>611</v>
          </cell>
          <cell r="F448">
            <v>4023940</v>
          </cell>
          <cell r="G448">
            <v>4023940</v>
          </cell>
          <cell r="H448">
            <v>4023940</v>
          </cell>
        </row>
        <row r="449">
          <cell r="A449" t="str">
            <v>62004080420160020812</v>
          </cell>
          <cell r="B449">
            <v>620</v>
          </cell>
          <cell r="C449">
            <v>408</v>
          </cell>
          <cell r="D449" t="str">
            <v>0420160020</v>
          </cell>
          <cell r="E449" t="str">
            <v>812</v>
          </cell>
          <cell r="F449">
            <v>11796870</v>
          </cell>
          <cell r="G449">
            <v>11796870</v>
          </cell>
          <cell r="H449">
            <v>21564000</v>
          </cell>
        </row>
        <row r="450">
          <cell r="A450" t="str">
            <v>62004080420160070812</v>
          </cell>
          <cell r="B450">
            <v>620</v>
          </cell>
          <cell r="C450">
            <v>408</v>
          </cell>
          <cell r="D450" t="str">
            <v>0420160070</v>
          </cell>
          <cell r="E450" t="str">
            <v>812</v>
          </cell>
          <cell r="F450">
            <v>36669953.259999998</v>
          </cell>
          <cell r="G450">
            <v>39225506.439999998</v>
          </cell>
          <cell r="H450">
            <v>0</v>
          </cell>
        </row>
        <row r="451">
          <cell r="A451" t="str">
            <v>62004089810021170244</v>
          </cell>
          <cell r="B451">
            <v>620</v>
          </cell>
          <cell r="C451">
            <v>408</v>
          </cell>
          <cell r="D451" t="str">
            <v>9810021170</v>
          </cell>
          <cell r="E451" t="str">
            <v>244</v>
          </cell>
          <cell r="F451">
            <v>12</v>
          </cell>
          <cell r="G451">
            <v>12</v>
          </cell>
          <cell r="H451">
            <v>12</v>
          </cell>
        </row>
        <row r="452">
          <cell r="A452" t="str">
            <v>620040902Б0220560244</v>
          </cell>
          <cell r="B452">
            <v>620</v>
          </cell>
          <cell r="C452">
            <v>409</v>
          </cell>
          <cell r="D452" t="str">
            <v>02Б0220560</v>
          </cell>
          <cell r="E452" t="str">
            <v>244</v>
          </cell>
          <cell r="F452">
            <v>7251460</v>
          </cell>
          <cell r="G452">
            <v>5251460</v>
          </cell>
          <cell r="H452">
            <v>5251460</v>
          </cell>
        </row>
        <row r="453">
          <cell r="A453" t="str">
            <v>62004090420220130244</v>
          </cell>
          <cell r="B453">
            <v>620</v>
          </cell>
          <cell r="C453">
            <v>409</v>
          </cell>
          <cell r="D453" t="str">
            <v>0420220130</v>
          </cell>
          <cell r="E453" t="str">
            <v>244</v>
          </cell>
          <cell r="F453">
            <v>78131710</v>
          </cell>
          <cell r="G453">
            <v>72051710</v>
          </cell>
          <cell r="H453">
            <v>72051710</v>
          </cell>
        </row>
        <row r="454">
          <cell r="A454" t="str">
            <v>62004090420220810244</v>
          </cell>
          <cell r="B454">
            <v>620</v>
          </cell>
          <cell r="C454">
            <v>409</v>
          </cell>
          <cell r="D454" t="str">
            <v>0420220810</v>
          </cell>
          <cell r="E454" t="str">
            <v>244</v>
          </cell>
          <cell r="F454">
            <v>18688990.969999999</v>
          </cell>
          <cell r="G454">
            <v>18688990</v>
          </cell>
          <cell r="H454">
            <v>18688990</v>
          </cell>
        </row>
        <row r="455">
          <cell r="A455" t="str">
            <v>62004090420220830244</v>
          </cell>
          <cell r="B455">
            <v>620</v>
          </cell>
          <cell r="C455">
            <v>409</v>
          </cell>
          <cell r="D455" t="str">
            <v>0420220830</v>
          </cell>
          <cell r="E455" t="str">
            <v>244</v>
          </cell>
          <cell r="F455">
            <v>1350000</v>
          </cell>
          <cell r="G455">
            <v>1350000</v>
          </cell>
          <cell r="H455">
            <v>1350000</v>
          </cell>
        </row>
        <row r="456">
          <cell r="A456" t="str">
            <v>62004090420221180414</v>
          </cell>
          <cell r="B456">
            <v>620</v>
          </cell>
          <cell r="C456">
            <v>409</v>
          </cell>
          <cell r="D456" t="str">
            <v>0420221180</v>
          </cell>
          <cell r="E456" t="str">
            <v>414</v>
          </cell>
          <cell r="F456">
            <v>21274620</v>
          </cell>
          <cell r="G456">
            <v>4435280</v>
          </cell>
          <cell r="H456">
            <v>22697920</v>
          </cell>
        </row>
        <row r="457">
          <cell r="A457" t="str">
            <v>62004090420221460244</v>
          </cell>
          <cell r="B457">
            <v>620</v>
          </cell>
          <cell r="C457">
            <v>409</v>
          </cell>
          <cell r="D457" t="str">
            <v>0420221460</v>
          </cell>
          <cell r="E457" t="str">
            <v>244</v>
          </cell>
          <cell r="F457">
            <v>19287713.539999999</v>
          </cell>
          <cell r="G457">
            <v>0</v>
          </cell>
          <cell r="H457">
            <v>0</v>
          </cell>
        </row>
        <row r="458">
          <cell r="A458" t="str">
            <v>62004090420221490244</v>
          </cell>
          <cell r="B458">
            <v>620</v>
          </cell>
          <cell r="C458">
            <v>409</v>
          </cell>
          <cell r="D458" t="str">
            <v>0420221490</v>
          </cell>
          <cell r="E458" t="str">
            <v>244</v>
          </cell>
          <cell r="F458">
            <v>6350000</v>
          </cell>
          <cell r="G458">
            <v>0</v>
          </cell>
          <cell r="H458">
            <v>0</v>
          </cell>
        </row>
        <row r="459">
          <cell r="A459" t="str">
            <v>62004090420260090811</v>
          </cell>
          <cell r="B459">
            <v>620</v>
          </cell>
          <cell r="C459">
            <v>409</v>
          </cell>
          <cell r="D459" t="str">
            <v>0420260090</v>
          </cell>
          <cell r="E459" t="str">
            <v>811</v>
          </cell>
          <cell r="F459">
            <v>17260620</v>
          </cell>
          <cell r="G459">
            <v>26441060</v>
          </cell>
          <cell r="H459">
            <v>26441060</v>
          </cell>
        </row>
        <row r="460">
          <cell r="A460" t="str">
            <v>620040904202S6460244</v>
          </cell>
          <cell r="B460">
            <v>620</v>
          </cell>
          <cell r="C460">
            <v>409</v>
          </cell>
          <cell r="D460" t="str">
            <v>04202S6460</v>
          </cell>
          <cell r="E460" t="str">
            <v>244</v>
          </cell>
          <cell r="F460">
            <v>14841269.85</v>
          </cell>
          <cell r="G460">
            <v>14841269.85</v>
          </cell>
          <cell r="H460">
            <v>14841269.85</v>
          </cell>
        </row>
        <row r="461">
          <cell r="A461" t="str">
            <v>62004090420311010611</v>
          </cell>
          <cell r="B461">
            <v>620</v>
          </cell>
          <cell r="C461">
            <v>409</v>
          </cell>
          <cell r="D461" t="str">
            <v>0420311010</v>
          </cell>
          <cell r="E461" t="str">
            <v>611</v>
          </cell>
          <cell r="F461">
            <v>41780750</v>
          </cell>
          <cell r="G461">
            <v>41780750</v>
          </cell>
          <cell r="H461">
            <v>41780750</v>
          </cell>
        </row>
        <row r="462">
          <cell r="A462" t="str">
            <v>62004090420311010612</v>
          </cell>
          <cell r="B462">
            <v>620</v>
          </cell>
          <cell r="C462">
            <v>409</v>
          </cell>
          <cell r="D462" t="str">
            <v>0420311010</v>
          </cell>
          <cell r="E462" t="str">
            <v>612</v>
          </cell>
          <cell r="F462">
            <v>800000</v>
          </cell>
          <cell r="G462">
            <v>800000</v>
          </cell>
          <cell r="H462">
            <v>800000</v>
          </cell>
        </row>
        <row r="463">
          <cell r="A463" t="str">
            <v>62004090420320570244</v>
          </cell>
          <cell r="B463">
            <v>620</v>
          </cell>
          <cell r="C463">
            <v>409</v>
          </cell>
          <cell r="D463" t="str">
            <v>0420320570</v>
          </cell>
          <cell r="E463" t="str">
            <v>244</v>
          </cell>
          <cell r="F463">
            <v>15546848</v>
          </cell>
          <cell r="G463">
            <v>8943848</v>
          </cell>
          <cell r="H463">
            <v>8943848</v>
          </cell>
        </row>
        <row r="464">
          <cell r="A464" t="str">
            <v>62004129810021540244</v>
          </cell>
          <cell r="B464">
            <v>620</v>
          </cell>
          <cell r="C464">
            <v>412</v>
          </cell>
          <cell r="D464" t="str">
            <v>9810021540</v>
          </cell>
          <cell r="E464" t="str">
            <v>244</v>
          </cell>
          <cell r="F464">
            <v>3000000</v>
          </cell>
          <cell r="G464">
            <v>0</v>
          </cell>
          <cell r="H464">
            <v>0</v>
          </cell>
        </row>
        <row r="465">
          <cell r="A465" t="str">
            <v>62005010410120200244</v>
          </cell>
          <cell r="B465">
            <v>620</v>
          </cell>
          <cell r="C465">
            <v>501</v>
          </cell>
          <cell r="D465" t="str">
            <v>0410120200</v>
          </cell>
          <cell r="E465" t="str">
            <v>244</v>
          </cell>
          <cell r="F465">
            <v>90000</v>
          </cell>
          <cell r="G465">
            <v>90000</v>
          </cell>
          <cell r="H465">
            <v>90000</v>
          </cell>
        </row>
        <row r="466">
          <cell r="A466" t="str">
            <v>62005020410220220244</v>
          </cell>
          <cell r="B466">
            <v>620</v>
          </cell>
          <cell r="C466">
            <v>502</v>
          </cell>
          <cell r="D466" t="str">
            <v>0410220220</v>
          </cell>
          <cell r="E466" t="str">
            <v>244</v>
          </cell>
          <cell r="F466">
            <v>20000</v>
          </cell>
          <cell r="G466">
            <v>20000</v>
          </cell>
          <cell r="H466">
            <v>20000</v>
          </cell>
        </row>
        <row r="467">
          <cell r="A467" t="str">
            <v>62005020410320220244</v>
          </cell>
          <cell r="B467">
            <v>620</v>
          </cell>
          <cell r="C467">
            <v>502</v>
          </cell>
          <cell r="D467" t="str">
            <v>0410320220</v>
          </cell>
          <cell r="E467" t="str">
            <v>244</v>
          </cell>
          <cell r="F467">
            <v>100000</v>
          </cell>
          <cell r="G467">
            <v>0</v>
          </cell>
          <cell r="H467">
            <v>0</v>
          </cell>
        </row>
        <row r="468">
          <cell r="A468" t="str">
            <v>62005030430220290244</v>
          </cell>
          <cell r="B468">
            <v>620</v>
          </cell>
          <cell r="C468">
            <v>503</v>
          </cell>
          <cell r="D468" t="str">
            <v>0430220290</v>
          </cell>
          <cell r="E468" t="str">
            <v>244</v>
          </cell>
          <cell r="F468">
            <v>21821770</v>
          </cell>
          <cell r="G468">
            <v>16821770</v>
          </cell>
          <cell r="H468">
            <v>16821770</v>
          </cell>
        </row>
        <row r="469">
          <cell r="A469" t="str">
            <v>62005030430377150244</v>
          </cell>
          <cell r="B469">
            <v>620</v>
          </cell>
          <cell r="C469">
            <v>503</v>
          </cell>
          <cell r="D469" t="str">
            <v>0430377150</v>
          </cell>
          <cell r="E469" t="str">
            <v>244</v>
          </cell>
          <cell r="F469">
            <v>2284560</v>
          </cell>
          <cell r="G469">
            <v>2284560</v>
          </cell>
          <cell r="H469">
            <v>2284560</v>
          </cell>
        </row>
        <row r="470">
          <cell r="A470" t="str">
            <v>62005030430411010611</v>
          </cell>
          <cell r="B470">
            <v>620</v>
          </cell>
          <cell r="C470">
            <v>503</v>
          </cell>
          <cell r="D470" t="str">
            <v>0430411010</v>
          </cell>
          <cell r="E470" t="str">
            <v>611</v>
          </cell>
          <cell r="F470">
            <v>17734230</v>
          </cell>
          <cell r="G470">
            <v>17734230</v>
          </cell>
          <cell r="H470">
            <v>17734230</v>
          </cell>
        </row>
        <row r="471">
          <cell r="A471" t="str">
            <v>62005030430420280244</v>
          </cell>
          <cell r="B471">
            <v>620</v>
          </cell>
          <cell r="C471">
            <v>503</v>
          </cell>
          <cell r="D471" t="str">
            <v>0430420280</v>
          </cell>
          <cell r="E471" t="str">
            <v>244</v>
          </cell>
          <cell r="F471">
            <v>108492620</v>
          </cell>
          <cell r="G471">
            <v>105992620</v>
          </cell>
          <cell r="H471">
            <v>105992620</v>
          </cell>
        </row>
        <row r="472">
          <cell r="A472" t="str">
            <v>62005030430420300244</v>
          </cell>
          <cell r="B472">
            <v>620</v>
          </cell>
          <cell r="C472">
            <v>503</v>
          </cell>
          <cell r="D472" t="str">
            <v>0430420300</v>
          </cell>
          <cell r="E472" t="str">
            <v>244</v>
          </cell>
          <cell r="F472">
            <v>9881510</v>
          </cell>
          <cell r="G472">
            <v>8381510</v>
          </cell>
          <cell r="H472">
            <v>8381510</v>
          </cell>
        </row>
        <row r="473">
          <cell r="A473" t="str">
            <v>62005030430420300414</v>
          </cell>
          <cell r="B473">
            <v>620</v>
          </cell>
          <cell r="C473">
            <v>503</v>
          </cell>
          <cell r="D473" t="str">
            <v>0430420300</v>
          </cell>
          <cell r="E473" t="str">
            <v>414</v>
          </cell>
          <cell r="F473">
            <v>100000</v>
          </cell>
          <cell r="G473">
            <v>0</v>
          </cell>
          <cell r="H473">
            <v>0</v>
          </cell>
        </row>
        <row r="474">
          <cell r="A474" t="str">
            <v>62005030430420300813</v>
          </cell>
          <cell r="B474">
            <v>620</v>
          </cell>
          <cell r="C474">
            <v>503</v>
          </cell>
          <cell r="D474" t="str">
            <v>0430420300</v>
          </cell>
          <cell r="E474" t="str">
            <v>813</v>
          </cell>
          <cell r="F474">
            <v>150000</v>
          </cell>
          <cell r="G474">
            <v>150000</v>
          </cell>
          <cell r="H474">
            <v>150000</v>
          </cell>
        </row>
        <row r="475">
          <cell r="A475" t="str">
            <v>62005030430420780244</v>
          </cell>
          <cell r="B475">
            <v>620</v>
          </cell>
          <cell r="C475">
            <v>503</v>
          </cell>
          <cell r="D475" t="str">
            <v>0430420780</v>
          </cell>
          <cell r="E475" t="str">
            <v>244</v>
          </cell>
          <cell r="F475">
            <v>35409690</v>
          </cell>
          <cell r="G475">
            <v>35409690</v>
          </cell>
          <cell r="H475">
            <v>35409690</v>
          </cell>
        </row>
        <row r="476">
          <cell r="A476" t="str">
            <v>62005030430420790244</v>
          </cell>
          <cell r="B476">
            <v>620</v>
          </cell>
          <cell r="C476">
            <v>503</v>
          </cell>
          <cell r="D476" t="str">
            <v>0430420790</v>
          </cell>
          <cell r="E476" t="str">
            <v>244</v>
          </cell>
          <cell r="F476">
            <v>19744080</v>
          </cell>
          <cell r="G476">
            <v>14838060</v>
          </cell>
          <cell r="H476">
            <v>14838060</v>
          </cell>
        </row>
        <row r="477">
          <cell r="A477" t="str">
            <v>62005030430421480244</v>
          </cell>
          <cell r="B477">
            <v>620</v>
          </cell>
          <cell r="C477">
            <v>503</v>
          </cell>
          <cell r="D477" t="str">
            <v>0430421480</v>
          </cell>
          <cell r="E477" t="str">
            <v>244</v>
          </cell>
          <cell r="F477">
            <v>7456265.4900000002</v>
          </cell>
          <cell r="G477">
            <v>0</v>
          </cell>
          <cell r="H477">
            <v>0</v>
          </cell>
        </row>
        <row r="478">
          <cell r="A478" t="str">
            <v>620050317Б0220490244</v>
          </cell>
          <cell r="B478">
            <v>620</v>
          </cell>
          <cell r="C478">
            <v>503</v>
          </cell>
          <cell r="D478" t="str">
            <v>17Б0220490</v>
          </cell>
          <cell r="E478" t="str">
            <v>244</v>
          </cell>
          <cell r="F478">
            <v>3385520</v>
          </cell>
          <cell r="G478">
            <v>3385520</v>
          </cell>
          <cell r="H478">
            <v>3385520</v>
          </cell>
        </row>
        <row r="479">
          <cell r="A479" t="str">
            <v>620050320Б01L5550244</v>
          </cell>
          <cell r="B479">
            <v>620</v>
          </cell>
          <cell r="C479">
            <v>503</v>
          </cell>
          <cell r="D479" t="str">
            <v>20Б01L5550</v>
          </cell>
          <cell r="E479" t="str">
            <v>244</v>
          </cell>
          <cell r="F479">
            <v>3880068.28</v>
          </cell>
          <cell r="G479">
            <v>5820105.7999999998</v>
          </cell>
          <cell r="H479">
            <v>7760134.4299999997</v>
          </cell>
        </row>
        <row r="480">
          <cell r="A480" t="str">
            <v>620050320Б02L5550244</v>
          </cell>
          <cell r="B480">
            <v>620</v>
          </cell>
          <cell r="C480">
            <v>503</v>
          </cell>
          <cell r="D480" t="str">
            <v>20Б02L5550</v>
          </cell>
          <cell r="E480" t="str">
            <v>244</v>
          </cell>
          <cell r="F480">
            <v>1940038.61</v>
          </cell>
          <cell r="G480">
            <v>2910057.91</v>
          </cell>
          <cell r="H480">
            <v>3880075.72</v>
          </cell>
        </row>
        <row r="481">
          <cell r="A481" t="str">
            <v>620050320Б0320300244</v>
          </cell>
          <cell r="B481">
            <v>620</v>
          </cell>
          <cell r="C481">
            <v>503</v>
          </cell>
          <cell r="D481" t="str">
            <v>20Б0320300</v>
          </cell>
          <cell r="E481" t="str">
            <v>244</v>
          </cell>
          <cell r="F481">
            <v>450000</v>
          </cell>
          <cell r="G481">
            <v>450000</v>
          </cell>
          <cell r="H481">
            <v>450000</v>
          </cell>
        </row>
        <row r="482">
          <cell r="A482" t="str">
            <v>62005058310010010122</v>
          </cell>
          <cell r="B482">
            <v>620</v>
          </cell>
          <cell r="C482">
            <v>505</v>
          </cell>
          <cell r="D482" t="str">
            <v>8310010010</v>
          </cell>
          <cell r="E482" t="str">
            <v>122</v>
          </cell>
          <cell r="F482">
            <v>908442.5</v>
          </cell>
          <cell r="G482">
            <v>908442.5</v>
          </cell>
          <cell r="H482">
            <v>908442.5</v>
          </cell>
        </row>
        <row r="483">
          <cell r="A483" t="str">
            <v>62005058310010010129</v>
          </cell>
          <cell r="B483">
            <v>620</v>
          </cell>
          <cell r="C483">
            <v>505</v>
          </cell>
          <cell r="D483" t="str">
            <v>8310010010</v>
          </cell>
          <cell r="E483" t="str">
            <v>129</v>
          </cell>
          <cell r="F483">
            <v>274317.5</v>
          </cell>
          <cell r="G483">
            <v>274317.5</v>
          </cell>
          <cell r="H483">
            <v>274317.5</v>
          </cell>
        </row>
        <row r="484">
          <cell r="A484" t="str">
            <v>62005058310010010244</v>
          </cell>
          <cell r="B484">
            <v>620</v>
          </cell>
          <cell r="C484">
            <v>505</v>
          </cell>
          <cell r="D484" t="str">
            <v>8310010010</v>
          </cell>
          <cell r="E484" t="str">
            <v>244</v>
          </cell>
          <cell r="F484">
            <v>5455970</v>
          </cell>
          <cell r="G484">
            <v>5455970</v>
          </cell>
          <cell r="H484">
            <v>5455970</v>
          </cell>
        </row>
        <row r="485">
          <cell r="A485" t="str">
            <v>62005058310010010851</v>
          </cell>
          <cell r="B485">
            <v>620</v>
          </cell>
          <cell r="C485">
            <v>505</v>
          </cell>
          <cell r="D485" t="str">
            <v>8310010010</v>
          </cell>
          <cell r="E485" t="str">
            <v>851</v>
          </cell>
          <cell r="F485">
            <v>69000</v>
          </cell>
          <cell r="G485">
            <v>69000</v>
          </cell>
          <cell r="H485">
            <v>69000</v>
          </cell>
        </row>
        <row r="486">
          <cell r="A486" t="str">
            <v>62005058310010010852</v>
          </cell>
          <cell r="B486">
            <v>620</v>
          </cell>
          <cell r="C486">
            <v>505</v>
          </cell>
          <cell r="D486" t="str">
            <v>8310010010</v>
          </cell>
          <cell r="E486" t="str">
            <v>852</v>
          </cell>
          <cell r="F486">
            <v>40000</v>
          </cell>
          <cell r="G486">
            <v>40000</v>
          </cell>
          <cell r="H486">
            <v>40000</v>
          </cell>
        </row>
        <row r="487">
          <cell r="A487" t="str">
            <v>62005058310010020121</v>
          </cell>
          <cell r="B487">
            <v>620</v>
          </cell>
          <cell r="C487">
            <v>505</v>
          </cell>
          <cell r="D487" t="str">
            <v>8310010020</v>
          </cell>
          <cell r="E487" t="str">
            <v>121</v>
          </cell>
          <cell r="F487">
            <v>31882270</v>
          </cell>
          <cell r="G487">
            <v>31882270</v>
          </cell>
          <cell r="H487">
            <v>31882270</v>
          </cell>
        </row>
        <row r="488">
          <cell r="A488" t="str">
            <v>62005058310010020129</v>
          </cell>
          <cell r="B488">
            <v>620</v>
          </cell>
          <cell r="C488">
            <v>505</v>
          </cell>
          <cell r="D488" t="str">
            <v>8310010020</v>
          </cell>
          <cell r="E488" t="str">
            <v>129</v>
          </cell>
          <cell r="F488">
            <v>9628450</v>
          </cell>
          <cell r="G488">
            <v>9628450</v>
          </cell>
          <cell r="H488">
            <v>9628450</v>
          </cell>
        </row>
        <row r="489">
          <cell r="A489" t="str">
            <v>62008010710120060244</v>
          </cell>
          <cell r="B489">
            <v>620</v>
          </cell>
          <cell r="C489">
            <v>801</v>
          </cell>
          <cell r="D489" t="str">
            <v>0710120060</v>
          </cell>
          <cell r="E489" t="str">
            <v>244</v>
          </cell>
          <cell r="F489">
            <v>1162500</v>
          </cell>
          <cell r="G489">
            <v>1162500</v>
          </cell>
          <cell r="H489">
            <v>1162500</v>
          </cell>
        </row>
        <row r="490">
          <cell r="A490" t="str">
            <v>62010030320380020811</v>
          </cell>
          <cell r="B490">
            <v>620</v>
          </cell>
          <cell r="C490">
            <v>1003</v>
          </cell>
          <cell r="D490" t="str">
            <v>0320380020</v>
          </cell>
          <cell r="E490" t="str">
            <v>811</v>
          </cell>
          <cell r="F490">
            <v>2109260</v>
          </cell>
          <cell r="G490">
            <v>2109260</v>
          </cell>
          <cell r="H490">
            <v>2109260</v>
          </cell>
        </row>
        <row r="491">
          <cell r="A491" t="str">
            <v>62010030320480220812</v>
          </cell>
          <cell r="B491">
            <v>620</v>
          </cell>
          <cell r="C491">
            <v>1003</v>
          </cell>
          <cell r="D491" t="str">
            <v>0320480220</v>
          </cell>
          <cell r="E491" t="str">
            <v>812</v>
          </cell>
          <cell r="F491">
            <v>21376520</v>
          </cell>
          <cell r="G491">
            <v>21376520</v>
          </cell>
          <cell r="H491">
            <v>22290430</v>
          </cell>
        </row>
        <row r="492">
          <cell r="A492" t="str">
            <v>00000000000000</v>
          </cell>
          <cell r="F492">
            <v>618082860</v>
          </cell>
          <cell r="G492">
            <v>551006570</v>
          </cell>
          <cell r="H492">
            <v>543634790</v>
          </cell>
        </row>
        <row r="493">
          <cell r="A493" t="str">
            <v>62101138410010010122</v>
          </cell>
          <cell r="B493">
            <v>621</v>
          </cell>
          <cell r="C493">
            <v>113</v>
          </cell>
          <cell r="D493" t="str">
            <v>8410010010</v>
          </cell>
          <cell r="E493" t="str">
            <v>122</v>
          </cell>
          <cell r="F493">
            <v>763770</v>
          </cell>
          <cell r="G493">
            <v>763770</v>
          </cell>
          <cell r="H493">
            <v>763770</v>
          </cell>
        </row>
        <row r="494">
          <cell r="A494" t="str">
            <v>62101138410010010129</v>
          </cell>
          <cell r="B494">
            <v>621</v>
          </cell>
          <cell r="C494">
            <v>113</v>
          </cell>
          <cell r="D494" t="str">
            <v>8410010010</v>
          </cell>
          <cell r="E494" t="str">
            <v>129</v>
          </cell>
          <cell r="F494">
            <v>230660</v>
          </cell>
          <cell r="G494">
            <v>230660</v>
          </cell>
          <cell r="H494">
            <v>230660</v>
          </cell>
        </row>
        <row r="495">
          <cell r="A495" t="str">
            <v>62101138410010010244</v>
          </cell>
          <cell r="B495">
            <v>621</v>
          </cell>
          <cell r="C495">
            <v>113</v>
          </cell>
          <cell r="D495" t="str">
            <v>8410010010</v>
          </cell>
          <cell r="E495" t="str">
            <v>244</v>
          </cell>
          <cell r="F495">
            <v>2863850</v>
          </cell>
          <cell r="G495">
            <v>2863850</v>
          </cell>
          <cell r="H495">
            <v>2863850</v>
          </cell>
        </row>
        <row r="496">
          <cell r="A496" t="str">
            <v>62101138410010010851</v>
          </cell>
          <cell r="B496">
            <v>621</v>
          </cell>
          <cell r="C496">
            <v>113</v>
          </cell>
          <cell r="D496" t="str">
            <v>8410010010</v>
          </cell>
          <cell r="E496" t="str">
            <v>851</v>
          </cell>
          <cell r="F496">
            <v>215000</v>
          </cell>
          <cell r="G496">
            <v>216000</v>
          </cell>
          <cell r="H496">
            <v>216000</v>
          </cell>
        </row>
        <row r="497">
          <cell r="A497" t="str">
            <v>62101138410010010852</v>
          </cell>
          <cell r="B497">
            <v>621</v>
          </cell>
          <cell r="C497">
            <v>113</v>
          </cell>
          <cell r="D497" t="str">
            <v>8410010010</v>
          </cell>
          <cell r="E497" t="str">
            <v>852</v>
          </cell>
          <cell r="F497">
            <v>10300</v>
          </cell>
          <cell r="G497">
            <v>10300</v>
          </cell>
          <cell r="H497">
            <v>10300</v>
          </cell>
        </row>
        <row r="498">
          <cell r="A498" t="str">
            <v>62101138410010010853</v>
          </cell>
          <cell r="B498">
            <v>621</v>
          </cell>
          <cell r="C498">
            <v>113</v>
          </cell>
          <cell r="D498" t="str">
            <v>8410010010</v>
          </cell>
          <cell r="E498" t="str">
            <v>853</v>
          </cell>
          <cell r="F498">
            <v>1000</v>
          </cell>
          <cell r="G498">
            <v>0</v>
          </cell>
          <cell r="H498">
            <v>0</v>
          </cell>
        </row>
        <row r="499">
          <cell r="A499" t="str">
            <v>62101138410010020121</v>
          </cell>
          <cell r="B499">
            <v>621</v>
          </cell>
          <cell r="C499">
            <v>113</v>
          </cell>
          <cell r="D499" t="str">
            <v>8410010020</v>
          </cell>
          <cell r="E499" t="str">
            <v>121</v>
          </cell>
          <cell r="F499">
            <v>32896600</v>
          </cell>
          <cell r="G499">
            <v>32896600</v>
          </cell>
          <cell r="H499">
            <v>32896600</v>
          </cell>
        </row>
        <row r="500">
          <cell r="A500" t="str">
            <v>62101138410010020129</v>
          </cell>
          <cell r="B500">
            <v>621</v>
          </cell>
          <cell r="C500">
            <v>113</v>
          </cell>
          <cell r="D500" t="str">
            <v>8410010020</v>
          </cell>
          <cell r="E500" t="str">
            <v>129</v>
          </cell>
          <cell r="F500">
            <v>9934770</v>
          </cell>
          <cell r="G500">
            <v>9934770</v>
          </cell>
          <cell r="H500">
            <v>9934770</v>
          </cell>
        </row>
        <row r="501">
          <cell r="A501" t="str">
            <v>62101138420020740244</v>
          </cell>
          <cell r="B501">
            <v>621</v>
          </cell>
          <cell r="C501">
            <v>113</v>
          </cell>
          <cell r="D501" t="str">
            <v>8420020740</v>
          </cell>
          <cell r="E501" t="str">
            <v>244</v>
          </cell>
          <cell r="F501">
            <v>150000</v>
          </cell>
          <cell r="G501">
            <v>150000</v>
          </cell>
          <cell r="H501">
            <v>150000</v>
          </cell>
        </row>
        <row r="502">
          <cell r="A502" t="str">
            <v>62101138420020740831</v>
          </cell>
          <cell r="B502">
            <v>621</v>
          </cell>
          <cell r="C502">
            <v>113</v>
          </cell>
          <cell r="D502" t="str">
            <v>8420020740</v>
          </cell>
          <cell r="E502" t="str">
            <v>831</v>
          </cell>
          <cell r="F502">
            <v>450000</v>
          </cell>
          <cell r="G502">
            <v>450000</v>
          </cell>
          <cell r="H502">
            <v>450000</v>
          </cell>
        </row>
        <row r="503">
          <cell r="A503" t="str">
            <v>62101138420021100244</v>
          </cell>
          <cell r="B503">
            <v>621</v>
          </cell>
          <cell r="C503">
            <v>113</v>
          </cell>
          <cell r="D503" t="str">
            <v>8420021100</v>
          </cell>
          <cell r="E503" t="str">
            <v>244</v>
          </cell>
          <cell r="F503">
            <v>3500000</v>
          </cell>
          <cell r="G503">
            <v>3500000</v>
          </cell>
          <cell r="H503">
            <v>3500000</v>
          </cell>
        </row>
        <row r="504">
          <cell r="A504" t="str">
            <v>621041205Б0120390244</v>
          </cell>
          <cell r="B504">
            <v>621</v>
          </cell>
          <cell r="C504">
            <v>412</v>
          </cell>
          <cell r="D504" t="str">
            <v>05Б0120390</v>
          </cell>
          <cell r="E504" t="str">
            <v>244</v>
          </cell>
          <cell r="F504">
            <v>100000</v>
          </cell>
          <cell r="G504">
            <v>100000</v>
          </cell>
          <cell r="H504">
            <v>100000</v>
          </cell>
        </row>
        <row r="505">
          <cell r="A505" t="str">
            <v>621041205Б0221190244</v>
          </cell>
          <cell r="B505">
            <v>621</v>
          </cell>
          <cell r="C505">
            <v>412</v>
          </cell>
          <cell r="D505" t="str">
            <v>05Б0221190</v>
          </cell>
          <cell r="E505" t="str">
            <v>244</v>
          </cell>
          <cell r="F505">
            <v>400000</v>
          </cell>
          <cell r="G505">
            <v>0</v>
          </cell>
          <cell r="H505">
            <v>0</v>
          </cell>
        </row>
        <row r="506">
          <cell r="A506" t="str">
            <v>62104128420021210244</v>
          </cell>
          <cell r="B506">
            <v>621</v>
          </cell>
          <cell r="C506">
            <v>412</v>
          </cell>
          <cell r="D506" t="str">
            <v>8420021210</v>
          </cell>
          <cell r="E506" t="str">
            <v>244</v>
          </cell>
          <cell r="F506">
            <v>5000000</v>
          </cell>
          <cell r="G506">
            <v>5000000</v>
          </cell>
          <cell r="H506">
            <v>5000000</v>
          </cell>
        </row>
        <row r="507">
          <cell r="A507" t="str">
            <v>62105030430420300244</v>
          </cell>
          <cell r="B507">
            <v>621</v>
          </cell>
          <cell r="C507">
            <v>503</v>
          </cell>
          <cell r="D507" t="str">
            <v>0430420300</v>
          </cell>
          <cell r="E507" t="str">
            <v>244</v>
          </cell>
          <cell r="F507">
            <v>50000</v>
          </cell>
          <cell r="G507">
            <v>0</v>
          </cell>
          <cell r="H507">
            <v>0</v>
          </cell>
        </row>
        <row r="508">
          <cell r="A508" t="str">
            <v>62107010120140010412</v>
          </cell>
          <cell r="B508">
            <v>621</v>
          </cell>
          <cell r="C508">
            <v>701</v>
          </cell>
          <cell r="D508" t="str">
            <v>0120140010</v>
          </cell>
          <cell r="E508" t="str">
            <v>412</v>
          </cell>
          <cell r="F508">
            <v>0</v>
          </cell>
          <cell r="G508">
            <v>0</v>
          </cell>
          <cell r="H508">
            <v>2488790</v>
          </cell>
        </row>
        <row r="509">
          <cell r="A509" t="str">
            <v>62107010120140010414</v>
          </cell>
          <cell r="B509">
            <v>621</v>
          </cell>
          <cell r="C509">
            <v>701</v>
          </cell>
          <cell r="D509" t="str">
            <v>0120140010</v>
          </cell>
          <cell r="E509" t="str">
            <v>414</v>
          </cell>
          <cell r="F509">
            <v>0</v>
          </cell>
          <cell r="G509">
            <v>20089580</v>
          </cell>
          <cell r="H509">
            <v>1006320</v>
          </cell>
        </row>
        <row r="510">
          <cell r="A510" t="str">
            <v>62107020120140010414</v>
          </cell>
          <cell r="B510">
            <v>621</v>
          </cell>
          <cell r="C510">
            <v>702</v>
          </cell>
          <cell r="D510" t="str">
            <v>0120140010</v>
          </cell>
          <cell r="E510" t="str">
            <v>414</v>
          </cell>
          <cell r="F510">
            <v>5386850</v>
          </cell>
          <cell r="G510">
            <v>7613020</v>
          </cell>
          <cell r="H510">
            <v>15579710</v>
          </cell>
        </row>
        <row r="511">
          <cell r="A511" t="str">
            <v>62108010710120060244</v>
          </cell>
          <cell r="B511">
            <v>621</v>
          </cell>
          <cell r="C511">
            <v>801</v>
          </cell>
          <cell r="D511" t="str">
            <v>0710120060</v>
          </cell>
          <cell r="E511" t="str">
            <v>244</v>
          </cell>
          <cell r="F511">
            <v>800000</v>
          </cell>
          <cell r="G511">
            <v>800000</v>
          </cell>
          <cell r="H511">
            <v>800000</v>
          </cell>
        </row>
        <row r="512">
          <cell r="A512" t="str">
            <v>00000000000000</v>
          </cell>
          <cell r="F512">
            <v>62752800</v>
          </cell>
          <cell r="G512">
            <v>84618550</v>
          </cell>
          <cell r="H512">
            <v>75990770</v>
          </cell>
        </row>
        <row r="513">
          <cell r="A513" t="str">
            <v>62403091530221290244</v>
          </cell>
          <cell r="B513">
            <v>624</v>
          </cell>
          <cell r="C513">
            <v>309</v>
          </cell>
          <cell r="D513" t="str">
            <v>1530221290</v>
          </cell>
          <cell r="E513" t="str">
            <v>244</v>
          </cell>
          <cell r="F513">
            <v>22950</v>
          </cell>
          <cell r="G513">
            <v>22950</v>
          </cell>
          <cell r="H513">
            <v>22950</v>
          </cell>
        </row>
        <row r="514">
          <cell r="A514" t="str">
            <v>62403091610120120244</v>
          </cell>
          <cell r="B514">
            <v>624</v>
          </cell>
          <cell r="C514">
            <v>309</v>
          </cell>
          <cell r="D514" t="str">
            <v>1610120120</v>
          </cell>
          <cell r="E514" t="str">
            <v>244</v>
          </cell>
          <cell r="F514">
            <v>100000</v>
          </cell>
          <cell r="G514">
            <v>100000</v>
          </cell>
          <cell r="H514">
            <v>100000</v>
          </cell>
        </row>
        <row r="515">
          <cell r="A515" t="str">
            <v>62403091610211010111</v>
          </cell>
          <cell r="B515">
            <v>624</v>
          </cell>
          <cell r="C515">
            <v>309</v>
          </cell>
          <cell r="D515" t="str">
            <v>1610211010</v>
          </cell>
          <cell r="E515" t="str">
            <v>111</v>
          </cell>
          <cell r="F515">
            <v>19440036</v>
          </cell>
          <cell r="G515">
            <v>19440036</v>
          </cell>
          <cell r="H515">
            <v>19440036</v>
          </cell>
        </row>
        <row r="516">
          <cell r="A516" t="str">
            <v>62403091610211010119</v>
          </cell>
          <cell r="B516">
            <v>624</v>
          </cell>
          <cell r="C516">
            <v>309</v>
          </cell>
          <cell r="D516" t="str">
            <v>1610211010</v>
          </cell>
          <cell r="E516" t="str">
            <v>119</v>
          </cell>
          <cell r="F516">
            <v>5870894</v>
          </cell>
          <cell r="G516">
            <v>5870894</v>
          </cell>
          <cell r="H516">
            <v>5870894</v>
          </cell>
        </row>
        <row r="517">
          <cell r="A517" t="str">
            <v>62403091610211010244</v>
          </cell>
          <cell r="B517">
            <v>624</v>
          </cell>
          <cell r="C517">
            <v>309</v>
          </cell>
          <cell r="D517" t="str">
            <v>1610211010</v>
          </cell>
          <cell r="E517" t="str">
            <v>244</v>
          </cell>
          <cell r="F517">
            <v>4264220</v>
          </cell>
          <cell r="G517">
            <v>4264220</v>
          </cell>
          <cell r="H517">
            <v>4264220</v>
          </cell>
        </row>
        <row r="518">
          <cell r="A518" t="str">
            <v>62403091610211010851</v>
          </cell>
          <cell r="B518">
            <v>624</v>
          </cell>
          <cell r="C518">
            <v>309</v>
          </cell>
          <cell r="D518" t="str">
            <v>1610211010</v>
          </cell>
          <cell r="E518" t="str">
            <v>851</v>
          </cell>
          <cell r="F518">
            <v>895000</v>
          </cell>
          <cell r="G518">
            <v>895000</v>
          </cell>
          <cell r="H518">
            <v>895000</v>
          </cell>
        </row>
        <row r="519">
          <cell r="A519" t="str">
            <v>62403091610211010852</v>
          </cell>
          <cell r="B519">
            <v>624</v>
          </cell>
          <cell r="C519">
            <v>309</v>
          </cell>
          <cell r="D519" t="str">
            <v>1610211010</v>
          </cell>
          <cell r="E519" t="str">
            <v>852</v>
          </cell>
          <cell r="F519">
            <v>41000</v>
          </cell>
          <cell r="G519">
            <v>41000</v>
          </cell>
          <cell r="H519">
            <v>41000</v>
          </cell>
        </row>
        <row r="520">
          <cell r="A520" t="str">
            <v>62403091610211010853</v>
          </cell>
          <cell r="B520">
            <v>624</v>
          </cell>
          <cell r="C520">
            <v>309</v>
          </cell>
          <cell r="D520" t="str">
            <v>1610211010</v>
          </cell>
          <cell r="E520" t="str">
            <v>853</v>
          </cell>
          <cell r="F520">
            <v>5000</v>
          </cell>
          <cell r="G520">
            <v>5000</v>
          </cell>
          <cell r="H520">
            <v>5000</v>
          </cell>
        </row>
        <row r="521">
          <cell r="A521" t="str">
            <v>62403091610320120244</v>
          </cell>
          <cell r="B521">
            <v>624</v>
          </cell>
          <cell r="C521">
            <v>309</v>
          </cell>
          <cell r="D521" t="str">
            <v>1610320120</v>
          </cell>
          <cell r="E521" t="str">
            <v>244</v>
          </cell>
          <cell r="F521">
            <v>430000</v>
          </cell>
          <cell r="G521">
            <v>430000</v>
          </cell>
          <cell r="H521">
            <v>430000</v>
          </cell>
        </row>
        <row r="522">
          <cell r="A522" t="str">
            <v>62403091620120540244</v>
          </cell>
          <cell r="B522">
            <v>624</v>
          </cell>
          <cell r="C522">
            <v>309</v>
          </cell>
          <cell r="D522" t="str">
            <v>1620120540</v>
          </cell>
          <cell r="E522" t="str">
            <v>244</v>
          </cell>
          <cell r="F522">
            <v>488000</v>
          </cell>
          <cell r="G522">
            <v>488000</v>
          </cell>
          <cell r="H522">
            <v>488000</v>
          </cell>
        </row>
        <row r="523">
          <cell r="A523" t="str">
            <v>62403091620120540813</v>
          </cell>
          <cell r="B523">
            <v>624</v>
          </cell>
          <cell r="C523">
            <v>309</v>
          </cell>
          <cell r="D523" t="str">
            <v>1620120540</v>
          </cell>
          <cell r="E523" t="str">
            <v>813</v>
          </cell>
          <cell r="F523">
            <v>47000</v>
          </cell>
          <cell r="G523">
            <v>47000</v>
          </cell>
          <cell r="H523">
            <v>47000</v>
          </cell>
        </row>
        <row r="524">
          <cell r="A524" t="str">
            <v>62403091630111010111</v>
          </cell>
          <cell r="B524">
            <v>624</v>
          </cell>
          <cell r="C524">
            <v>309</v>
          </cell>
          <cell r="D524" t="str">
            <v>1630111010</v>
          </cell>
          <cell r="E524" t="str">
            <v>111</v>
          </cell>
          <cell r="F524">
            <v>13054850</v>
          </cell>
          <cell r="G524">
            <v>13054850</v>
          </cell>
          <cell r="H524">
            <v>13054850</v>
          </cell>
        </row>
        <row r="525">
          <cell r="A525" t="str">
            <v>62403091630111010119</v>
          </cell>
          <cell r="B525">
            <v>624</v>
          </cell>
          <cell r="C525">
            <v>309</v>
          </cell>
          <cell r="D525" t="str">
            <v>1630111010</v>
          </cell>
          <cell r="E525" t="str">
            <v>119</v>
          </cell>
          <cell r="F525">
            <v>3942570</v>
          </cell>
          <cell r="G525">
            <v>3942570</v>
          </cell>
          <cell r="H525">
            <v>3942570</v>
          </cell>
        </row>
        <row r="526">
          <cell r="A526" t="str">
            <v>62403091630111010244</v>
          </cell>
          <cell r="B526">
            <v>624</v>
          </cell>
          <cell r="C526">
            <v>309</v>
          </cell>
          <cell r="D526" t="str">
            <v>1630111010</v>
          </cell>
          <cell r="E526" t="str">
            <v>244</v>
          </cell>
          <cell r="F526">
            <v>1688220</v>
          </cell>
          <cell r="G526">
            <v>1338160</v>
          </cell>
          <cell r="H526">
            <v>1338160</v>
          </cell>
        </row>
        <row r="527">
          <cell r="A527" t="str">
            <v>62403091630111010851</v>
          </cell>
          <cell r="B527">
            <v>624</v>
          </cell>
          <cell r="C527">
            <v>309</v>
          </cell>
          <cell r="D527" t="str">
            <v>1630111010</v>
          </cell>
          <cell r="E527" t="str">
            <v>851</v>
          </cell>
          <cell r="F527">
            <v>350000</v>
          </cell>
          <cell r="G527">
            <v>350000</v>
          </cell>
          <cell r="H527">
            <v>350000</v>
          </cell>
        </row>
        <row r="528">
          <cell r="A528" t="str">
            <v>62403091630111010852</v>
          </cell>
          <cell r="B528">
            <v>624</v>
          </cell>
          <cell r="C528">
            <v>309</v>
          </cell>
          <cell r="D528" t="str">
            <v>1630111010</v>
          </cell>
          <cell r="E528" t="str">
            <v>852</v>
          </cell>
          <cell r="F528">
            <v>2670</v>
          </cell>
          <cell r="G528">
            <v>2670</v>
          </cell>
          <cell r="H528">
            <v>2670</v>
          </cell>
        </row>
        <row r="529">
          <cell r="A529" t="str">
            <v>62403091630111010853</v>
          </cell>
          <cell r="B529">
            <v>624</v>
          </cell>
          <cell r="C529">
            <v>309</v>
          </cell>
          <cell r="D529" t="str">
            <v>1630111010</v>
          </cell>
          <cell r="E529" t="str">
            <v>853</v>
          </cell>
          <cell r="F529">
            <v>4330</v>
          </cell>
          <cell r="G529">
            <v>4330</v>
          </cell>
          <cell r="H529">
            <v>4330</v>
          </cell>
        </row>
        <row r="530">
          <cell r="A530" t="str">
            <v>62403091630220690244</v>
          </cell>
          <cell r="B530">
            <v>624</v>
          </cell>
          <cell r="C530">
            <v>309</v>
          </cell>
          <cell r="D530" t="str">
            <v>1630220690</v>
          </cell>
          <cell r="E530" t="str">
            <v>244</v>
          </cell>
          <cell r="F530">
            <v>2201810</v>
          </cell>
          <cell r="G530">
            <v>2201810</v>
          </cell>
          <cell r="H530">
            <v>2201810</v>
          </cell>
        </row>
        <row r="531">
          <cell r="A531" t="str">
            <v>62403091630320350244</v>
          </cell>
          <cell r="B531">
            <v>624</v>
          </cell>
          <cell r="C531">
            <v>309</v>
          </cell>
          <cell r="D531" t="str">
            <v>1630320350</v>
          </cell>
          <cell r="E531" t="str">
            <v>244</v>
          </cell>
          <cell r="F531">
            <v>2700000</v>
          </cell>
          <cell r="G531">
            <v>2700000</v>
          </cell>
          <cell r="H531">
            <v>2700000</v>
          </cell>
        </row>
        <row r="532">
          <cell r="A532" t="str">
            <v>62403091630420350244</v>
          </cell>
          <cell r="B532">
            <v>624</v>
          </cell>
          <cell r="C532">
            <v>309</v>
          </cell>
          <cell r="D532" t="str">
            <v>1630420350</v>
          </cell>
          <cell r="E532" t="str">
            <v>244</v>
          </cell>
          <cell r="F532">
            <v>765000</v>
          </cell>
          <cell r="G532">
            <v>765000</v>
          </cell>
          <cell r="H532">
            <v>765000</v>
          </cell>
        </row>
        <row r="533">
          <cell r="A533" t="str">
            <v>62403098510010010122</v>
          </cell>
          <cell r="B533">
            <v>624</v>
          </cell>
          <cell r="C533">
            <v>309</v>
          </cell>
          <cell r="D533" t="str">
            <v>8510010010</v>
          </cell>
          <cell r="E533" t="str">
            <v>122</v>
          </cell>
          <cell r="F533">
            <v>303080</v>
          </cell>
          <cell r="G533">
            <v>303080</v>
          </cell>
          <cell r="H533">
            <v>303080</v>
          </cell>
        </row>
        <row r="534">
          <cell r="A534" t="str">
            <v>62403098510010010129</v>
          </cell>
          <cell r="B534">
            <v>624</v>
          </cell>
          <cell r="C534">
            <v>309</v>
          </cell>
          <cell r="D534" t="str">
            <v>8510010010</v>
          </cell>
          <cell r="E534" t="str">
            <v>129</v>
          </cell>
          <cell r="F534">
            <v>84170</v>
          </cell>
          <cell r="G534">
            <v>84170</v>
          </cell>
          <cell r="H534">
            <v>84170</v>
          </cell>
        </row>
        <row r="535">
          <cell r="A535" t="str">
            <v>62403098510010010244</v>
          </cell>
          <cell r="B535">
            <v>624</v>
          </cell>
          <cell r="C535">
            <v>309</v>
          </cell>
          <cell r="D535" t="str">
            <v>8510010010</v>
          </cell>
          <cell r="E535" t="str">
            <v>244</v>
          </cell>
          <cell r="F535">
            <v>1183980</v>
          </cell>
          <cell r="G535">
            <v>1183980</v>
          </cell>
          <cell r="H535">
            <v>1183980</v>
          </cell>
        </row>
        <row r="536">
          <cell r="A536" t="str">
            <v>62403098510010010851</v>
          </cell>
          <cell r="B536">
            <v>624</v>
          </cell>
          <cell r="C536">
            <v>309</v>
          </cell>
          <cell r="D536" t="str">
            <v>8510010010</v>
          </cell>
          <cell r="E536" t="str">
            <v>851</v>
          </cell>
          <cell r="F536">
            <v>200390</v>
          </cell>
          <cell r="G536">
            <v>200390</v>
          </cell>
          <cell r="H536">
            <v>200390</v>
          </cell>
        </row>
        <row r="537">
          <cell r="A537" t="str">
            <v>62403098510010010853</v>
          </cell>
          <cell r="B537">
            <v>624</v>
          </cell>
          <cell r="C537">
            <v>309</v>
          </cell>
          <cell r="D537" t="str">
            <v>8510010010</v>
          </cell>
          <cell r="E537" t="str">
            <v>853</v>
          </cell>
          <cell r="F537">
            <v>1320</v>
          </cell>
          <cell r="G537">
            <v>1320</v>
          </cell>
          <cell r="H537">
            <v>1320</v>
          </cell>
        </row>
        <row r="538">
          <cell r="A538" t="str">
            <v>62403098510010020121</v>
          </cell>
          <cell r="B538">
            <v>624</v>
          </cell>
          <cell r="C538">
            <v>309</v>
          </cell>
          <cell r="D538" t="str">
            <v>8510010020</v>
          </cell>
          <cell r="E538" t="str">
            <v>121</v>
          </cell>
          <cell r="F538">
            <v>10427460</v>
          </cell>
          <cell r="G538">
            <v>10427460</v>
          </cell>
          <cell r="H538">
            <v>10427460</v>
          </cell>
        </row>
        <row r="539">
          <cell r="A539" t="str">
            <v>62403098510010020129</v>
          </cell>
          <cell r="B539">
            <v>624</v>
          </cell>
          <cell r="C539">
            <v>309</v>
          </cell>
          <cell r="D539" t="str">
            <v>8510010020</v>
          </cell>
          <cell r="E539" t="str">
            <v>129</v>
          </cell>
          <cell r="F539">
            <v>3149090</v>
          </cell>
          <cell r="G539">
            <v>3149090</v>
          </cell>
          <cell r="H539">
            <v>3149090</v>
          </cell>
        </row>
        <row r="540">
          <cell r="A540" t="str">
            <v>00000000000000</v>
          </cell>
          <cell r="F540">
            <v>71663040</v>
          </cell>
          <cell r="G540">
            <v>71312980</v>
          </cell>
          <cell r="H540">
            <v>71312980</v>
          </cell>
        </row>
        <row r="541">
          <cell r="A541" t="str">
            <v>64301068610010010122</v>
          </cell>
          <cell r="B541">
            <v>643</v>
          </cell>
          <cell r="C541">
            <v>106</v>
          </cell>
          <cell r="D541" t="str">
            <v>8610010010</v>
          </cell>
          <cell r="E541" t="str">
            <v>122</v>
          </cell>
          <cell r="F541">
            <v>476497</v>
          </cell>
          <cell r="G541">
            <v>476497</v>
          </cell>
          <cell r="H541">
            <v>476497</v>
          </cell>
        </row>
        <row r="542">
          <cell r="A542" t="str">
            <v>64301068610010010129</v>
          </cell>
          <cell r="B542">
            <v>643</v>
          </cell>
          <cell r="C542">
            <v>106</v>
          </cell>
          <cell r="D542" t="str">
            <v>8610010010</v>
          </cell>
          <cell r="E542" t="str">
            <v>129</v>
          </cell>
          <cell r="F542">
            <v>70033</v>
          </cell>
          <cell r="G542">
            <v>70033</v>
          </cell>
          <cell r="H542">
            <v>70033</v>
          </cell>
        </row>
        <row r="543">
          <cell r="A543" t="str">
            <v>64301068610010010244</v>
          </cell>
          <cell r="B543">
            <v>643</v>
          </cell>
          <cell r="C543">
            <v>106</v>
          </cell>
          <cell r="D543" t="str">
            <v>8610010010</v>
          </cell>
          <cell r="E543" t="str">
            <v>244</v>
          </cell>
          <cell r="F543">
            <v>3257980</v>
          </cell>
          <cell r="G543">
            <v>3257980</v>
          </cell>
          <cell r="H543">
            <v>3257980</v>
          </cell>
        </row>
        <row r="544">
          <cell r="A544" t="str">
            <v>64301068610010010851</v>
          </cell>
          <cell r="B544">
            <v>643</v>
          </cell>
          <cell r="C544">
            <v>106</v>
          </cell>
          <cell r="D544" t="str">
            <v>8610010010</v>
          </cell>
          <cell r="E544" t="str">
            <v>851</v>
          </cell>
          <cell r="F544">
            <v>79825</v>
          </cell>
          <cell r="G544">
            <v>79825</v>
          </cell>
          <cell r="H544">
            <v>79825</v>
          </cell>
        </row>
        <row r="545">
          <cell r="A545" t="str">
            <v>64301068610010010852</v>
          </cell>
          <cell r="B545">
            <v>643</v>
          </cell>
          <cell r="C545">
            <v>106</v>
          </cell>
          <cell r="D545" t="str">
            <v>8610010010</v>
          </cell>
          <cell r="E545" t="str">
            <v>852</v>
          </cell>
          <cell r="F545">
            <v>1875</v>
          </cell>
          <cell r="G545">
            <v>1875</v>
          </cell>
          <cell r="H545">
            <v>1875</v>
          </cell>
        </row>
        <row r="546">
          <cell r="A546" t="str">
            <v>64301068610010010853</v>
          </cell>
          <cell r="B546">
            <v>643</v>
          </cell>
          <cell r="C546">
            <v>106</v>
          </cell>
          <cell r="D546" t="str">
            <v>8610010010</v>
          </cell>
          <cell r="E546" t="str">
            <v>853</v>
          </cell>
          <cell r="F546">
            <v>30000</v>
          </cell>
          <cell r="G546">
            <v>30000</v>
          </cell>
          <cell r="H546">
            <v>30000</v>
          </cell>
        </row>
        <row r="547">
          <cell r="A547" t="str">
            <v>64301068610010020121</v>
          </cell>
          <cell r="B547">
            <v>643</v>
          </cell>
          <cell r="C547">
            <v>106</v>
          </cell>
          <cell r="D547" t="str">
            <v>8610010020</v>
          </cell>
          <cell r="E547" t="str">
            <v>121</v>
          </cell>
          <cell r="F547">
            <v>8039780</v>
          </cell>
          <cell r="G547">
            <v>8039780</v>
          </cell>
          <cell r="H547">
            <v>8039780</v>
          </cell>
        </row>
        <row r="548">
          <cell r="A548" t="str">
            <v>64301068610010020129</v>
          </cell>
          <cell r="B548">
            <v>643</v>
          </cell>
          <cell r="C548">
            <v>106</v>
          </cell>
          <cell r="D548" t="str">
            <v>8610010020</v>
          </cell>
          <cell r="E548" t="str">
            <v>129</v>
          </cell>
          <cell r="F548">
            <v>2428010</v>
          </cell>
          <cell r="G548">
            <v>2428010</v>
          </cell>
          <cell r="H548">
            <v>2428010</v>
          </cell>
        </row>
        <row r="550">
          <cell r="F550">
            <v>8029027238</v>
          </cell>
          <cell r="G550">
            <v>8021019858</v>
          </cell>
        </row>
      </sheetData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.1 СБР"/>
      <sheetName val="прил. 1.1 СБР (2)"/>
      <sheetName val="прил. 1.2 источники"/>
      <sheetName val="ИСТОЧНИКИ"/>
      <sheetName val="доходы ОБЩИЕ"/>
    </sheetNames>
    <sheetDataSet>
      <sheetData sheetId="0" refreshError="1"/>
      <sheetData sheetId="1" refreshError="1"/>
      <sheetData sheetId="2" refreshError="1"/>
      <sheetData sheetId="3">
        <row r="10">
          <cell r="B10">
            <v>0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 в тыс. руб."/>
      <sheetName val="БА в рублях"/>
      <sheetName val="БА в рублях (ред)"/>
      <sheetName val="БА в рублях (ред) (2)"/>
      <sheetName val="прил 1 БА в рублях (ред) (3)"/>
      <sheetName val="прил 1 БА по расх (2017)"/>
      <sheetName val="БА по источн (2017)"/>
      <sheetName val="КВР"/>
      <sheetName val="аппарат"/>
      <sheetName val="прил 2 БА по расх (2018-2019)"/>
      <sheetName val="БА источники (2018-2019"/>
      <sheetName val="исх АС БЮДЖЕТ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12" t="str">
            <v xml:space="preserve">Кредиты кредитных организаций в валюте Российской Федерации </v>
          </cell>
        </row>
        <row r="18">
          <cell r="A18" t="str">
            <v>Изменение остатков средств на счетах по учету средств бюджетов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06"/>
  <sheetViews>
    <sheetView tabSelected="1" view="pageBreakPreview" zoomScale="123" zoomScaleNormal="100" zoomScaleSheetLayoutView="123" workbookViewId="0">
      <selection activeCell="A2209" sqref="A2209"/>
    </sheetView>
  </sheetViews>
  <sheetFormatPr defaultColWidth="8.7265625" defaultRowHeight="15.75"/>
  <cols>
    <col min="1" max="1" width="44.90625" style="169" customWidth="1"/>
    <col min="2" max="2" width="5" style="162" customWidth="1"/>
    <col min="3" max="3" width="3.36328125" style="163" customWidth="1"/>
    <col min="4" max="4" width="3" style="163" customWidth="1"/>
    <col min="5" max="5" width="8.90625" style="163" customWidth="1"/>
    <col min="6" max="6" width="4" style="163" customWidth="1"/>
    <col min="7" max="7" width="12.36328125" style="173" bestFit="1" customWidth="1"/>
    <col min="8" max="9" width="11.453125" style="174" customWidth="1"/>
    <col min="10" max="10" width="23.453125" style="175" customWidth="1"/>
    <col min="11" max="11" width="12.81640625" style="176" bestFit="1" customWidth="1"/>
    <col min="12" max="12" width="8.7265625" style="168"/>
    <col min="13" max="16384" width="8.7265625" style="167"/>
  </cols>
  <sheetData>
    <row r="1" spans="1:12" s="6" customFormat="1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  <c r="K1" s="4"/>
      <c r="L1" s="5"/>
    </row>
    <row r="2" spans="1:12" s="6" customFormat="1">
      <c r="A2" s="1" t="s">
        <v>1</v>
      </c>
      <c r="B2" s="1"/>
      <c r="C2" s="1"/>
      <c r="D2" s="1"/>
      <c r="E2" s="1"/>
      <c r="F2" s="1"/>
      <c r="G2" s="1"/>
      <c r="H2" s="2"/>
      <c r="I2" s="2"/>
      <c r="J2" s="3"/>
      <c r="K2" s="4"/>
      <c r="L2" s="5"/>
    </row>
    <row r="3" spans="1:12" s="6" customFormat="1" ht="13.5" customHeight="1">
      <c r="A3" s="7"/>
      <c r="B3" s="7"/>
      <c r="C3" s="7"/>
      <c r="D3" s="7"/>
      <c r="E3" s="7"/>
      <c r="F3" s="7"/>
      <c r="G3" s="7"/>
      <c r="H3" s="8"/>
      <c r="I3" s="8"/>
      <c r="J3" s="9"/>
      <c r="K3" s="4"/>
      <c r="L3" s="5"/>
    </row>
    <row r="4" spans="1:12" s="6" customFormat="1" ht="18.75">
      <c r="A4" s="10" t="s">
        <v>2</v>
      </c>
      <c r="B4" s="10"/>
      <c r="C4" s="10"/>
      <c r="D4" s="10"/>
      <c r="E4" s="10"/>
      <c r="F4" s="10"/>
      <c r="G4" s="10"/>
      <c r="H4" s="8"/>
      <c r="I4" s="8"/>
      <c r="J4" s="9"/>
      <c r="K4" s="4"/>
      <c r="L4" s="5"/>
    </row>
    <row r="5" spans="1:12" s="6" customFormat="1" ht="18.75">
      <c r="A5" s="10" t="s">
        <v>3</v>
      </c>
      <c r="B5" s="10"/>
      <c r="C5" s="10"/>
      <c r="D5" s="10"/>
      <c r="E5" s="10"/>
      <c r="F5" s="10"/>
      <c r="G5" s="10"/>
      <c r="H5" s="8"/>
      <c r="I5" s="8"/>
      <c r="J5" s="9"/>
      <c r="K5" s="4"/>
      <c r="L5" s="5"/>
    </row>
    <row r="6" spans="1:12" s="6" customFormat="1">
      <c r="A6" s="11"/>
      <c r="B6" s="12"/>
      <c r="C6" s="13"/>
      <c r="D6" s="13"/>
      <c r="F6" s="14"/>
      <c r="G6" s="15" t="s">
        <v>4</v>
      </c>
      <c r="H6" s="16"/>
      <c r="I6" s="16"/>
      <c r="J6" s="17"/>
      <c r="K6" s="4"/>
      <c r="L6" s="5"/>
    </row>
    <row r="7" spans="1:12" s="6" customFormat="1" ht="27" customHeight="1">
      <c r="A7" s="18" t="s">
        <v>5</v>
      </c>
      <c r="B7" s="19" t="s">
        <v>6</v>
      </c>
      <c r="C7" s="20"/>
      <c r="D7" s="19"/>
      <c r="E7" s="19"/>
      <c r="F7" s="19"/>
      <c r="G7" s="21" t="s">
        <v>7</v>
      </c>
      <c r="H7" s="22"/>
      <c r="I7" s="22"/>
      <c r="J7" s="23"/>
      <c r="K7" s="4"/>
      <c r="L7" s="5"/>
    </row>
    <row r="8" spans="1:12" s="6" customFormat="1">
      <c r="A8" s="18"/>
      <c r="B8" s="24" t="s">
        <v>8</v>
      </c>
      <c r="C8" s="24" t="s">
        <v>9</v>
      </c>
      <c r="D8" s="24" t="s">
        <v>10</v>
      </c>
      <c r="E8" s="24" t="s">
        <v>11</v>
      </c>
      <c r="F8" s="24" t="s">
        <v>12</v>
      </c>
      <c r="G8" s="25"/>
      <c r="H8" s="22"/>
      <c r="I8" s="22"/>
      <c r="J8" s="23"/>
      <c r="K8" s="4"/>
      <c r="L8" s="5"/>
    </row>
    <row r="9" spans="1:12" s="6" customFormat="1">
      <c r="A9" s="26" t="s">
        <v>13</v>
      </c>
      <c r="B9" s="27" t="s">
        <v>14</v>
      </c>
      <c r="C9" s="28" t="s">
        <v>15</v>
      </c>
      <c r="D9" s="27" t="s">
        <v>16</v>
      </c>
      <c r="E9" s="29" t="s">
        <v>17</v>
      </c>
      <c r="F9" s="27" t="s">
        <v>18</v>
      </c>
      <c r="G9" s="27" t="s">
        <v>19</v>
      </c>
      <c r="H9" s="30"/>
      <c r="I9" s="30"/>
      <c r="J9" s="23"/>
      <c r="K9" s="4"/>
      <c r="L9" s="5"/>
    </row>
    <row r="10" spans="1:12" s="38" customFormat="1">
      <c r="A10" s="31" t="s">
        <v>20</v>
      </c>
      <c r="B10" s="32" t="s">
        <v>21</v>
      </c>
      <c r="C10" s="33" t="s">
        <v>22</v>
      </c>
      <c r="D10" s="33" t="s">
        <v>22</v>
      </c>
      <c r="E10" s="33" t="s">
        <v>23</v>
      </c>
      <c r="F10" s="33" t="s">
        <v>24</v>
      </c>
      <c r="G10" s="34">
        <f>G11+G48</f>
        <v>53952092.850000001</v>
      </c>
      <c r="H10" s="35">
        <v>0</v>
      </c>
      <c r="I10" s="36" t="str">
        <f>TEXT(H10,"0000000000")</f>
        <v>0000000000</v>
      </c>
      <c r="J10" s="37"/>
      <c r="L10" s="39"/>
    </row>
    <row r="11" spans="1:12" s="38" customFormat="1">
      <c r="A11" s="40" t="s">
        <v>25</v>
      </c>
      <c r="B11" s="41" t="s">
        <v>21</v>
      </c>
      <c r="C11" s="42" t="s">
        <v>26</v>
      </c>
      <c r="D11" s="42" t="s">
        <v>22</v>
      </c>
      <c r="E11" s="42" t="s">
        <v>23</v>
      </c>
      <c r="F11" s="42" t="s">
        <v>24</v>
      </c>
      <c r="G11" s="43">
        <f>G12</f>
        <v>46861592.850000001</v>
      </c>
      <c r="H11" s="44">
        <v>0</v>
      </c>
      <c r="I11" s="45" t="str">
        <f>TEXT(H11,"0000000000")</f>
        <v>0000000000</v>
      </c>
      <c r="J11" s="46"/>
      <c r="L11" s="39"/>
    </row>
    <row r="12" spans="1:12" s="38" customFormat="1" ht="25.5">
      <c r="A12" s="47" t="s">
        <v>27</v>
      </c>
      <c r="B12" s="48" t="s">
        <v>21</v>
      </c>
      <c r="C12" s="49" t="s">
        <v>26</v>
      </c>
      <c r="D12" s="49" t="s">
        <v>28</v>
      </c>
      <c r="E12" s="49" t="s">
        <v>23</v>
      </c>
      <c r="F12" s="49" t="s">
        <v>24</v>
      </c>
      <c r="G12" s="50">
        <f>G13</f>
        <v>46861592.850000001</v>
      </c>
      <c r="H12" s="51">
        <v>0</v>
      </c>
      <c r="I12" s="45" t="str">
        <f t="shared" ref="I12:I75" si="0">TEXT(H12,"0000000000")</f>
        <v>0000000000</v>
      </c>
      <c r="J12" s="46"/>
      <c r="L12" s="39"/>
    </row>
    <row r="13" spans="1:12" s="38" customFormat="1">
      <c r="A13" s="52" t="s">
        <v>29</v>
      </c>
      <c r="B13" s="53" t="s">
        <v>21</v>
      </c>
      <c r="C13" s="54" t="s">
        <v>26</v>
      </c>
      <c r="D13" s="54" t="s">
        <v>28</v>
      </c>
      <c r="E13" s="54" t="s">
        <v>30</v>
      </c>
      <c r="F13" s="54" t="s">
        <v>24</v>
      </c>
      <c r="G13" s="55">
        <f>G14+G39+G30</f>
        <v>46861592.850000001</v>
      </c>
      <c r="H13" s="56">
        <v>7000000000</v>
      </c>
      <c r="I13" s="45" t="str">
        <f t="shared" si="0"/>
        <v>7000000000</v>
      </c>
      <c r="J13" s="46"/>
      <c r="K13" s="45" t="str">
        <f t="shared" ref="K13:K76" si="1">CONCATENATE(B13,C13,D13,I13,F13)</f>
        <v>60001037000000000000</v>
      </c>
      <c r="L13" s="39"/>
    </row>
    <row r="14" spans="1:12" s="38" customFormat="1" ht="25.5">
      <c r="A14" s="52" t="s">
        <v>31</v>
      </c>
      <c r="B14" s="53" t="s">
        <v>21</v>
      </c>
      <c r="C14" s="54" t="s">
        <v>26</v>
      </c>
      <c r="D14" s="54" t="s">
        <v>28</v>
      </c>
      <c r="E14" s="54" t="s">
        <v>32</v>
      </c>
      <c r="F14" s="54" t="s">
        <v>24</v>
      </c>
      <c r="G14" s="55">
        <f>G15+G26</f>
        <v>42844907.259999998</v>
      </c>
      <c r="H14" s="56">
        <v>7010000000</v>
      </c>
      <c r="I14" s="45" t="str">
        <f t="shared" si="0"/>
        <v>7010000000</v>
      </c>
      <c r="J14" s="46"/>
      <c r="K14" s="45" t="str">
        <f t="shared" si="1"/>
        <v>60001037010000000000</v>
      </c>
      <c r="L14" s="39"/>
    </row>
    <row r="15" spans="1:12" s="38" customFormat="1" ht="25.5">
      <c r="A15" s="52" t="s">
        <v>33</v>
      </c>
      <c r="B15" s="53" t="s">
        <v>21</v>
      </c>
      <c r="C15" s="54" t="s">
        <v>26</v>
      </c>
      <c r="D15" s="54" t="s">
        <v>28</v>
      </c>
      <c r="E15" s="54" t="s">
        <v>34</v>
      </c>
      <c r="F15" s="54" t="s">
        <v>24</v>
      </c>
      <c r="G15" s="55">
        <f>G16+G20+G22</f>
        <v>9758491.7499999981</v>
      </c>
      <c r="H15" s="56">
        <v>7010010010</v>
      </c>
      <c r="I15" s="45" t="str">
        <f t="shared" si="0"/>
        <v>7010010010</v>
      </c>
      <c r="J15" s="46"/>
      <c r="K15" s="45" t="str">
        <f t="shared" si="1"/>
        <v>60001037010010010000</v>
      </c>
      <c r="L15" s="39"/>
    </row>
    <row r="16" spans="1:12" s="38" customFormat="1">
      <c r="A16" s="57" t="s">
        <v>35</v>
      </c>
      <c r="B16" s="53" t="s">
        <v>21</v>
      </c>
      <c r="C16" s="54" t="s">
        <v>26</v>
      </c>
      <c r="D16" s="54" t="s">
        <v>28</v>
      </c>
      <c r="E16" s="54" t="s">
        <v>34</v>
      </c>
      <c r="F16" s="54" t="s">
        <v>36</v>
      </c>
      <c r="G16" s="55">
        <f>SUM(G17:G19)</f>
        <v>3661417.82</v>
      </c>
      <c r="H16" s="56">
        <v>7010010010</v>
      </c>
      <c r="I16" s="45" t="str">
        <f t="shared" si="0"/>
        <v>7010010010</v>
      </c>
      <c r="J16" s="45"/>
      <c r="K16" s="45" t="str">
        <f t="shared" si="1"/>
        <v>60001037010010010120</v>
      </c>
      <c r="L16" s="39"/>
    </row>
    <row r="17" spans="1:12" s="38" customFormat="1" ht="25.5">
      <c r="A17" s="57" t="s">
        <v>37</v>
      </c>
      <c r="B17" s="53" t="s">
        <v>21</v>
      </c>
      <c r="C17" s="54" t="s">
        <v>26</v>
      </c>
      <c r="D17" s="54" t="s">
        <v>28</v>
      </c>
      <c r="E17" s="54" t="s">
        <v>34</v>
      </c>
      <c r="F17" s="54" t="s">
        <v>38</v>
      </c>
      <c r="G17" s="55">
        <f>VLOOKUP($K17,'[1]АС БЮДЖ на 31 12 2018'!$A$8:$H$701,6,0)</f>
        <v>1148933.98</v>
      </c>
      <c r="H17" s="56">
        <v>7010010010</v>
      </c>
      <c r="I17" s="45" t="str">
        <f t="shared" si="0"/>
        <v>7010010010</v>
      </c>
      <c r="J17" s="45"/>
      <c r="K17" s="45" t="str">
        <f t="shared" si="1"/>
        <v>60001037010010010122</v>
      </c>
      <c r="L17" s="39"/>
    </row>
    <row r="18" spans="1:12" s="59" customFormat="1" ht="38.25">
      <c r="A18" s="57" t="s">
        <v>39</v>
      </c>
      <c r="B18" s="53" t="s">
        <v>21</v>
      </c>
      <c r="C18" s="54" t="s">
        <v>26</v>
      </c>
      <c r="D18" s="54" t="s">
        <v>28</v>
      </c>
      <c r="E18" s="54" t="s">
        <v>34</v>
      </c>
      <c r="F18" s="54" t="s">
        <v>40</v>
      </c>
      <c r="G18" s="55">
        <f>VLOOKUP($K18,'[1]АС БЮДЖ на 31 12 2018'!$A$8:$H$701,6,0)</f>
        <v>2333124</v>
      </c>
      <c r="H18" s="56">
        <v>7010010010</v>
      </c>
      <c r="I18" s="45" t="str">
        <f t="shared" si="0"/>
        <v>7010010010</v>
      </c>
      <c r="J18" s="45"/>
      <c r="K18" s="45" t="str">
        <f t="shared" si="1"/>
        <v>60001037010010010123</v>
      </c>
      <c r="L18" s="58"/>
    </row>
    <row r="19" spans="1:12" s="59" customFormat="1" ht="38.25">
      <c r="A19" s="57" t="s">
        <v>41</v>
      </c>
      <c r="B19" s="53" t="s">
        <v>21</v>
      </c>
      <c r="C19" s="54" t="s">
        <v>26</v>
      </c>
      <c r="D19" s="54" t="s">
        <v>28</v>
      </c>
      <c r="E19" s="54" t="s">
        <v>34</v>
      </c>
      <c r="F19" s="54" t="s">
        <v>42</v>
      </c>
      <c r="G19" s="55">
        <f>VLOOKUP($K19,'[1]АС БЮДЖ на 31 12 2018'!$A$8:$H$701,6,0)</f>
        <v>179359.84</v>
      </c>
      <c r="H19" s="56">
        <v>7010010010</v>
      </c>
      <c r="I19" s="45" t="str">
        <f t="shared" si="0"/>
        <v>7010010010</v>
      </c>
      <c r="J19" s="45"/>
      <c r="K19" s="45" t="str">
        <f t="shared" si="1"/>
        <v>60001037010010010129</v>
      </c>
      <c r="L19" s="58"/>
    </row>
    <row r="20" spans="1:12" s="38" customFormat="1" ht="25.5">
      <c r="A20" s="52" t="s">
        <v>43</v>
      </c>
      <c r="B20" s="53" t="s">
        <v>21</v>
      </c>
      <c r="C20" s="54" t="s">
        <v>26</v>
      </c>
      <c r="D20" s="54" t="s">
        <v>28</v>
      </c>
      <c r="E20" s="54" t="s">
        <v>34</v>
      </c>
      <c r="F20" s="54" t="s">
        <v>44</v>
      </c>
      <c r="G20" s="55">
        <f>G21</f>
        <v>5992667.8099999996</v>
      </c>
      <c r="H20" s="56">
        <v>7010010010</v>
      </c>
      <c r="I20" s="45" t="str">
        <f t="shared" si="0"/>
        <v>7010010010</v>
      </c>
      <c r="J20" s="45"/>
      <c r="K20" s="45" t="str">
        <f t="shared" si="1"/>
        <v>60001037010010010240</v>
      </c>
      <c r="L20" s="39"/>
    </row>
    <row r="21" spans="1:12" s="59" customFormat="1" ht="25.5">
      <c r="A21" s="57" t="s">
        <v>45</v>
      </c>
      <c r="B21" s="53" t="s">
        <v>21</v>
      </c>
      <c r="C21" s="54" t="s">
        <v>26</v>
      </c>
      <c r="D21" s="54" t="s">
        <v>28</v>
      </c>
      <c r="E21" s="54" t="s">
        <v>34</v>
      </c>
      <c r="F21" s="54" t="s">
        <v>46</v>
      </c>
      <c r="G21" s="55">
        <f>VLOOKUP($K21,'[1]АС БЮДЖ на 31 12 2018'!$A$8:$H$701,6,0)</f>
        <v>5992667.8099999996</v>
      </c>
      <c r="H21" s="56">
        <v>7010010010</v>
      </c>
      <c r="I21" s="45" t="str">
        <f t="shared" si="0"/>
        <v>7010010010</v>
      </c>
      <c r="J21" s="45"/>
      <c r="K21" s="45" t="str">
        <f t="shared" si="1"/>
        <v>60001037010010010244</v>
      </c>
      <c r="L21" s="58"/>
    </row>
    <row r="22" spans="1:12" s="38" customFormat="1">
      <c r="A22" s="52" t="s">
        <v>47</v>
      </c>
      <c r="B22" s="53" t="s">
        <v>21</v>
      </c>
      <c r="C22" s="54" t="s">
        <v>26</v>
      </c>
      <c r="D22" s="54" t="s">
        <v>28</v>
      </c>
      <c r="E22" s="54" t="s">
        <v>34</v>
      </c>
      <c r="F22" s="54" t="s">
        <v>48</v>
      </c>
      <c r="G22" s="55">
        <f>SUM(G23:G25)</f>
        <v>104406.12</v>
      </c>
      <c r="H22" s="56">
        <v>7010010010</v>
      </c>
      <c r="I22" s="45" t="str">
        <f t="shared" si="0"/>
        <v>7010010010</v>
      </c>
      <c r="J22" s="45"/>
      <c r="K22" s="45" t="str">
        <f t="shared" si="1"/>
        <v>60001037010010010850</v>
      </c>
      <c r="L22" s="39"/>
    </row>
    <row r="23" spans="1:12" s="38" customFormat="1">
      <c r="A23" s="52" t="s">
        <v>49</v>
      </c>
      <c r="B23" s="53" t="s">
        <v>21</v>
      </c>
      <c r="C23" s="54" t="s">
        <v>26</v>
      </c>
      <c r="D23" s="54" t="s">
        <v>28</v>
      </c>
      <c r="E23" s="54" t="s">
        <v>34</v>
      </c>
      <c r="F23" s="54" t="s">
        <v>50</v>
      </c>
      <c r="G23" s="55">
        <f>VLOOKUP($K23,'[1]АС БЮДЖ на 31 12 2018'!$A$8:$H$701,6,0)</f>
        <v>28370</v>
      </c>
      <c r="H23" s="56">
        <v>7010010010</v>
      </c>
      <c r="I23" s="45" t="str">
        <f t="shared" si="0"/>
        <v>7010010010</v>
      </c>
      <c r="J23" s="45"/>
      <c r="K23" s="45" t="str">
        <f t="shared" si="1"/>
        <v>60001037010010010851</v>
      </c>
      <c r="L23" s="39"/>
    </row>
    <row r="24" spans="1:12" s="38" customFormat="1">
      <c r="A24" s="52" t="s">
        <v>51</v>
      </c>
      <c r="B24" s="53" t="s">
        <v>21</v>
      </c>
      <c r="C24" s="54" t="s">
        <v>26</v>
      </c>
      <c r="D24" s="54" t="s">
        <v>28</v>
      </c>
      <c r="E24" s="54" t="s">
        <v>34</v>
      </c>
      <c r="F24" s="54" t="s">
        <v>52</v>
      </c>
      <c r="G24" s="55">
        <f>VLOOKUP($K24,'[1]АС БЮДЖ на 31 12 2018'!$A$8:$H$701,6,0)</f>
        <v>76036</v>
      </c>
      <c r="H24" s="56">
        <v>7010010010</v>
      </c>
      <c r="I24" s="45" t="str">
        <f t="shared" si="0"/>
        <v>7010010010</v>
      </c>
      <c r="J24" s="45"/>
      <c r="K24" s="45" t="str">
        <f t="shared" si="1"/>
        <v>60001037010010010852</v>
      </c>
      <c r="L24" s="39"/>
    </row>
    <row r="25" spans="1:12" s="38" customFormat="1">
      <c r="A25" s="57" t="s">
        <v>53</v>
      </c>
      <c r="B25" s="53" t="s">
        <v>21</v>
      </c>
      <c r="C25" s="54" t="s">
        <v>26</v>
      </c>
      <c r="D25" s="54" t="s">
        <v>28</v>
      </c>
      <c r="E25" s="54" t="s">
        <v>34</v>
      </c>
      <c r="F25" s="54" t="s">
        <v>54</v>
      </c>
      <c r="G25" s="55">
        <f>VLOOKUP($K25,'[1]АС БЮДЖ на 31 12 2018'!$A$8:$H$701,6,0)</f>
        <v>0.12</v>
      </c>
      <c r="H25" s="56">
        <v>7010010010</v>
      </c>
      <c r="I25" s="45" t="str">
        <f t="shared" si="0"/>
        <v>7010010010</v>
      </c>
      <c r="J25" s="45"/>
      <c r="K25" s="45" t="str">
        <f t="shared" si="1"/>
        <v>60001037010010010853</v>
      </c>
      <c r="L25" s="39"/>
    </row>
    <row r="26" spans="1:12" s="38" customFormat="1" ht="25.5">
      <c r="A26" s="52" t="s">
        <v>55</v>
      </c>
      <c r="B26" s="53" t="s">
        <v>21</v>
      </c>
      <c r="C26" s="54" t="s">
        <v>26</v>
      </c>
      <c r="D26" s="54" t="s">
        <v>28</v>
      </c>
      <c r="E26" s="54" t="s">
        <v>56</v>
      </c>
      <c r="F26" s="54" t="s">
        <v>24</v>
      </c>
      <c r="G26" s="55">
        <f>G27</f>
        <v>33086415.509999998</v>
      </c>
      <c r="H26" s="56">
        <v>7010010020</v>
      </c>
      <c r="I26" s="45" t="str">
        <f t="shared" si="0"/>
        <v>7010010020</v>
      </c>
      <c r="J26" s="46"/>
      <c r="K26" s="45" t="str">
        <f t="shared" si="1"/>
        <v>60001037010010020000</v>
      </c>
      <c r="L26" s="39"/>
    </row>
    <row r="27" spans="1:12" s="38" customFormat="1">
      <c r="A27" s="52" t="s">
        <v>35</v>
      </c>
      <c r="B27" s="53" t="s">
        <v>21</v>
      </c>
      <c r="C27" s="54" t="s">
        <v>26</v>
      </c>
      <c r="D27" s="54" t="s">
        <v>28</v>
      </c>
      <c r="E27" s="54" t="s">
        <v>56</v>
      </c>
      <c r="F27" s="54" t="s">
        <v>36</v>
      </c>
      <c r="G27" s="55">
        <f>SUM(G28:G29)</f>
        <v>33086415.509999998</v>
      </c>
      <c r="H27" s="56">
        <v>7010010020</v>
      </c>
      <c r="I27" s="45" t="str">
        <f t="shared" si="0"/>
        <v>7010010020</v>
      </c>
      <c r="J27" s="45"/>
      <c r="K27" s="45" t="str">
        <f t="shared" si="1"/>
        <v>60001037010010020120</v>
      </c>
      <c r="L27" s="39"/>
    </row>
    <row r="28" spans="1:12" s="38" customFormat="1">
      <c r="A28" s="52" t="s">
        <v>57</v>
      </c>
      <c r="B28" s="53" t="s">
        <v>21</v>
      </c>
      <c r="C28" s="54" t="s">
        <v>26</v>
      </c>
      <c r="D28" s="54" t="s">
        <v>28</v>
      </c>
      <c r="E28" s="54" t="s">
        <v>56</v>
      </c>
      <c r="F28" s="54" t="s">
        <v>58</v>
      </c>
      <c r="G28" s="55">
        <f>VLOOKUP($K28,'[1]АС БЮДЖ на 31 12 2018'!$A$8:$H$701,6,0)</f>
        <v>25425833.059999999</v>
      </c>
      <c r="H28" s="56">
        <v>7010010020</v>
      </c>
      <c r="I28" s="45" t="str">
        <f t="shared" si="0"/>
        <v>7010010020</v>
      </c>
      <c r="J28" s="45"/>
      <c r="K28" s="45" t="str">
        <f t="shared" si="1"/>
        <v>60001037010010020121</v>
      </c>
      <c r="L28" s="39"/>
    </row>
    <row r="29" spans="1:12" s="38" customFormat="1" ht="38.25">
      <c r="A29" s="52" t="s">
        <v>41</v>
      </c>
      <c r="B29" s="53" t="s">
        <v>21</v>
      </c>
      <c r="C29" s="54" t="s">
        <v>26</v>
      </c>
      <c r="D29" s="54" t="s">
        <v>28</v>
      </c>
      <c r="E29" s="54" t="s">
        <v>56</v>
      </c>
      <c r="F29" s="54" t="s">
        <v>42</v>
      </c>
      <c r="G29" s="55">
        <f>VLOOKUP($K29,'[1]АС БЮДЖ на 31 12 2018'!$A$8:$H$701,6,0)</f>
        <v>7660582.4500000002</v>
      </c>
      <c r="H29" s="56">
        <v>7010010020</v>
      </c>
      <c r="I29" s="45" t="str">
        <f t="shared" si="0"/>
        <v>7010010020</v>
      </c>
      <c r="J29" s="45"/>
      <c r="K29" s="45" t="str">
        <f t="shared" si="1"/>
        <v>60001037010010020129</v>
      </c>
      <c r="L29" s="39"/>
    </row>
    <row r="30" spans="1:12" s="38" customFormat="1">
      <c r="A30" s="52" t="s">
        <v>59</v>
      </c>
      <c r="B30" s="53" t="s">
        <v>21</v>
      </c>
      <c r="C30" s="54" t="s">
        <v>26</v>
      </c>
      <c r="D30" s="54" t="s">
        <v>28</v>
      </c>
      <c r="E30" s="54" t="s">
        <v>60</v>
      </c>
      <c r="F30" s="54" t="s">
        <v>24</v>
      </c>
      <c r="G30" s="55">
        <f>G35+G31</f>
        <v>1549947.67</v>
      </c>
      <c r="H30" s="56">
        <v>7020000000</v>
      </c>
      <c r="I30" s="45" t="str">
        <f t="shared" si="0"/>
        <v>7020000000</v>
      </c>
      <c r="J30" s="46"/>
      <c r="K30" s="45" t="str">
        <f t="shared" si="1"/>
        <v>60001037020000000000</v>
      </c>
      <c r="L30" s="39"/>
    </row>
    <row r="31" spans="1:12" s="38" customFormat="1" ht="25.5">
      <c r="A31" s="52" t="s">
        <v>33</v>
      </c>
      <c r="B31" s="53" t="s">
        <v>21</v>
      </c>
      <c r="C31" s="54" t="s">
        <v>26</v>
      </c>
      <c r="D31" s="54" t="s">
        <v>28</v>
      </c>
      <c r="E31" s="54" t="s">
        <v>61</v>
      </c>
      <c r="F31" s="54" t="s">
        <v>24</v>
      </c>
      <c r="G31" s="55">
        <f>G32</f>
        <v>41550</v>
      </c>
      <c r="H31" s="56">
        <v>7020010010</v>
      </c>
      <c r="I31" s="45" t="str">
        <f t="shared" si="0"/>
        <v>7020010010</v>
      </c>
      <c r="J31" s="46"/>
      <c r="K31" s="45" t="str">
        <f t="shared" si="1"/>
        <v>60001037020010010000</v>
      </c>
      <c r="L31" s="39"/>
    </row>
    <row r="32" spans="1:12" s="38" customFormat="1">
      <c r="A32" s="52" t="s">
        <v>35</v>
      </c>
      <c r="B32" s="53" t="s">
        <v>21</v>
      </c>
      <c r="C32" s="54" t="s">
        <v>26</v>
      </c>
      <c r="D32" s="54" t="s">
        <v>28</v>
      </c>
      <c r="E32" s="54" t="s">
        <v>61</v>
      </c>
      <c r="F32" s="54" t="s">
        <v>36</v>
      </c>
      <c r="G32" s="55">
        <f>SUM(G33:G34)</f>
        <v>41550</v>
      </c>
      <c r="H32" s="56">
        <v>7020010010</v>
      </c>
      <c r="I32" s="45" t="str">
        <f t="shared" si="0"/>
        <v>7020010010</v>
      </c>
      <c r="J32" s="45"/>
      <c r="K32" s="45" t="str">
        <f t="shared" si="1"/>
        <v>60001037020010010120</v>
      </c>
      <c r="L32" s="39"/>
    </row>
    <row r="33" spans="1:12" s="38" customFormat="1" ht="25.5">
      <c r="A33" s="52" t="s">
        <v>37</v>
      </c>
      <c r="B33" s="53" t="s">
        <v>21</v>
      </c>
      <c r="C33" s="54" t="s">
        <v>26</v>
      </c>
      <c r="D33" s="54" t="s">
        <v>28</v>
      </c>
      <c r="E33" s="54" t="s">
        <v>61</v>
      </c>
      <c r="F33" s="54" t="s">
        <v>38</v>
      </c>
      <c r="G33" s="55">
        <f>VLOOKUP($K33,'[1]АС БЮДЖ на 31 12 2018'!$A$8:$H$701,6,0)</f>
        <v>31912.5</v>
      </c>
      <c r="H33" s="56">
        <v>7020010010</v>
      </c>
      <c r="I33" s="45" t="str">
        <f t="shared" si="0"/>
        <v>7020010010</v>
      </c>
      <c r="J33" s="45"/>
      <c r="K33" s="45" t="str">
        <f t="shared" si="1"/>
        <v>60001037020010010122</v>
      </c>
      <c r="L33" s="39"/>
    </row>
    <row r="34" spans="1:12" s="38" customFormat="1" ht="38.25">
      <c r="A34" s="52" t="s">
        <v>41</v>
      </c>
      <c r="B34" s="53" t="s">
        <v>21</v>
      </c>
      <c r="C34" s="54" t="s">
        <v>26</v>
      </c>
      <c r="D34" s="54" t="s">
        <v>28</v>
      </c>
      <c r="E34" s="54" t="s">
        <v>61</v>
      </c>
      <c r="F34" s="54" t="s">
        <v>42</v>
      </c>
      <c r="G34" s="55">
        <f>VLOOKUP($K34,'[1]АС БЮДЖ на 31 12 2018'!$A$8:$H$701,6,0)</f>
        <v>9637.5</v>
      </c>
      <c r="H34" s="56">
        <v>7020010010</v>
      </c>
      <c r="I34" s="45" t="str">
        <f t="shared" si="0"/>
        <v>7020010010</v>
      </c>
      <c r="J34" s="45"/>
      <c r="K34" s="45" t="str">
        <f t="shared" si="1"/>
        <v>60001037020010010129</v>
      </c>
      <c r="L34" s="39"/>
    </row>
    <row r="35" spans="1:12" s="38" customFormat="1" ht="25.5">
      <c r="A35" s="52" t="s">
        <v>55</v>
      </c>
      <c r="B35" s="53" t="s">
        <v>21</v>
      </c>
      <c r="C35" s="54" t="s">
        <v>26</v>
      </c>
      <c r="D35" s="54" t="s">
        <v>28</v>
      </c>
      <c r="E35" s="54" t="s">
        <v>62</v>
      </c>
      <c r="F35" s="54" t="s">
        <v>24</v>
      </c>
      <c r="G35" s="55">
        <f>G36</f>
        <v>1508397.67</v>
      </c>
      <c r="H35" s="56">
        <v>7020010020</v>
      </c>
      <c r="I35" s="45" t="str">
        <f t="shared" si="0"/>
        <v>7020010020</v>
      </c>
      <c r="J35" s="46"/>
      <c r="K35" s="45" t="str">
        <f t="shared" si="1"/>
        <v>60001037020010020000</v>
      </c>
      <c r="L35" s="39"/>
    </row>
    <row r="36" spans="1:12" s="38" customFormat="1">
      <c r="A36" s="52" t="s">
        <v>35</v>
      </c>
      <c r="B36" s="53" t="s">
        <v>21</v>
      </c>
      <c r="C36" s="54" t="s">
        <v>26</v>
      </c>
      <c r="D36" s="54" t="s">
        <v>28</v>
      </c>
      <c r="E36" s="54" t="s">
        <v>62</v>
      </c>
      <c r="F36" s="54" t="s">
        <v>36</v>
      </c>
      <c r="G36" s="55">
        <f>SUM(G37:G38)</f>
        <v>1508397.67</v>
      </c>
      <c r="H36" s="56">
        <v>7020010020</v>
      </c>
      <c r="I36" s="45" t="str">
        <f t="shared" si="0"/>
        <v>7020010020</v>
      </c>
      <c r="J36" s="45"/>
      <c r="K36" s="45" t="str">
        <f t="shared" si="1"/>
        <v>60001037020010020120</v>
      </c>
      <c r="L36" s="39"/>
    </row>
    <row r="37" spans="1:12" s="38" customFormat="1">
      <c r="A37" s="52" t="s">
        <v>57</v>
      </c>
      <c r="B37" s="53" t="s">
        <v>21</v>
      </c>
      <c r="C37" s="54" t="s">
        <v>26</v>
      </c>
      <c r="D37" s="54" t="s">
        <v>28</v>
      </c>
      <c r="E37" s="54" t="s">
        <v>62</v>
      </c>
      <c r="F37" s="54" t="s">
        <v>58</v>
      </c>
      <c r="G37" s="55">
        <f>VLOOKUP($K37,'[1]АС БЮДЖ на 31 12 2018'!$A$8:$H$701,6,0)</f>
        <v>1202724.67</v>
      </c>
      <c r="H37" s="56">
        <v>7020010020</v>
      </c>
      <c r="I37" s="45" t="str">
        <f t="shared" si="0"/>
        <v>7020010020</v>
      </c>
      <c r="J37" s="45"/>
      <c r="K37" s="45" t="str">
        <f t="shared" si="1"/>
        <v>60001037020010020121</v>
      </c>
      <c r="L37" s="39"/>
    </row>
    <row r="38" spans="1:12" s="38" customFormat="1" ht="38.25">
      <c r="A38" s="52" t="s">
        <v>41</v>
      </c>
      <c r="B38" s="53" t="s">
        <v>21</v>
      </c>
      <c r="C38" s="54" t="s">
        <v>26</v>
      </c>
      <c r="D38" s="54" t="s">
        <v>28</v>
      </c>
      <c r="E38" s="54" t="s">
        <v>62</v>
      </c>
      <c r="F38" s="54" t="s">
        <v>42</v>
      </c>
      <c r="G38" s="55">
        <f>VLOOKUP($K38,'[1]АС БЮДЖ на 31 12 2018'!$A$8:$H$701,6,0)</f>
        <v>305673</v>
      </c>
      <c r="H38" s="56">
        <v>7020010020</v>
      </c>
      <c r="I38" s="45" t="str">
        <f t="shared" si="0"/>
        <v>7020010020</v>
      </c>
      <c r="J38" s="45"/>
      <c r="K38" s="45" t="str">
        <f t="shared" si="1"/>
        <v>60001037020010020129</v>
      </c>
      <c r="L38" s="39"/>
    </row>
    <row r="39" spans="1:12" s="38" customFormat="1">
      <c r="A39" s="52" t="s">
        <v>63</v>
      </c>
      <c r="B39" s="53" t="s">
        <v>21</v>
      </c>
      <c r="C39" s="54" t="s">
        <v>26</v>
      </c>
      <c r="D39" s="54" t="s">
        <v>28</v>
      </c>
      <c r="E39" s="54" t="s">
        <v>64</v>
      </c>
      <c r="F39" s="54" t="s">
        <v>24</v>
      </c>
      <c r="G39" s="55">
        <f>G44+G40</f>
        <v>2466737.9200000004</v>
      </c>
      <c r="H39" s="56">
        <v>7030000000</v>
      </c>
      <c r="I39" s="45" t="str">
        <f t="shared" si="0"/>
        <v>7030000000</v>
      </c>
      <c r="J39" s="46"/>
      <c r="K39" s="45" t="str">
        <f t="shared" si="1"/>
        <v>60001037030000000000</v>
      </c>
      <c r="L39" s="39"/>
    </row>
    <row r="40" spans="1:12" s="38" customFormat="1" ht="25.5">
      <c r="A40" s="52" t="s">
        <v>33</v>
      </c>
      <c r="B40" s="53" t="s">
        <v>21</v>
      </c>
      <c r="C40" s="54" t="s">
        <v>26</v>
      </c>
      <c r="D40" s="54" t="s">
        <v>28</v>
      </c>
      <c r="E40" s="54" t="s">
        <v>65</v>
      </c>
      <c r="F40" s="54" t="s">
        <v>24</v>
      </c>
      <c r="G40" s="55">
        <f>G41</f>
        <v>83100.160000000003</v>
      </c>
      <c r="H40" s="56">
        <v>7030010010</v>
      </c>
      <c r="I40" s="45" t="str">
        <f t="shared" si="0"/>
        <v>7030010010</v>
      </c>
      <c r="J40" s="46"/>
      <c r="K40" s="45" t="str">
        <f t="shared" si="1"/>
        <v>60001037030010010000</v>
      </c>
      <c r="L40" s="39"/>
    </row>
    <row r="41" spans="1:12" s="38" customFormat="1">
      <c r="A41" s="52" t="s">
        <v>35</v>
      </c>
      <c r="B41" s="53" t="s">
        <v>21</v>
      </c>
      <c r="C41" s="54" t="s">
        <v>26</v>
      </c>
      <c r="D41" s="54" t="s">
        <v>28</v>
      </c>
      <c r="E41" s="54" t="s">
        <v>65</v>
      </c>
      <c r="F41" s="54" t="s">
        <v>36</v>
      </c>
      <c r="G41" s="55">
        <f>SUM(G42:G43)</f>
        <v>83100.160000000003</v>
      </c>
      <c r="H41" s="56">
        <v>7030010010</v>
      </c>
      <c r="I41" s="45" t="str">
        <f t="shared" si="0"/>
        <v>7030010010</v>
      </c>
      <c r="J41" s="45"/>
      <c r="K41" s="45" t="str">
        <f t="shared" si="1"/>
        <v>60001037030010010120</v>
      </c>
      <c r="L41" s="39"/>
    </row>
    <row r="42" spans="1:12" s="38" customFormat="1" ht="25.5">
      <c r="A42" s="52" t="s">
        <v>37</v>
      </c>
      <c r="B42" s="53" t="s">
        <v>21</v>
      </c>
      <c r="C42" s="54" t="s">
        <v>26</v>
      </c>
      <c r="D42" s="54" t="s">
        <v>28</v>
      </c>
      <c r="E42" s="54" t="s">
        <v>65</v>
      </c>
      <c r="F42" s="54" t="s">
        <v>38</v>
      </c>
      <c r="G42" s="55">
        <f>VLOOKUP($K42,'[1]АС БЮДЖ на 31 12 2018'!$A$8:$H$701,6,0)</f>
        <v>63825</v>
      </c>
      <c r="H42" s="56">
        <v>7030010010</v>
      </c>
      <c r="I42" s="45" t="str">
        <f t="shared" si="0"/>
        <v>7030010010</v>
      </c>
      <c r="J42" s="45"/>
      <c r="K42" s="45" t="str">
        <f t="shared" si="1"/>
        <v>60001037030010010122</v>
      </c>
      <c r="L42" s="39"/>
    </row>
    <row r="43" spans="1:12" s="38" customFormat="1" ht="38.25">
      <c r="A43" s="52" t="s">
        <v>41</v>
      </c>
      <c r="B43" s="53" t="s">
        <v>21</v>
      </c>
      <c r="C43" s="54" t="s">
        <v>26</v>
      </c>
      <c r="D43" s="54" t="s">
        <v>28</v>
      </c>
      <c r="E43" s="54" t="s">
        <v>65</v>
      </c>
      <c r="F43" s="54" t="s">
        <v>42</v>
      </c>
      <c r="G43" s="55">
        <f>VLOOKUP($K43,'[1]АС БЮДЖ на 31 12 2018'!$A$8:$H$701,6,0)</f>
        <v>19275.16</v>
      </c>
      <c r="H43" s="56">
        <v>7030010010</v>
      </c>
      <c r="I43" s="45" t="str">
        <f t="shared" si="0"/>
        <v>7030010010</v>
      </c>
      <c r="J43" s="45"/>
      <c r="K43" s="45" t="str">
        <f t="shared" si="1"/>
        <v>60001037030010010129</v>
      </c>
      <c r="L43" s="39"/>
    </row>
    <row r="44" spans="1:12" s="38" customFormat="1" ht="25.5">
      <c r="A44" s="52" t="s">
        <v>55</v>
      </c>
      <c r="B44" s="53" t="s">
        <v>21</v>
      </c>
      <c r="C44" s="54" t="s">
        <v>26</v>
      </c>
      <c r="D44" s="54" t="s">
        <v>28</v>
      </c>
      <c r="E44" s="54" t="s">
        <v>66</v>
      </c>
      <c r="F44" s="54" t="s">
        <v>24</v>
      </c>
      <c r="G44" s="55">
        <f>G45</f>
        <v>2383637.7600000002</v>
      </c>
      <c r="H44" s="56">
        <v>7030010020</v>
      </c>
      <c r="I44" s="45" t="str">
        <f t="shared" si="0"/>
        <v>7030010020</v>
      </c>
      <c r="J44" s="46"/>
      <c r="K44" s="45" t="str">
        <f t="shared" si="1"/>
        <v>60001037030010020000</v>
      </c>
      <c r="L44" s="39"/>
    </row>
    <row r="45" spans="1:12" s="38" customFormat="1">
      <c r="A45" s="52" t="s">
        <v>35</v>
      </c>
      <c r="B45" s="53" t="s">
        <v>21</v>
      </c>
      <c r="C45" s="54" t="s">
        <v>26</v>
      </c>
      <c r="D45" s="54" t="s">
        <v>28</v>
      </c>
      <c r="E45" s="54" t="s">
        <v>66</v>
      </c>
      <c r="F45" s="54" t="s">
        <v>36</v>
      </c>
      <c r="G45" s="55">
        <f>SUM(G46:G47)</f>
        <v>2383637.7600000002</v>
      </c>
      <c r="H45" s="56">
        <v>7030010020</v>
      </c>
      <c r="I45" s="45" t="str">
        <f t="shared" si="0"/>
        <v>7030010020</v>
      </c>
      <c r="J45" s="45"/>
      <c r="K45" s="45" t="str">
        <f t="shared" si="1"/>
        <v>60001037030010020120</v>
      </c>
      <c r="L45" s="39"/>
    </row>
    <row r="46" spans="1:12" s="38" customFormat="1">
      <c r="A46" s="52" t="s">
        <v>57</v>
      </c>
      <c r="B46" s="53" t="s">
        <v>21</v>
      </c>
      <c r="C46" s="54" t="s">
        <v>26</v>
      </c>
      <c r="D46" s="54" t="s">
        <v>28</v>
      </c>
      <c r="E46" s="54" t="s">
        <v>66</v>
      </c>
      <c r="F46" s="54" t="s">
        <v>58</v>
      </c>
      <c r="G46" s="55">
        <f>VLOOKUP($K46,'[1]АС БЮДЖ на 31 12 2018'!$A$8:$H$701,6,0)</f>
        <v>1864168.35</v>
      </c>
      <c r="H46" s="56">
        <v>7030010020</v>
      </c>
      <c r="I46" s="45" t="str">
        <f t="shared" si="0"/>
        <v>7030010020</v>
      </c>
      <c r="J46" s="45"/>
      <c r="K46" s="45" t="str">
        <f t="shared" si="1"/>
        <v>60001037030010020121</v>
      </c>
      <c r="L46" s="39"/>
    </row>
    <row r="47" spans="1:12" s="38" customFormat="1" ht="38.25">
      <c r="A47" s="52" t="s">
        <v>41</v>
      </c>
      <c r="B47" s="53" t="s">
        <v>21</v>
      </c>
      <c r="C47" s="54" t="s">
        <v>26</v>
      </c>
      <c r="D47" s="54" t="s">
        <v>28</v>
      </c>
      <c r="E47" s="54" t="s">
        <v>66</v>
      </c>
      <c r="F47" s="54" t="s">
        <v>42</v>
      </c>
      <c r="G47" s="55">
        <f>VLOOKUP($K47,'[1]АС БЮДЖ на 31 12 2018'!$A$8:$H$701,6,0)</f>
        <v>519469.41</v>
      </c>
      <c r="H47" s="56">
        <v>7030010020</v>
      </c>
      <c r="I47" s="45" t="str">
        <f t="shared" si="0"/>
        <v>7030010020</v>
      </c>
      <c r="J47" s="45"/>
      <c r="K47" s="45" t="str">
        <f t="shared" si="1"/>
        <v>60001037030010020129</v>
      </c>
      <c r="L47" s="39"/>
    </row>
    <row r="48" spans="1:12" s="38" customFormat="1">
      <c r="A48" s="40" t="s">
        <v>67</v>
      </c>
      <c r="B48" s="41" t="s">
        <v>21</v>
      </c>
      <c r="C48" s="42" t="s">
        <v>68</v>
      </c>
      <c r="D48" s="42" t="s">
        <v>22</v>
      </c>
      <c r="E48" s="42" t="s">
        <v>23</v>
      </c>
      <c r="F48" s="42" t="s">
        <v>24</v>
      </c>
      <c r="G48" s="43">
        <f>G55+G49</f>
        <v>7090500</v>
      </c>
      <c r="H48" s="44">
        <v>0</v>
      </c>
      <c r="I48" s="45" t="str">
        <f t="shared" si="0"/>
        <v>0000000000</v>
      </c>
      <c r="J48" s="46"/>
      <c r="K48" s="45" t="str">
        <f t="shared" si="1"/>
        <v>60012000000000000000</v>
      </c>
      <c r="L48" s="39"/>
    </row>
    <row r="49" spans="1:12" s="38" customFormat="1">
      <c r="A49" s="47" t="s">
        <v>69</v>
      </c>
      <c r="B49" s="48" t="s">
        <v>21</v>
      </c>
      <c r="C49" s="49" t="s">
        <v>68</v>
      </c>
      <c r="D49" s="49" t="s">
        <v>26</v>
      </c>
      <c r="E49" s="49" t="s">
        <v>23</v>
      </c>
      <c r="F49" s="49" t="s">
        <v>24</v>
      </c>
      <c r="G49" s="50">
        <f t="shared" ref="G49:G53" si="2">G50</f>
        <v>5090500</v>
      </c>
      <c r="H49" s="51">
        <v>0</v>
      </c>
      <c r="I49" s="45" t="str">
        <f t="shared" si="0"/>
        <v>0000000000</v>
      </c>
      <c r="J49" s="46"/>
      <c r="K49" s="45" t="str">
        <f t="shared" si="1"/>
        <v>60012010000000000000</v>
      </c>
      <c r="L49" s="39"/>
    </row>
    <row r="50" spans="1:12" s="38" customFormat="1">
      <c r="A50" s="52" t="s">
        <v>29</v>
      </c>
      <c r="B50" s="53" t="s">
        <v>21</v>
      </c>
      <c r="C50" s="54" t="s">
        <v>68</v>
      </c>
      <c r="D50" s="54" t="s">
        <v>26</v>
      </c>
      <c r="E50" s="54" t="s">
        <v>30</v>
      </c>
      <c r="F50" s="54" t="s">
        <v>24</v>
      </c>
      <c r="G50" s="55">
        <f t="shared" si="2"/>
        <v>5090500</v>
      </c>
      <c r="H50" s="56">
        <v>7000000000</v>
      </c>
      <c r="I50" s="45" t="str">
        <f t="shared" si="0"/>
        <v>7000000000</v>
      </c>
      <c r="J50" s="46"/>
      <c r="K50" s="45" t="str">
        <f t="shared" si="1"/>
        <v>60012017000000000000</v>
      </c>
      <c r="L50" s="39"/>
    </row>
    <row r="51" spans="1:12" s="38" customFormat="1">
      <c r="A51" s="52" t="s">
        <v>70</v>
      </c>
      <c r="B51" s="53" t="s">
        <v>21</v>
      </c>
      <c r="C51" s="54" t="s">
        <v>68</v>
      </c>
      <c r="D51" s="54" t="s">
        <v>26</v>
      </c>
      <c r="E51" s="54" t="s">
        <v>71</v>
      </c>
      <c r="F51" s="54" t="s">
        <v>24</v>
      </c>
      <c r="G51" s="55">
        <f t="shared" si="2"/>
        <v>5090500</v>
      </c>
      <c r="H51" s="56">
        <v>7040000000</v>
      </c>
      <c r="I51" s="45" t="str">
        <f t="shared" si="0"/>
        <v>7040000000</v>
      </c>
      <c r="J51" s="46"/>
      <c r="K51" s="45" t="str">
        <f t="shared" si="1"/>
        <v>60012017040000000000</v>
      </c>
      <c r="L51" s="39"/>
    </row>
    <row r="52" spans="1:12" s="38" customFormat="1">
      <c r="A52" s="52" t="s">
        <v>72</v>
      </c>
      <c r="B52" s="53" t="s">
        <v>21</v>
      </c>
      <c r="C52" s="54" t="s">
        <v>68</v>
      </c>
      <c r="D52" s="54" t="s">
        <v>26</v>
      </c>
      <c r="E52" s="54" t="s">
        <v>73</v>
      </c>
      <c r="F52" s="54" t="s">
        <v>24</v>
      </c>
      <c r="G52" s="55">
        <f t="shared" si="2"/>
        <v>5090500</v>
      </c>
      <c r="H52" s="56">
        <v>7040098710</v>
      </c>
      <c r="I52" s="45" t="str">
        <f t="shared" si="0"/>
        <v>7040098710</v>
      </c>
      <c r="J52" s="46"/>
      <c r="K52" s="45" t="str">
        <f t="shared" si="1"/>
        <v>60012017040098710000</v>
      </c>
      <c r="L52" s="39"/>
    </row>
    <row r="53" spans="1:12" s="38" customFormat="1" ht="25.5">
      <c r="A53" s="52" t="s">
        <v>43</v>
      </c>
      <c r="B53" s="53" t="s">
        <v>21</v>
      </c>
      <c r="C53" s="54" t="s">
        <v>68</v>
      </c>
      <c r="D53" s="54" t="s">
        <v>26</v>
      </c>
      <c r="E53" s="54" t="s">
        <v>73</v>
      </c>
      <c r="F53" s="54" t="s">
        <v>44</v>
      </c>
      <c r="G53" s="55">
        <f t="shared" si="2"/>
        <v>5090500</v>
      </c>
      <c r="H53" s="56">
        <v>7040098710</v>
      </c>
      <c r="I53" s="45" t="str">
        <f t="shared" si="0"/>
        <v>7040098710</v>
      </c>
      <c r="J53" s="45"/>
      <c r="K53" s="45" t="str">
        <f t="shared" si="1"/>
        <v>60012017040098710240</v>
      </c>
      <c r="L53" s="39"/>
    </row>
    <row r="54" spans="1:12" s="59" customFormat="1" ht="25.5">
      <c r="A54" s="57" t="s">
        <v>45</v>
      </c>
      <c r="B54" s="53" t="s">
        <v>21</v>
      </c>
      <c r="C54" s="54" t="s">
        <v>68</v>
      </c>
      <c r="D54" s="54" t="s">
        <v>26</v>
      </c>
      <c r="E54" s="54" t="s">
        <v>73</v>
      </c>
      <c r="F54" s="54" t="s">
        <v>46</v>
      </c>
      <c r="G54" s="55">
        <f>VLOOKUP($K54,'[1]АС БЮДЖ на 31 12 2018'!$A$8:$H$701,6,0)</f>
        <v>5090500</v>
      </c>
      <c r="H54" s="56">
        <v>7040098710</v>
      </c>
      <c r="I54" s="45" t="str">
        <f t="shared" si="0"/>
        <v>7040098710</v>
      </c>
      <c r="J54" s="45"/>
      <c r="K54" s="45" t="str">
        <f t="shared" si="1"/>
        <v>60012017040098710244</v>
      </c>
      <c r="L54" s="58"/>
    </row>
    <row r="55" spans="1:12" s="38" customFormat="1">
      <c r="A55" s="47" t="s">
        <v>74</v>
      </c>
      <c r="B55" s="48" t="s">
        <v>21</v>
      </c>
      <c r="C55" s="49" t="s">
        <v>68</v>
      </c>
      <c r="D55" s="49" t="s">
        <v>75</v>
      </c>
      <c r="E55" s="49" t="s">
        <v>23</v>
      </c>
      <c r="F55" s="49" t="s">
        <v>24</v>
      </c>
      <c r="G55" s="50">
        <f t="shared" ref="G55:G59" si="3">G56</f>
        <v>2000000</v>
      </c>
      <c r="H55" s="51">
        <v>0</v>
      </c>
      <c r="I55" s="45" t="str">
        <f t="shared" si="0"/>
        <v>0000000000</v>
      </c>
      <c r="J55" s="46"/>
      <c r="K55" s="45" t="str">
        <f t="shared" si="1"/>
        <v>60012020000000000000</v>
      </c>
      <c r="L55" s="39"/>
    </row>
    <row r="56" spans="1:12" s="38" customFormat="1">
      <c r="A56" s="52" t="s">
        <v>29</v>
      </c>
      <c r="B56" s="53" t="s">
        <v>21</v>
      </c>
      <c r="C56" s="54" t="s">
        <v>68</v>
      </c>
      <c r="D56" s="54" t="s">
        <v>75</v>
      </c>
      <c r="E56" s="54" t="s">
        <v>30</v>
      </c>
      <c r="F56" s="54" t="s">
        <v>24</v>
      </c>
      <c r="G56" s="55">
        <f t="shared" si="3"/>
        <v>2000000</v>
      </c>
      <c r="H56" s="56">
        <v>7000000000</v>
      </c>
      <c r="I56" s="45" t="str">
        <f t="shared" si="0"/>
        <v>7000000000</v>
      </c>
      <c r="J56" s="46"/>
      <c r="K56" s="45" t="str">
        <f t="shared" si="1"/>
        <v>60012027000000000000</v>
      </c>
      <c r="L56" s="39"/>
    </row>
    <row r="57" spans="1:12" s="38" customFormat="1">
      <c r="A57" s="52" t="s">
        <v>70</v>
      </c>
      <c r="B57" s="53" t="s">
        <v>21</v>
      </c>
      <c r="C57" s="54" t="s">
        <v>68</v>
      </c>
      <c r="D57" s="54" t="s">
        <v>75</v>
      </c>
      <c r="E57" s="54" t="s">
        <v>71</v>
      </c>
      <c r="F57" s="54" t="s">
        <v>24</v>
      </c>
      <c r="G57" s="55">
        <f t="shared" si="3"/>
        <v>2000000</v>
      </c>
      <c r="H57" s="56">
        <v>7040000000</v>
      </c>
      <c r="I57" s="45" t="str">
        <f t="shared" si="0"/>
        <v>7040000000</v>
      </c>
      <c r="J57" s="46"/>
      <c r="K57" s="45" t="str">
        <f t="shared" si="1"/>
        <v>60012027040000000000</v>
      </c>
      <c r="L57" s="39"/>
    </row>
    <row r="58" spans="1:12" s="38" customFormat="1">
      <c r="A58" s="52" t="s">
        <v>72</v>
      </c>
      <c r="B58" s="53" t="s">
        <v>21</v>
      </c>
      <c r="C58" s="54" t="s">
        <v>68</v>
      </c>
      <c r="D58" s="54" t="s">
        <v>75</v>
      </c>
      <c r="E58" s="54" t="s">
        <v>73</v>
      </c>
      <c r="F58" s="54" t="s">
        <v>24</v>
      </c>
      <c r="G58" s="55">
        <f t="shared" si="3"/>
        <v>2000000</v>
      </c>
      <c r="H58" s="56">
        <v>7040098710</v>
      </c>
      <c r="I58" s="45" t="str">
        <f t="shared" si="0"/>
        <v>7040098710</v>
      </c>
      <c r="J58" s="46"/>
      <c r="K58" s="45" t="str">
        <f t="shared" si="1"/>
        <v>60012027040098710000</v>
      </c>
      <c r="L58" s="39"/>
    </row>
    <row r="59" spans="1:12" s="38" customFormat="1" ht="25.5">
      <c r="A59" s="52" t="s">
        <v>43</v>
      </c>
      <c r="B59" s="53" t="s">
        <v>21</v>
      </c>
      <c r="C59" s="54" t="s">
        <v>68</v>
      </c>
      <c r="D59" s="54" t="s">
        <v>75</v>
      </c>
      <c r="E59" s="54" t="s">
        <v>73</v>
      </c>
      <c r="F59" s="54" t="s">
        <v>44</v>
      </c>
      <c r="G59" s="55">
        <f t="shared" si="3"/>
        <v>2000000</v>
      </c>
      <c r="H59" s="56">
        <v>7040098710</v>
      </c>
      <c r="I59" s="45" t="str">
        <f t="shared" si="0"/>
        <v>7040098710</v>
      </c>
      <c r="J59" s="45"/>
      <c r="K59" s="45" t="str">
        <f t="shared" si="1"/>
        <v>60012027040098710240</v>
      </c>
      <c r="L59" s="39"/>
    </row>
    <row r="60" spans="1:12" s="59" customFormat="1" ht="25.5">
      <c r="A60" s="57" t="s">
        <v>45</v>
      </c>
      <c r="B60" s="53" t="s">
        <v>21</v>
      </c>
      <c r="C60" s="54" t="s">
        <v>68</v>
      </c>
      <c r="D60" s="54" t="s">
        <v>75</v>
      </c>
      <c r="E60" s="54" t="s">
        <v>73</v>
      </c>
      <c r="F60" s="54" t="s">
        <v>46</v>
      </c>
      <c r="G60" s="55">
        <f>VLOOKUP($K60,'[1]АС БЮДЖ на 31 12 2018'!$A$8:$H$701,6,0)</f>
        <v>2000000</v>
      </c>
      <c r="H60" s="56">
        <v>7040098710</v>
      </c>
      <c r="I60" s="45" t="str">
        <f t="shared" si="0"/>
        <v>7040098710</v>
      </c>
      <c r="J60" s="45"/>
      <c r="K60" s="45" t="str">
        <f t="shared" si="1"/>
        <v>60012027040098710244</v>
      </c>
      <c r="L60" s="58"/>
    </row>
    <row r="61" spans="1:12" s="64" customFormat="1">
      <c r="A61" s="60"/>
      <c r="B61" s="61"/>
      <c r="C61" s="62"/>
      <c r="D61" s="62"/>
      <c r="E61" s="62"/>
      <c r="F61" s="62"/>
      <c r="G61" s="55"/>
      <c r="H61" s="56"/>
      <c r="I61" s="45" t="str">
        <f t="shared" si="0"/>
        <v>0000000000</v>
      </c>
      <c r="J61" s="45"/>
      <c r="K61" s="45" t="str">
        <f t="shared" si="1"/>
        <v>0000000000</v>
      </c>
      <c r="L61" s="63"/>
    </row>
    <row r="62" spans="1:12" s="38" customFormat="1">
      <c r="A62" s="31" t="s">
        <v>76</v>
      </c>
      <c r="B62" s="32" t="s">
        <v>77</v>
      </c>
      <c r="C62" s="33" t="s">
        <v>22</v>
      </c>
      <c r="D62" s="33" t="s">
        <v>22</v>
      </c>
      <c r="E62" s="33" t="s">
        <v>23</v>
      </c>
      <c r="F62" s="33" t="s">
        <v>24</v>
      </c>
      <c r="G62" s="34">
        <f>G63+G222+G248+G256+G264</f>
        <v>275483766.89999998</v>
      </c>
      <c r="H62" s="35">
        <v>0</v>
      </c>
      <c r="I62" s="45" t="str">
        <f t="shared" si="0"/>
        <v>0000000000</v>
      </c>
      <c r="J62" s="46"/>
      <c r="K62" s="45" t="str">
        <f t="shared" si="1"/>
        <v>60100000000000000000</v>
      </c>
      <c r="L62" s="39"/>
    </row>
    <row r="63" spans="1:12" s="38" customFormat="1">
      <c r="A63" s="40" t="s">
        <v>25</v>
      </c>
      <c r="B63" s="41" t="s">
        <v>77</v>
      </c>
      <c r="C63" s="42" t="s">
        <v>26</v>
      </c>
      <c r="D63" s="42" t="s">
        <v>22</v>
      </c>
      <c r="E63" s="42" t="s">
        <v>23</v>
      </c>
      <c r="F63" s="42" t="s">
        <v>24</v>
      </c>
      <c r="G63" s="43">
        <f>G75+G102+G108+G64</f>
        <v>246769779.19999999</v>
      </c>
      <c r="H63" s="44">
        <v>0</v>
      </c>
      <c r="I63" s="45" t="str">
        <f t="shared" si="0"/>
        <v>0000000000</v>
      </c>
      <c r="J63" s="46"/>
      <c r="K63" s="45" t="str">
        <f t="shared" si="1"/>
        <v>60101000000000000000</v>
      </c>
      <c r="L63" s="39"/>
    </row>
    <row r="64" spans="1:12" s="38" customFormat="1" ht="25.5">
      <c r="A64" s="47" t="s">
        <v>78</v>
      </c>
      <c r="B64" s="48" t="s">
        <v>77</v>
      </c>
      <c r="C64" s="49" t="s">
        <v>26</v>
      </c>
      <c r="D64" s="49" t="s">
        <v>75</v>
      </c>
      <c r="E64" s="49" t="s">
        <v>23</v>
      </c>
      <c r="F64" s="49" t="s">
        <v>24</v>
      </c>
      <c r="G64" s="50">
        <f t="shared" ref="G64:G65" si="4">G65</f>
        <v>1438722.29</v>
      </c>
      <c r="H64" s="51">
        <v>0</v>
      </c>
      <c r="I64" s="45" t="str">
        <f t="shared" si="0"/>
        <v>0000000000</v>
      </c>
      <c r="J64" s="46"/>
      <c r="K64" s="45" t="str">
        <f t="shared" si="1"/>
        <v>60101020000000000000</v>
      </c>
      <c r="L64" s="39"/>
    </row>
    <row r="65" spans="1:12" s="38" customFormat="1">
      <c r="A65" s="52" t="s">
        <v>79</v>
      </c>
      <c r="B65" s="53" t="s">
        <v>77</v>
      </c>
      <c r="C65" s="54" t="s">
        <v>26</v>
      </c>
      <c r="D65" s="54" t="s">
        <v>75</v>
      </c>
      <c r="E65" s="54" t="s">
        <v>80</v>
      </c>
      <c r="F65" s="54" t="s">
        <v>24</v>
      </c>
      <c r="G65" s="55">
        <f t="shared" si="4"/>
        <v>1438722.29</v>
      </c>
      <c r="H65" s="56">
        <v>7100000000</v>
      </c>
      <c r="I65" s="45" t="str">
        <f t="shared" si="0"/>
        <v>7100000000</v>
      </c>
      <c r="J65" s="46"/>
      <c r="K65" s="45" t="str">
        <f t="shared" si="1"/>
        <v>60101027100000000000</v>
      </c>
      <c r="L65" s="39"/>
    </row>
    <row r="66" spans="1:12" s="38" customFormat="1">
      <c r="A66" s="52" t="s">
        <v>81</v>
      </c>
      <c r="B66" s="53" t="s">
        <v>77</v>
      </c>
      <c r="C66" s="54" t="s">
        <v>26</v>
      </c>
      <c r="D66" s="54" t="s">
        <v>75</v>
      </c>
      <c r="E66" s="54" t="s">
        <v>82</v>
      </c>
      <c r="F66" s="54" t="s">
        <v>24</v>
      </c>
      <c r="G66" s="55">
        <f>G67+G71</f>
        <v>1438722.29</v>
      </c>
      <c r="H66" s="56">
        <v>7120000000</v>
      </c>
      <c r="I66" s="45" t="str">
        <f t="shared" si="0"/>
        <v>7120000000</v>
      </c>
      <c r="J66" s="46"/>
      <c r="K66" s="45" t="str">
        <f t="shared" si="1"/>
        <v>60101027120000000000</v>
      </c>
      <c r="L66" s="39"/>
    </row>
    <row r="67" spans="1:12" s="38" customFormat="1" ht="25.5">
      <c r="A67" s="52" t="s">
        <v>33</v>
      </c>
      <c r="B67" s="53" t="s">
        <v>77</v>
      </c>
      <c r="C67" s="54" t="s">
        <v>26</v>
      </c>
      <c r="D67" s="54" t="s">
        <v>75</v>
      </c>
      <c r="E67" s="54" t="s">
        <v>83</v>
      </c>
      <c r="F67" s="54" t="s">
        <v>24</v>
      </c>
      <c r="G67" s="55">
        <f>G68</f>
        <v>41550</v>
      </c>
      <c r="H67" s="56">
        <v>7120010010</v>
      </c>
      <c r="I67" s="45" t="str">
        <f t="shared" si="0"/>
        <v>7120010010</v>
      </c>
      <c r="J67" s="46"/>
      <c r="K67" s="45" t="str">
        <f t="shared" si="1"/>
        <v>60101027120010010000</v>
      </c>
      <c r="L67" s="39"/>
    </row>
    <row r="68" spans="1:12" s="38" customFormat="1">
      <c r="A68" s="52" t="s">
        <v>35</v>
      </c>
      <c r="B68" s="53" t="s">
        <v>77</v>
      </c>
      <c r="C68" s="54" t="s">
        <v>26</v>
      </c>
      <c r="D68" s="54" t="s">
        <v>75</v>
      </c>
      <c r="E68" s="54" t="s">
        <v>83</v>
      </c>
      <c r="F68" s="54" t="s">
        <v>36</v>
      </c>
      <c r="G68" s="55">
        <f>SUM(G69:G70)</f>
        <v>41550</v>
      </c>
      <c r="H68" s="56">
        <v>7120010010</v>
      </c>
      <c r="I68" s="45" t="str">
        <f t="shared" si="0"/>
        <v>7120010010</v>
      </c>
      <c r="J68" s="45"/>
      <c r="K68" s="45" t="str">
        <f t="shared" si="1"/>
        <v>60101027120010010120</v>
      </c>
      <c r="L68" s="39"/>
    </row>
    <row r="69" spans="1:12" s="38" customFormat="1" ht="25.5">
      <c r="A69" s="52" t="s">
        <v>37</v>
      </c>
      <c r="B69" s="53" t="s">
        <v>77</v>
      </c>
      <c r="C69" s="54" t="s">
        <v>26</v>
      </c>
      <c r="D69" s="54" t="s">
        <v>75</v>
      </c>
      <c r="E69" s="54" t="s">
        <v>83</v>
      </c>
      <c r="F69" s="54" t="s">
        <v>38</v>
      </c>
      <c r="G69" s="55">
        <f>VLOOKUP($K69,'[1]АС БЮДЖ на 31 12 2018'!$A$8:$H$701,6,0)</f>
        <v>31912.5</v>
      </c>
      <c r="H69" s="56">
        <v>7120010010</v>
      </c>
      <c r="I69" s="45" t="str">
        <f t="shared" si="0"/>
        <v>7120010010</v>
      </c>
      <c r="J69" s="45"/>
      <c r="K69" s="45" t="str">
        <f t="shared" si="1"/>
        <v>60101027120010010122</v>
      </c>
      <c r="L69" s="39"/>
    </row>
    <row r="70" spans="1:12" s="38" customFormat="1" ht="38.25">
      <c r="A70" s="52" t="s">
        <v>41</v>
      </c>
      <c r="B70" s="53" t="s">
        <v>77</v>
      </c>
      <c r="C70" s="54" t="s">
        <v>26</v>
      </c>
      <c r="D70" s="54" t="s">
        <v>75</v>
      </c>
      <c r="E70" s="54" t="s">
        <v>83</v>
      </c>
      <c r="F70" s="54" t="s">
        <v>42</v>
      </c>
      <c r="G70" s="55">
        <f>VLOOKUP($K70,'[1]АС БЮДЖ на 31 12 2018'!$A$8:$H$701,6,0)</f>
        <v>9637.5</v>
      </c>
      <c r="H70" s="56">
        <v>7120010010</v>
      </c>
      <c r="I70" s="45" t="str">
        <f t="shared" si="0"/>
        <v>7120010010</v>
      </c>
      <c r="J70" s="45"/>
      <c r="K70" s="45" t="str">
        <f t="shared" si="1"/>
        <v>60101027120010010129</v>
      </c>
      <c r="L70" s="39"/>
    </row>
    <row r="71" spans="1:12" s="38" customFormat="1" ht="25.5">
      <c r="A71" s="52" t="s">
        <v>55</v>
      </c>
      <c r="B71" s="53" t="s">
        <v>77</v>
      </c>
      <c r="C71" s="54" t="s">
        <v>26</v>
      </c>
      <c r="D71" s="54" t="s">
        <v>75</v>
      </c>
      <c r="E71" s="54" t="s">
        <v>84</v>
      </c>
      <c r="F71" s="54" t="s">
        <v>24</v>
      </c>
      <c r="G71" s="55">
        <f>G72</f>
        <v>1397172.29</v>
      </c>
      <c r="H71" s="56">
        <v>7120010020</v>
      </c>
      <c r="I71" s="45" t="str">
        <f t="shared" si="0"/>
        <v>7120010020</v>
      </c>
      <c r="J71" s="46"/>
      <c r="K71" s="45" t="str">
        <f t="shared" si="1"/>
        <v>60101027120010020000</v>
      </c>
      <c r="L71" s="39"/>
    </row>
    <row r="72" spans="1:12" s="38" customFormat="1">
      <c r="A72" s="57" t="s">
        <v>35</v>
      </c>
      <c r="B72" s="53" t="s">
        <v>77</v>
      </c>
      <c r="C72" s="54" t="s">
        <v>26</v>
      </c>
      <c r="D72" s="54" t="s">
        <v>75</v>
      </c>
      <c r="E72" s="54" t="s">
        <v>84</v>
      </c>
      <c r="F72" s="54" t="s">
        <v>36</v>
      </c>
      <c r="G72" s="55">
        <f>SUM(G73:G74)</f>
        <v>1397172.29</v>
      </c>
      <c r="H72" s="56">
        <v>7120010020</v>
      </c>
      <c r="I72" s="45" t="str">
        <f t="shared" si="0"/>
        <v>7120010020</v>
      </c>
      <c r="J72" s="45"/>
      <c r="K72" s="45" t="str">
        <f t="shared" si="1"/>
        <v>60101027120010020120</v>
      </c>
      <c r="L72" s="39"/>
    </row>
    <row r="73" spans="1:12" s="59" customFormat="1">
      <c r="A73" s="57" t="s">
        <v>57</v>
      </c>
      <c r="B73" s="53" t="s">
        <v>77</v>
      </c>
      <c r="C73" s="54" t="s">
        <v>26</v>
      </c>
      <c r="D73" s="54" t="s">
        <v>75</v>
      </c>
      <c r="E73" s="54" t="s">
        <v>84</v>
      </c>
      <c r="F73" s="54" t="s">
        <v>58</v>
      </c>
      <c r="G73" s="55">
        <f>VLOOKUP($K73,'[1]АС БЮДЖ на 31 12 2018'!$A$8:$H$701,6,0)</f>
        <v>988569.46</v>
      </c>
      <c r="H73" s="56">
        <v>7120010020</v>
      </c>
      <c r="I73" s="45" t="str">
        <f t="shared" si="0"/>
        <v>7120010020</v>
      </c>
      <c r="J73" s="45"/>
      <c r="K73" s="45" t="str">
        <f t="shared" si="1"/>
        <v>60101027120010020121</v>
      </c>
      <c r="L73" s="58"/>
    </row>
    <row r="74" spans="1:12" s="59" customFormat="1" ht="38.25">
      <c r="A74" s="57" t="s">
        <v>41</v>
      </c>
      <c r="B74" s="53" t="s">
        <v>77</v>
      </c>
      <c r="C74" s="54" t="s">
        <v>26</v>
      </c>
      <c r="D74" s="54" t="s">
        <v>75</v>
      </c>
      <c r="E74" s="54" t="s">
        <v>84</v>
      </c>
      <c r="F74" s="54" t="s">
        <v>42</v>
      </c>
      <c r="G74" s="55">
        <f>VLOOKUP($K74,'[1]АС БЮДЖ на 31 12 2018'!$A$8:$H$701,6,0)</f>
        <v>408602.83</v>
      </c>
      <c r="H74" s="56">
        <v>7120010020</v>
      </c>
      <c r="I74" s="45" t="str">
        <f t="shared" si="0"/>
        <v>7120010020</v>
      </c>
      <c r="J74" s="45"/>
      <c r="K74" s="45" t="str">
        <f t="shared" si="1"/>
        <v>60101027120010020129</v>
      </c>
      <c r="L74" s="58"/>
    </row>
    <row r="75" spans="1:12" s="38" customFormat="1" ht="38.25">
      <c r="A75" s="47" t="s">
        <v>85</v>
      </c>
      <c r="B75" s="48" t="s">
        <v>77</v>
      </c>
      <c r="C75" s="49" t="s">
        <v>26</v>
      </c>
      <c r="D75" s="49" t="s">
        <v>86</v>
      </c>
      <c r="E75" s="49" t="s">
        <v>23</v>
      </c>
      <c r="F75" s="49" t="s">
        <v>24</v>
      </c>
      <c r="G75" s="50">
        <f t="shared" ref="G75:G76" si="5">G76</f>
        <v>105832931.53</v>
      </c>
      <c r="H75" s="51">
        <v>0</v>
      </c>
      <c r="I75" s="45" t="str">
        <f t="shared" si="0"/>
        <v>0000000000</v>
      </c>
      <c r="J75" s="46"/>
      <c r="K75" s="45" t="str">
        <f t="shared" si="1"/>
        <v>60101040000000000000</v>
      </c>
      <c r="L75" s="39"/>
    </row>
    <row r="76" spans="1:12" s="38" customFormat="1">
      <c r="A76" s="65" t="s">
        <v>79</v>
      </c>
      <c r="B76" s="53" t="s">
        <v>77</v>
      </c>
      <c r="C76" s="54" t="s">
        <v>26</v>
      </c>
      <c r="D76" s="54" t="s">
        <v>86</v>
      </c>
      <c r="E76" s="54" t="s">
        <v>80</v>
      </c>
      <c r="F76" s="54" t="s">
        <v>24</v>
      </c>
      <c r="G76" s="55">
        <f t="shared" si="5"/>
        <v>105832931.53</v>
      </c>
      <c r="H76" s="56">
        <v>7100000000</v>
      </c>
      <c r="I76" s="45" t="str">
        <f t="shared" ref="I76:I139" si="6">TEXT(H76,"0000000000")</f>
        <v>7100000000</v>
      </c>
      <c r="J76" s="46"/>
      <c r="K76" s="45" t="str">
        <f t="shared" si="1"/>
        <v>60101047100000000000</v>
      </c>
      <c r="L76" s="39"/>
    </row>
    <row r="77" spans="1:12" s="38" customFormat="1" ht="25.5">
      <c r="A77" s="65" t="s">
        <v>87</v>
      </c>
      <c r="B77" s="53" t="s">
        <v>77</v>
      </c>
      <c r="C77" s="54" t="s">
        <v>26</v>
      </c>
      <c r="D77" s="54" t="s">
        <v>86</v>
      </c>
      <c r="E77" s="54" t="s">
        <v>88</v>
      </c>
      <c r="F77" s="54" t="s">
        <v>24</v>
      </c>
      <c r="G77" s="55">
        <f>G78+G89+G93+G99</f>
        <v>105832931.53</v>
      </c>
      <c r="H77" s="56">
        <v>7110000000</v>
      </c>
      <c r="I77" s="45" t="str">
        <f t="shared" si="6"/>
        <v>7110000000</v>
      </c>
      <c r="J77" s="46"/>
      <c r="K77" s="45" t="str">
        <f t="shared" ref="K77:K140" si="7">CONCATENATE(B77,C77,D77,I77,F77)</f>
        <v>60101047110000000000</v>
      </c>
      <c r="L77" s="39"/>
    </row>
    <row r="78" spans="1:12" s="38" customFormat="1" ht="25.5">
      <c r="A78" s="65" t="s">
        <v>33</v>
      </c>
      <c r="B78" s="66" t="s">
        <v>77</v>
      </c>
      <c r="C78" s="67" t="s">
        <v>26</v>
      </c>
      <c r="D78" s="67" t="s">
        <v>86</v>
      </c>
      <c r="E78" s="67" t="s">
        <v>89</v>
      </c>
      <c r="F78" s="67" t="s">
        <v>24</v>
      </c>
      <c r="G78" s="68">
        <f>G79+G82+G86+G84</f>
        <v>10875715.460000001</v>
      </c>
      <c r="H78" s="69">
        <v>7110010010</v>
      </c>
      <c r="I78" s="45" t="str">
        <f t="shared" si="6"/>
        <v>7110010010</v>
      </c>
      <c r="J78" s="46"/>
      <c r="K78" s="45" t="str">
        <f t="shared" si="7"/>
        <v>60101047110010010000</v>
      </c>
      <c r="L78" s="39"/>
    </row>
    <row r="79" spans="1:12" s="38" customFormat="1">
      <c r="A79" s="57" t="s">
        <v>35</v>
      </c>
      <c r="B79" s="66" t="s">
        <v>77</v>
      </c>
      <c r="C79" s="67" t="s">
        <v>26</v>
      </c>
      <c r="D79" s="67" t="s">
        <v>86</v>
      </c>
      <c r="E79" s="67" t="s">
        <v>89</v>
      </c>
      <c r="F79" s="54" t="s">
        <v>36</v>
      </c>
      <c r="G79" s="55">
        <f>SUM(G80:G81)</f>
        <v>4274746.22</v>
      </c>
      <c r="H79" s="56">
        <v>7110010010</v>
      </c>
      <c r="I79" s="45" t="str">
        <f t="shared" si="6"/>
        <v>7110010010</v>
      </c>
      <c r="J79" s="45"/>
      <c r="K79" s="45" t="str">
        <f t="shared" si="7"/>
        <v>60101047110010010120</v>
      </c>
      <c r="L79" s="39"/>
    </row>
    <row r="80" spans="1:12" s="38" customFormat="1" ht="25.5">
      <c r="A80" s="52" t="s">
        <v>37</v>
      </c>
      <c r="B80" s="53" t="s">
        <v>77</v>
      </c>
      <c r="C80" s="54" t="s">
        <v>26</v>
      </c>
      <c r="D80" s="54" t="s">
        <v>86</v>
      </c>
      <c r="E80" s="54" t="s">
        <v>89</v>
      </c>
      <c r="F80" s="54" t="s">
        <v>38</v>
      </c>
      <c r="G80" s="55">
        <f>VLOOKUP($K80,'[1]АС БЮДЖ на 31 12 2018'!$A$8:$H$701,6,0)</f>
        <v>3601254.87</v>
      </c>
      <c r="H80" s="56">
        <v>7110010010</v>
      </c>
      <c r="I80" s="45" t="str">
        <f t="shared" si="6"/>
        <v>7110010010</v>
      </c>
      <c r="J80" s="45"/>
      <c r="K80" s="45" t="str">
        <f t="shared" si="7"/>
        <v>60101047110010010122</v>
      </c>
      <c r="L80" s="39"/>
    </row>
    <row r="81" spans="1:12" s="38" customFormat="1" ht="38.25">
      <c r="A81" s="52" t="s">
        <v>41</v>
      </c>
      <c r="B81" s="53" t="s">
        <v>77</v>
      </c>
      <c r="C81" s="54" t="s">
        <v>26</v>
      </c>
      <c r="D81" s="54" t="s">
        <v>86</v>
      </c>
      <c r="E81" s="54" t="s">
        <v>89</v>
      </c>
      <c r="F81" s="54" t="s">
        <v>42</v>
      </c>
      <c r="G81" s="55">
        <f>VLOOKUP($K81,'[1]АС БЮДЖ на 31 12 2018'!$A$8:$H$701,6,0)</f>
        <v>673491.35</v>
      </c>
      <c r="H81" s="56">
        <v>7110010010</v>
      </c>
      <c r="I81" s="45" t="str">
        <f t="shared" si="6"/>
        <v>7110010010</v>
      </c>
      <c r="J81" s="45"/>
      <c r="K81" s="45" t="str">
        <f t="shared" si="7"/>
        <v>60101047110010010129</v>
      </c>
      <c r="L81" s="39"/>
    </row>
    <row r="82" spans="1:12" s="38" customFormat="1" ht="25.5">
      <c r="A82" s="52" t="s">
        <v>43</v>
      </c>
      <c r="B82" s="66" t="s">
        <v>77</v>
      </c>
      <c r="C82" s="67" t="s">
        <v>26</v>
      </c>
      <c r="D82" s="67" t="s">
        <v>86</v>
      </c>
      <c r="E82" s="67" t="s">
        <v>89</v>
      </c>
      <c r="F82" s="54" t="s">
        <v>44</v>
      </c>
      <c r="G82" s="55">
        <f>G83</f>
        <v>6514957.2400000002</v>
      </c>
      <c r="H82" s="56">
        <v>7110010010</v>
      </c>
      <c r="I82" s="45" t="str">
        <f t="shared" si="6"/>
        <v>7110010010</v>
      </c>
      <c r="J82" s="45"/>
      <c r="K82" s="45" t="str">
        <f t="shared" si="7"/>
        <v>60101047110010010240</v>
      </c>
      <c r="L82" s="39"/>
    </row>
    <row r="83" spans="1:12" s="59" customFormat="1" ht="25.5">
      <c r="A83" s="57" t="s">
        <v>45</v>
      </c>
      <c r="B83" s="66" t="s">
        <v>77</v>
      </c>
      <c r="C83" s="67" t="s">
        <v>26</v>
      </c>
      <c r="D83" s="67" t="s">
        <v>86</v>
      </c>
      <c r="E83" s="67" t="s">
        <v>89</v>
      </c>
      <c r="F83" s="54" t="s">
        <v>46</v>
      </c>
      <c r="G83" s="55">
        <f>VLOOKUP($K83,'[1]АС БЮДЖ на 31 12 2018'!$A$8:$H$701,6,0)</f>
        <v>6514957.2400000002</v>
      </c>
      <c r="H83" s="56">
        <v>7110010010</v>
      </c>
      <c r="I83" s="45" t="str">
        <f t="shared" si="6"/>
        <v>7110010010</v>
      </c>
      <c r="J83" s="45"/>
      <c r="K83" s="45" t="str">
        <f t="shared" si="7"/>
        <v>60101047110010010244</v>
      </c>
      <c r="L83" s="58"/>
    </row>
    <row r="84" spans="1:12" s="59" customFormat="1">
      <c r="A84" s="52" t="s">
        <v>90</v>
      </c>
      <c r="B84" s="66" t="s">
        <v>77</v>
      </c>
      <c r="C84" s="67" t="s">
        <v>26</v>
      </c>
      <c r="D84" s="67" t="s">
        <v>86</v>
      </c>
      <c r="E84" s="67" t="s">
        <v>89</v>
      </c>
      <c r="F84" s="54" t="s">
        <v>91</v>
      </c>
      <c r="G84" s="55">
        <f>G85</f>
        <v>75000</v>
      </c>
      <c r="H84" s="56">
        <v>7110010010</v>
      </c>
      <c r="I84" s="45" t="str">
        <f t="shared" si="6"/>
        <v>7110010010</v>
      </c>
      <c r="J84" s="45"/>
      <c r="K84" s="45" t="str">
        <f t="shared" si="7"/>
        <v>60101047110010010830</v>
      </c>
      <c r="L84" s="58"/>
    </row>
    <row r="85" spans="1:12" s="59" customFormat="1" ht="25.5">
      <c r="A85" s="52" t="s">
        <v>92</v>
      </c>
      <c r="B85" s="66" t="s">
        <v>77</v>
      </c>
      <c r="C85" s="67" t="s">
        <v>26</v>
      </c>
      <c r="D85" s="67" t="s">
        <v>86</v>
      </c>
      <c r="E85" s="67" t="s">
        <v>89</v>
      </c>
      <c r="F85" s="54" t="s">
        <v>93</v>
      </c>
      <c r="G85" s="55">
        <f>VLOOKUP($K85,'[1]АС БЮДЖ на 31 12 2018'!$A$8:$H$701,6,0)</f>
        <v>75000</v>
      </c>
      <c r="H85" s="56">
        <v>7110010010</v>
      </c>
      <c r="I85" s="45" t="str">
        <f t="shared" si="6"/>
        <v>7110010010</v>
      </c>
      <c r="J85" s="45"/>
      <c r="K85" s="45" t="str">
        <f t="shared" si="7"/>
        <v>60101047110010010831</v>
      </c>
      <c r="L85" s="58"/>
    </row>
    <row r="86" spans="1:12" s="38" customFormat="1">
      <c r="A86" s="52" t="s">
        <v>47</v>
      </c>
      <c r="B86" s="66" t="s">
        <v>77</v>
      </c>
      <c r="C86" s="67" t="s">
        <v>26</v>
      </c>
      <c r="D86" s="67" t="s">
        <v>86</v>
      </c>
      <c r="E86" s="67" t="s">
        <v>89</v>
      </c>
      <c r="F86" s="54" t="s">
        <v>48</v>
      </c>
      <c r="G86" s="55">
        <f>G87+G88</f>
        <v>11012</v>
      </c>
      <c r="H86" s="56">
        <v>7110010010</v>
      </c>
      <c r="I86" s="45" t="str">
        <f t="shared" si="6"/>
        <v>7110010010</v>
      </c>
      <c r="J86" s="45"/>
      <c r="K86" s="45" t="str">
        <f t="shared" si="7"/>
        <v>60101047110010010850</v>
      </c>
      <c r="L86" s="39"/>
    </row>
    <row r="87" spans="1:12" s="59" customFormat="1">
      <c r="A87" s="57" t="s">
        <v>51</v>
      </c>
      <c r="B87" s="66" t="s">
        <v>77</v>
      </c>
      <c r="C87" s="67" t="s">
        <v>26</v>
      </c>
      <c r="D87" s="67" t="s">
        <v>86</v>
      </c>
      <c r="E87" s="67" t="s">
        <v>89</v>
      </c>
      <c r="F87" s="54" t="s">
        <v>52</v>
      </c>
      <c r="G87" s="55">
        <f>VLOOKUP($K87,'[1]АС БЮДЖ на 31 12 2018'!$A$8:$H$701,6,0)</f>
        <v>3000</v>
      </c>
      <c r="H87" s="56">
        <v>7110010010</v>
      </c>
      <c r="I87" s="45" t="str">
        <f t="shared" si="6"/>
        <v>7110010010</v>
      </c>
      <c r="J87" s="45"/>
      <c r="K87" s="45" t="str">
        <f t="shared" si="7"/>
        <v>60101047110010010852</v>
      </c>
      <c r="L87" s="58"/>
    </row>
    <row r="88" spans="1:12" s="59" customFormat="1">
      <c r="A88" s="57" t="s">
        <v>53</v>
      </c>
      <c r="B88" s="66" t="s">
        <v>77</v>
      </c>
      <c r="C88" s="67" t="s">
        <v>26</v>
      </c>
      <c r="D88" s="67" t="s">
        <v>86</v>
      </c>
      <c r="E88" s="67" t="s">
        <v>89</v>
      </c>
      <c r="F88" s="54" t="s">
        <v>54</v>
      </c>
      <c r="G88" s="55">
        <f>VLOOKUP($K88,'[1]АС БЮДЖ на 31 12 2018'!$A$8:$H$701,6,0)</f>
        <v>8012</v>
      </c>
      <c r="H88" s="56">
        <v>7110010010</v>
      </c>
      <c r="I88" s="45" t="str">
        <f t="shared" si="6"/>
        <v>7110010010</v>
      </c>
      <c r="J88" s="45"/>
      <c r="K88" s="45" t="str">
        <f t="shared" si="7"/>
        <v>60101047110010010853</v>
      </c>
      <c r="L88" s="58"/>
    </row>
    <row r="89" spans="1:12" s="38" customFormat="1" ht="25.5">
      <c r="A89" s="65" t="s">
        <v>55</v>
      </c>
      <c r="B89" s="53" t="s">
        <v>77</v>
      </c>
      <c r="C89" s="54" t="s">
        <v>26</v>
      </c>
      <c r="D89" s="54" t="s">
        <v>86</v>
      </c>
      <c r="E89" s="54" t="s">
        <v>94</v>
      </c>
      <c r="F89" s="67" t="s">
        <v>24</v>
      </c>
      <c r="G89" s="55">
        <f>G90</f>
        <v>93785575.069999993</v>
      </c>
      <c r="H89" s="56">
        <v>7110010020</v>
      </c>
      <c r="I89" s="45" t="str">
        <f t="shared" si="6"/>
        <v>7110010020</v>
      </c>
      <c r="J89" s="46"/>
      <c r="K89" s="45" t="str">
        <f t="shared" si="7"/>
        <v>60101047110010020000</v>
      </c>
      <c r="L89" s="39"/>
    </row>
    <row r="90" spans="1:12" s="38" customFormat="1">
      <c r="A90" s="57" t="s">
        <v>35</v>
      </c>
      <c r="B90" s="53" t="s">
        <v>77</v>
      </c>
      <c r="C90" s="54" t="s">
        <v>26</v>
      </c>
      <c r="D90" s="54" t="s">
        <v>86</v>
      </c>
      <c r="E90" s="54" t="s">
        <v>94</v>
      </c>
      <c r="F90" s="67" t="s">
        <v>36</v>
      </c>
      <c r="G90" s="55">
        <f>SUM(G91:G92)</f>
        <v>93785575.069999993</v>
      </c>
      <c r="H90" s="56">
        <v>7110010020</v>
      </c>
      <c r="I90" s="45" t="str">
        <f t="shared" si="6"/>
        <v>7110010020</v>
      </c>
      <c r="J90" s="45"/>
      <c r="K90" s="45" t="str">
        <f t="shared" si="7"/>
        <v>60101047110010020120</v>
      </c>
      <c r="L90" s="39"/>
    </row>
    <row r="91" spans="1:12" s="59" customFormat="1">
      <c r="A91" s="57" t="s">
        <v>57</v>
      </c>
      <c r="B91" s="53" t="s">
        <v>77</v>
      </c>
      <c r="C91" s="54" t="s">
        <v>26</v>
      </c>
      <c r="D91" s="54" t="s">
        <v>86</v>
      </c>
      <c r="E91" s="54" t="s">
        <v>94</v>
      </c>
      <c r="F91" s="54" t="s">
        <v>58</v>
      </c>
      <c r="G91" s="55">
        <f>VLOOKUP($K91,'[1]АС БЮДЖ на 31 12 2018'!$A$8:$H$701,6,0)</f>
        <v>72306988.939999998</v>
      </c>
      <c r="H91" s="56">
        <v>7110010020</v>
      </c>
      <c r="I91" s="45" t="str">
        <f t="shared" si="6"/>
        <v>7110010020</v>
      </c>
      <c r="J91" s="45"/>
      <c r="K91" s="45" t="str">
        <f t="shared" si="7"/>
        <v>60101047110010020121</v>
      </c>
      <c r="L91" s="58"/>
    </row>
    <row r="92" spans="1:12" s="59" customFormat="1" ht="38.25">
      <c r="A92" s="57" t="s">
        <v>41</v>
      </c>
      <c r="B92" s="53" t="s">
        <v>77</v>
      </c>
      <c r="C92" s="54" t="s">
        <v>26</v>
      </c>
      <c r="D92" s="54" t="s">
        <v>86</v>
      </c>
      <c r="E92" s="54" t="s">
        <v>94</v>
      </c>
      <c r="F92" s="54" t="s">
        <v>42</v>
      </c>
      <c r="G92" s="55">
        <f>VLOOKUP($K92,'[1]АС БЮДЖ на 31 12 2018'!$A$8:$H$701,6,0)</f>
        <v>21478586.129999999</v>
      </c>
      <c r="H92" s="56">
        <v>7110010020</v>
      </c>
      <c r="I92" s="45" t="str">
        <f t="shared" si="6"/>
        <v>7110010020</v>
      </c>
      <c r="J92" s="45"/>
      <c r="K92" s="45" t="str">
        <f t="shared" si="7"/>
        <v>60101047110010020129</v>
      </c>
      <c r="L92" s="58"/>
    </row>
    <row r="93" spans="1:12" s="38" customFormat="1" ht="38.25">
      <c r="A93" s="52" t="s">
        <v>95</v>
      </c>
      <c r="B93" s="66" t="s">
        <v>77</v>
      </c>
      <c r="C93" s="67" t="s">
        <v>26</v>
      </c>
      <c r="D93" s="67" t="s">
        <v>86</v>
      </c>
      <c r="E93" s="67" t="s">
        <v>96</v>
      </c>
      <c r="F93" s="67" t="s">
        <v>24</v>
      </c>
      <c r="G93" s="55">
        <f>G94+G97</f>
        <v>1162641</v>
      </c>
      <c r="H93" s="56">
        <v>7110076630</v>
      </c>
      <c r="I93" s="45" t="str">
        <f t="shared" si="6"/>
        <v>7110076630</v>
      </c>
      <c r="J93" s="46"/>
      <c r="K93" s="45" t="str">
        <f t="shared" si="7"/>
        <v>60101047110076630000</v>
      </c>
      <c r="L93" s="39"/>
    </row>
    <row r="94" spans="1:12" s="38" customFormat="1">
      <c r="A94" s="57" t="s">
        <v>35</v>
      </c>
      <c r="B94" s="66" t="s">
        <v>77</v>
      </c>
      <c r="C94" s="67" t="s">
        <v>26</v>
      </c>
      <c r="D94" s="67" t="s">
        <v>86</v>
      </c>
      <c r="E94" s="67" t="s">
        <v>96</v>
      </c>
      <c r="F94" s="67" t="s">
        <v>36</v>
      </c>
      <c r="G94" s="55">
        <f>SUM(G95:G96)</f>
        <v>919811</v>
      </c>
      <c r="H94" s="56">
        <v>7110076630</v>
      </c>
      <c r="I94" s="45" t="str">
        <f t="shared" si="6"/>
        <v>7110076630</v>
      </c>
      <c r="J94" s="45"/>
      <c r="K94" s="45" t="str">
        <f t="shared" si="7"/>
        <v>60101047110076630120</v>
      </c>
      <c r="L94" s="39"/>
    </row>
    <row r="95" spans="1:12" s="59" customFormat="1">
      <c r="A95" s="57" t="s">
        <v>57</v>
      </c>
      <c r="B95" s="66" t="s">
        <v>77</v>
      </c>
      <c r="C95" s="67" t="s">
        <v>26</v>
      </c>
      <c r="D95" s="67" t="s">
        <v>86</v>
      </c>
      <c r="E95" s="67" t="s">
        <v>96</v>
      </c>
      <c r="F95" s="54" t="s">
        <v>58</v>
      </c>
      <c r="G95" s="55">
        <f>VLOOKUP($K95,'[1]АС БЮДЖ на 31 12 2018'!$A$8:$H$701,6,0)</f>
        <v>706460</v>
      </c>
      <c r="H95" s="56">
        <v>7110076630</v>
      </c>
      <c r="I95" s="45" t="str">
        <f t="shared" si="6"/>
        <v>7110076630</v>
      </c>
      <c r="J95" s="45"/>
      <c r="K95" s="45" t="str">
        <f t="shared" si="7"/>
        <v>60101047110076630121</v>
      </c>
      <c r="L95" s="58"/>
    </row>
    <row r="96" spans="1:12" s="59" customFormat="1" ht="38.25">
      <c r="A96" s="57" t="s">
        <v>41</v>
      </c>
      <c r="B96" s="66" t="s">
        <v>77</v>
      </c>
      <c r="C96" s="67" t="s">
        <v>26</v>
      </c>
      <c r="D96" s="67" t="s">
        <v>86</v>
      </c>
      <c r="E96" s="67" t="s">
        <v>96</v>
      </c>
      <c r="F96" s="54" t="s">
        <v>42</v>
      </c>
      <c r="G96" s="55">
        <f>VLOOKUP($K96,'[1]АС БЮДЖ на 31 12 2018'!$A$8:$H$701,6,0)</f>
        <v>213351</v>
      </c>
      <c r="H96" s="56">
        <v>7110076630</v>
      </c>
      <c r="I96" s="45" t="str">
        <f t="shared" si="6"/>
        <v>7110076630</v>
      </c>
      <c r="J96" s="45"/>
      <c r="K96" s="45" t="str">
        <f t="shared" si="7"/>
        <v>60101047110076630129</v>
      </c>
      <c r="L96" s="58"/>
    </row>
    <row r="97" spans="1:12" s="38" customFormat="1" ht="25.5">
      <c r="A97" s="52" t="s">
        <v>43</v>
      </c>
      <c r="B97" s="66" t="s">
        <v>77</v>
      </c>
      <c r="C97" s="67" t="s">
        <v>26</v>
      </c>
      <c r="D97" s="67" t="s">
        <v>86</v>
      </c>
      <c r="E97" s="67" t="s">
        <v>96</v>
      </c>
      <c r="F97" s="67" t="s">
        <v>44</v>
      </c>
      <c r="G97" s="55">
        <f>G98</f>
        <v>242830</v>
      </c>
      <c r="H97" s="56">
        <v>7110076630</v>
      </c>
      <c r="I97" s="45" t="str">
        <f t="shared" si="6"/>
        <v>7110076630</v>
      </c>
      <c r="J97" s="45"/>
      <c r="K97" s="45" t="str">
        <f t="shared" si="7"/>
        <v>60101047110076630240</v>
      </c>
      <c r="L97" s="39"/>
    </row>
    <row r="98" spans="1:12" s="38" customFormat="1" ht="25.5">
      <c r="A98" s="57" t="s">
        <v>45</v>
      </c>
      <c r="B98" s="66" t="s">
        <v>77</v>
      </c>
      <c r="C98" s="67" t="s">
        <v>26</v>
      </c>
      <c r="D98" s="67" t="s">
        <v>86</v>
      </c>
      <c r="E98" s="67" t="s">
        <v>96</v>
      </c>
      <c r="F98" s="67" t="s">
        <v>46</v>
      </c>
      <c r="G98" s="55">
        <f>VLOOKUP($K98,'[1]АС БЮДЖ на 31 12 2018'!$A$8:$H$701,6,0)</f>
        <v>242830</v>
      </c>
      <c r="H98" s="56">
        <v>7110076630</v>
      </c>
      <c r="I98" s="45" t="str">
        <f t="shared" si="6"/>
        <v>7110076630</v>
      </c>
      <c r="J98" s="45"/>
      <c r="K98" s="45" t="str">
        <f t="shared" si="7"/>
        <v>60101047110076630244</v>
      </c>
      <c r="L98" s="39"/>
    </row>
    <row r="99" spans="1:12" s="38" customFormat="1" ht="25.5">
      <c r="A99" s="65" t="s">
        <v>97</v>
      </c>
      <c r="B99" s="66" t="s">
        <v>77</v>
      </c>
      <c r="C99" s="67" t="s">
        <v>26</v>
      </c>
      <c r="D99" s="67" t="s">
        <v>86</v>
      </c>
      <c r="E99" s="67" t="s">
        <v>98</v>
      </c>
      <c r="F99" s="67" t="s">
        <v>24</v>
      </c>
      <c r="G99" s="68">
        <f t="shared" ref="G99:G100" si="8">G100</f>
        <v>9000</v>
      </c>
      <c r="H99" s="69">
        <v>7110076930</v>
      </c>
      <c r="I99" s="45" t="str">
        <f t="shared" si="6"/>
        <v>7110076930</v>
      </c>
      <c r="J99" s="46"/>
      <c r="K99" s="45" t="str">
        <f t="shared" si="7"/>
        <v>60101047110076930000</v>
      </c>
      <c r="L99" s="39"/>
    </row>
    <row r="100" spans="1:12" s="38" customFormat="1" ht="25.5">
      <c r="A100" s="52" t="s">
        <v>43</v>
      </c>
      <c r="B100" s="66" t="s">
        <v>77</v>
      </c>
      <c r="C100" s="67" t="s">
        <v>26</v>
      </c>
      <c r="D100" s="67" t="s">
        <v>86</v>
      </c>
      <c r="E100" s="67" t="s">
        <v>98</v>
      </c>
      <c r="F100" s="67" t="s">
        <v>44</v>
      </c>
      <c r="G100" s="55">
        <f t="shared" si="8"/>
        <v>9000</v>
      </c>
      <c r="H100" s="56">
        <v>7110076930</v>
      </c>
      <c r="I100" s="45" t="str">
        <f t="shared" si="6"/>
        <v>7110076930</v>
      </c>
      <c r="J100" s="45"/>
      <c r="K100" s="45" t="str">
        <f t="shared" si="7"/>
        <v>60101047110076930240</v>
      </c>
      <c r="L100" s="39"/>
    </row>
    <row r="101" spans="1:12" s="59" customFormat="1" ht="25.5">
      <c r="A101" s="57" t="s">
        <v>45</v>
      </c>
      <c r="B101" s="66" t="s">
        <v>77</v>
      </c>
      <c r="C101" s="67" t="s">
        <v>26</v>
      </c>
      <c r="D101" s="67" t="s">
        <v>86</v>
      </c>
      <c r="E101" s="67" t="s">
        <v>98</v>
      </c>
      <c r="F101" s="67" t="s">
        <v>46</v>
      </c>
      <c r="G101" s="55">
        <f>VLOOKUP($K101,'[1]АС БЮДЖ на 31 12 2018'!$A$8:$H$701,6,0)</f>
        <v>9000</v>
      </c>
      <c r="H101" s="56">
        <v>7110076930</v>
      </c>
      <c r="I101" s="45" t="str">
        <f t="shared" si="6"/>
        <v>7110076930</v>
      </c>
      <c r="J101" s="45"/>
      <c r="K101" s="45" t="str">
        <f t="shared" si="7"/>
        <v>60101047110076930244</v>
      </c>
      <c r="L101" s="58"/>
    </row>
    <row r="102" spans="1:12" s="38" customFormat="1">
      <c r="A102" s="47" t="s">
        <v>99</v>
      </c>
      <c r="B102" s="48" t="s">
        <v>77</v>
      </c>
      <c r="C102" s="49" t="s">
        <v>26</v>
      </c>
      <c r="D102" s="49" t="s">
        <v>100</v>
      </c>
      <c r="E102" s="49" t="s">
        <v>23</v>
      </c>
      <c r="F102" s="49" t="s">
        <v>24</v>
      </c>
      <c r="G102" s="50">
        <f>G103</f>
        <v>69450</v>
      </c>
      <c r="H102" s="51">
        <v>0</v>
      </c>
      <c r="I102" s="45" t="str">
        <f t="shared" si="6"/>
        <v>0000000000</v>
      </c>
      <c r="J102" s="46"/>
      <c r="K102" s="45" t="str">
        <f t="shared" si="7"/>
        <v>60101050000000000000</v>
      </c>
      <c r="L102" s="39"/>
    </row>
    <row r="103" spans="1:12" s="38" customFormat="1" ht="25.5">
      <c r="A103" s="52" t="s">
        <v>101</v>
      </c>
      <c r="B103" s="53" t="s">
        <v>77</v>
      </c>
      <c r="C103" s="54" t="s">
        <v>26</v>
      </c>
      <c r="D103" s="67" t="s">
        <v>100</v>
      </c>
      <c r="E103" s="54" t="s">
        <v>102</v>
      </c>
      <c r="F103" s="54" t="s">
        <v>24</v>
      </c>
      <c r="G103" s="55">
        <f t="shared" ref="G103:G105" si="9">G104</f>
        <v>69450</v>
      </c>
      <c r="H103" s="56">
        <v>9800000000</v>
      </c>
      <c r="I103" s="45" t="str">
        <f t="shared" si="6"/>
        <v>9800000000</v>
      </c>
      <c r="J103" s="46"/>
      <c r="K103" s="45" t="str">
        <f t="shared" si="7"/>
        <v>60101059800000000000</v>
      </c>
      <c r="L103" s="39"/>
    </row>
    <row r="104" spans="1:12" s="38" customFormat="1">
      <c r="A104" s="52" t="s">
        <v>103</v>
      </c>
      <c r="B104" s="53" t="s">
        <v>77</v>
      </c>
      <c r="C104" s="54" t="s">
        <v>26</v>
      </c>
      <c r="D104" s="67" t="s">
        <v>100</v>
      </c>
      <c r="E104" s="54" t="s">
        <v>104</v>
      </c>
      <c r="F104" s="54" t="s">
        <v>24</v>
      </c>
      <c r="G104" s="55">
        <f t="shared" si="9"/>
        <v>69450</v>
      </c>
      <c r="H104" s="56">
        <v>9810000000</v>
      </c>
      <c r="I104" s="45" t="str">
        <f t="shared" si="6"/>
        <v>9810000000</v>
      </c>
      <c r="J104" s="46"/>
      <c r="K104" s="45" t="str">
        <f t="shared" si="7"/>
        <v>60101059810000000000</v>
      </c>
      <c r="L104" s="39"/>
    </row>
    <row r="105" spans="1:12" s="38" customFormat="1" ht="38.25">
      <c r="A105" s="65" t="s">
        <v>105</v>
      </c>
      <c r="B105" s="66" t="s">
        <v>77</v>
      </c>
      <c r="C105" s="67" t="s">
        <v>26</v>
      </c>
      <c r="D105" s="67" t="s">
        <v>100</v>
      </c>
      <c r="E105" s="67" t="s">
        <v>106</v>
      </c>
      <c r="F105" s="67" t="s">
        <v>24</v>
      </c>
      <c r="G105" s="68">
        <f t="shared" si="9"/>
        <v>69450</v>
      </c>
      <c r="H105" s="69">
        <v>9810051200</v>
      </c>
      <c r="I105" s="45" t="str">
        <f t="shared" si="6"/>
        <v>9810051200</v>
      </c>
      <c r="J105" s="46"/>
      <c r="K105" s="45" t="str">
        <f t="shared" si="7"/>
        <v>60101059810051200000</v>
      </c>
      <c r="L105" s="39"/>
    </row>
    <row r="106" spans="1:12" s="38" customFormat="1" ht="25.5">
      <c r="A106" s="52" t="s">
        <v>43</v>
      </c>
      <c r="B106" s="66" t="s">
        <v>77</v>
      </c>
      <c r="C106" s="67" t="s">
        <v>26</v>
      </c>
      <c r="D106" s="67" t="s">
        <v>100</v>
      </c>
      <c r="E106" s="67" t="s">
        <v>106</v>
      </c>
      <c r="F106" s="67" t="s">
        <v>44</v>
      </c>
      <c r="G106" s="55">
        <f>G107</f>
        <v>69450</v>
      </c>
      <c r="H106" s="56">
        <v>9810051200</v>
      </c>
      <c r="I106" s="45" t="str">
        <f t="shared" si="6"/>
        <v>9810051200</v>
      </c>
      <c r="J106" s="45"/>
      <c r="K106" s="45" t="str">
        <f t="shared" si="7"/>
        <v>60101059810051200240</v>
      </c>
      <c r="L106" s="39"/>
    </row>
    <row r="107" spans="1:12" s="59" customFormat="1" ht="25.5">
      <c r="A107" s="57" t="s">
        <v>45</v>
      </c>
      <c r="B107" s="66" t="s">
        <v>77</v>
      </c>
      <c r="C107" s="67" t="s">
        <v>26</v>
      </c>
      <c r="D107" s="67" t="s">
        <v>100</v>
      </c>
      <c r="E107" s="67" t="s">
        <v>106</v>
      </c>
      <c r="F107" s="67" t="s">
        <v>46</v>
      </c>
      <c r="G107" s="55">
        <f>VLOOKUP($K107,'[1]АС БЮДЖ на 31 12 2018'!$A$8:$H$701,6,0)</f>
        <v>69450</v>
      </c>
      <c r="H107" s="56">
        <v>9810051200</v>
      </c>
      <c r="I107" s="45" t="str">
        <f t="shared" si="6"/>
        <v>9810051200</v>
      </c>
      <c r="J107" s="45"/>
      <c r="K107" s="45" t="str">
        <f t="shared" si="7"/>
        <v>60101059810051200244</v>
      </c>
      <c r="L107" s="58"/>
    </row>
    <row r="108" spans="1:12" s="38" customFormat="1">
      <c r="A108" s="47" t="s">
        <v>107</v>
      </c>
      <c r="B108" s="48" t="s">
        <v>77</v>
      </c>
      <c r="C108" s="49" t="s">
        <v>26</v>
      </c>
      <c r="D108" s="49" t="s">
        <v>108</v>
      </c>
      <c r="E108" s="49" t="s">
        <v>23</v>
      </c>
      <c r="F108" s="49" t="s">
        <v>24</v>
      </c>
      <c r="G108" s="50">
        <f>G109+G121+G127+G159+G184+G190+G213</f>
        <v>139428675.38</v>
      </c>
      <c r="H108" s="51">
        <v>0</v>
      </c>
      <c r="I108" s="45" t="str">
        <f t="shared" si="6"/>
        <v>0000000000</v>
      </c>
      <c r="J108" s="46"/>
      <c r="K108" s="45" t="str">
        <f t="shared" si="7"/>
        <v>60101130000000000000</v>
      </c>
      <c r="L108" s="39"/>
    </row>
    <row r="109" spans="1:12" s="38" customFormat="1">
      <c r="A109" s="65" t="s">
        <v>109</v>
      </c>
      <c r="B109" s="53" t="s">
        <v>77</v>
      </c>
      <c r="C109" s="54" t="s">
        <v>26</v>
      </c>
      <c r="D109" s="54" t="s">
        <v>108</v>
      </c>
      <c r="E109" s="54" t="s">
        <v>110</v>
      </c>
      <c r="F109" s="54" t="s">
        <v>24</v>
      </c>
      <c r="G109" s="55">
        <f t="shared" ref="G109" si="10">G110</f>
        <v>1610470</v>
      </c>
      <c r="H109" s="56">
        <v>1200000000</v>
      </c>
      <c r="I109" s="45" t="str">
        <f t="shared" si="6"/>
        <v>1200000000</v>
      </c>
      <c r="J109" s="46"/>
      <c r="K109" s="45" t="str">
        <f t="shared" si="7"/>
        <v>60101131200000000000</v>
      </c>
      <c r="L109" s="39"/>
    </row>
    <row r="110" spans="1:12" s="38" customFormat="1" ht="25.5">
      <c r="A110" s="65" t="s">
        <v>111</v>
      </c>
      <c r="B110" s="53" t="s">
        <v>77</v>
      </c>
      <c r="C110" s="54" t="s">
        <v>26</v>
      </c>
      <c r="D110" s="54" t="s">
        <v>108</v>
      </c>
      <c r="E110" s="54" t="s">
        <v>112</v>
      </c>
      <c r="F110" s="54" t="s">
        <v>24</v>
      </c>
      <c r="G110" s="55">
        <f>G114+G111</f>
        <v>1610470</v>
      </c>
      <c r="H110" s="56">
        <v>1220000000</v>
      </c>
      <c r="I110" s="45" t="str">
        <f t="shared" si="6"/>
        <v>1220000000</v>
      </c>
      <c r="J110" s="46"/>
      <c r="K110" s="45" t="str">
        <f t="shared" si="7"/>
        <v>60101131220000000000</v>
      </c>
      <c r="L110" s="39"/>
    </row>
    <row r="111" spans="1:12" s="38" customFormat="1" ht="25.5">
      <c r="A111" s="52" t="s">
        <v>111</v>
      </c>
      <c r="B111" s="53" t="s">
        <v>77</v>
      </c>
      <c r="C111" s="54" t="s">
        <v>26</v>
      </c>
      <c r="D111" s="54" t="s">
        <v>108</v>
      </c>
      <c r="E111" s="54" t="s">
        <v>112</v>
      </c>
      <c r="F111" s="54" t="s">
        <v>24</v>
      </c>
      <c r="G111" s="55">
        <f>G112</f>
        <v>50000</v>
      </c>
      <c r="H111" s="54">
        <v>1220000000</v>
      </c>
      <c r="I111" s="45" t="str">
        <f t="shared" si="6"/>
        <v>1220000000</v>
      </c>
      <c r="J111" s="46"/>
      <c r="K111" s="45" t="str">
        <f t="shared" si="7"/>
        <v>60101131220000000000</v>
      </c>
      <c r="L111" s="39"/>
    </row>
    <row r="112" spans="1:12" s="38" customFormat="1" ht="25.5">
      <c r="A112" s="65" t="s">
        <v>113</v>
      </c>
      <c r="B112" s="53" t="s">
        <v>77</v>
      </c>
      <c r="C112" s="54" t="s">
        <v>26</v>
      </c>
      <c r="D112" s="54" t="s">
        <v>108</v>
      </c>
      <c r="E112" s="54" t="s">
        <v>114</v>
      </c>
      <c r="F112" s="54" t="s">
        <v>24</v>
      </c>
      <c r="G112" s="55">
        <f>G113</f>
        <v>50000</v>
      </c>
      <c r="H112" s="54">
        <v>1220220640</v>
      </c>
      <c r="I112" s="45" t="str">
        <f t="shared" si="6"/>
        <v>1220220640</v>
      </c>
      <c r="J112" s="46"/>
      <c r="K112" s="45" t="str">
        <f t="shared" si="7"/>
        <v>60101131220220640000</v>
      </c>
      <c r="L112" s="39"/>
    </row>
    <row r="113" spans="1:12" s="38" customFormat="1">
      <c r="A113" s="52" t="s">
        <v>115</v>
      </c>
      <c r="B113" s="53" t="s">
        <v>77</v>
      </c>
      <c r="C113" s="54" t="s">
        <v>26</v>
      </c>
      <c r="D113" s="54" t="s">
        <v>108</v>
      </c>
      <c r="E113" s="54" t="s">
        <v>114</v>
      </c>
      <c r="F113" s="54" t="s">
        <v>116</v>
      </c>
      <c r="G113" s="55">
        <f>VLOOKUP($K113,'[1]АС БЮДЖ на 31 12 2018'!$A$8:$H$701,6,0)</f>
        <v>50000</v>
      </c>
      <c r="H113" s="54">
        <v>1220220640</v>
      </c>
      <c r="I113" s="45" t="str">
        <f t="shared" si="6"/>
        <v>1220220640</v>
      </c>
      <c r="J113" s="45"/>
      <c r="K113" s="45" t="str">
        <f t="shared" si="7"/>
        <v>60101131220220640880</v>
      </c>
      <c r="L113" s="39"/>
    </row>
    <row r="114" spans="1:12" s="38" customFormat="1" ht="25.5">
      <c r="A114" s="65" t="s">
        <v>117</v>
      </c>
      <c r="B114" s="53" t="s">
        <v>77</v>
      </c>
      <c r="C114" s="54" t="s">
        <v>26</v>
      </c>
      <c r="D114" s="54" t="s">
        <v>108</v>
      </c>
      <c r="E114" s="54" t="s">
        <v>118</v>
      </c>
      <c r="F114" s="54" t="s">
        <v>24</v>
      </c>
      <c r="G114" s="55">
        <f>G115+G118</f>
        <v>1560470</v>
      </c>
      <c r="H114" s="56">
        <v>1220300000</v>
      </c>
      <c r="I114" s="45" t="str">
        <f t="shared" si="6"/>
        <v>1220300000</v>
      </c>
      <c r="J114" s="46"/>
      <c r="K114" s="45" t="str">
        <f t="shared" si="7"/>
        <v>60101131220300000000</v>
      </c>
      <c r="L114" s="39"/>
    </row>
    <row r="115" spans="1:12" s="38" customFormat="1" ht="25.5">
      <c r="A115" s="65" t="s">
        <v>119</v>
      </c>
      <c r="B115" s="53" t="s">
        <v>77</v>
      </c>
      <c r="C115" s="54" t="s">
        <v>26</v>
      </c>
      <c r="D115" s="54" t="s">
        <v>108</v>
      </c>
      <c r="E115" s="54" t="s">
        <v>120</v>
      </c>
      <c r="F115" s="54" t="s">
        <v>24</v>
      </c>
      <c r="G115" s="55">
        <f t="shared" ref="G115:G116" si="11">G116</f>
        <v>1343670</v>
      </c>
      <c r="H115" s="56">
        <v>1220320040</v>
      </c>
      <c r="I115" s="45" t="str">
        <f t="shared" si="6"/>
        <v>1220320040</v>
      </c>
      <c r="J115" s="46"/>
      <c r="K115" s="45" t="str">
        <f t="shared" si="7"/>
        <v>60101131220320040000</v>
      </c>
      <c r="L115" s="39"/>
    </row>
    <row r="116" spans="1:12" s="38" customFormat="1">
      <c r="A116" s="52" t="s">
        <v>47</v>
      </c>
      <c r="B116" s="53" t="s">
        <v>77</v>
      </c>
      <c r="C116" s="54" t="s">
        <v>26</v>
      </c>
      <c r="D116" s="54" t="s">
        <v>108</v>
      </c>
      <c r="E116" s="54" t="s">
        <v>120</v>
      </c>
      <c r="F116" s="54" t="s">
        <v>48</v>
      </c>
      <c r="G116" s="55">
        <f t="shared" si="11"/>
        <v>1343670</v>
      </c>
      <c r="H116" s="56">
        <v>1220320040</v>
      </c>
      <c r="I116" s="45" t="str">
        <f t="shared" si="6"/>
        <v>1220320040</v>
      </c>
      <c r="J116" s="45"/>
      <c r="K116" s="45" t="str">
        <f t="shared" si="7"/>
        <v>60101131220320040850</v>
      </c>
      <c r="L116" s="39"/>
    </row>
    <row r="117" spans="1:12" s="59" customFormat="1">
      <c r="A117" s="57" t="s">
        <v>53</v>
      </c>
      <c r="B117" s="53" t="s">
        <v>77</v>
      </c>
      <c r="C117" s="54" t="s">
        <v>26</v>
      </c>
      <c r="D117" s="54" t="s">
        <v>108</v>
      </c>
      <c r="E117" s="54" t="s">
        <v>120</v>
      </c>
      <c r="F117" s="54" t="s">
        <v>54</v>
      </c>
      <c r="G117" s="55">
        <f>VLOOKUP($K117,'[1]АС БЮДЖ на 31 12 2018'!$A$8:$H$701,6,0)</f>
        <v>1343670</v>
      </c>
      <c r="H117" s="56">
        <v>1220320040</v>
      </c>
      <c r="I117" s="45" t="str">
        <f t="shared" si="6"/>
        <v>1220320040</v>
      </c>
      <c r="J117" s="45"/>
      <c r="K117" s="45" t="str">
        <f t="shared" si="7"/>
        <v>60101131220320040853</v>
      </c>
      <c r="L117" s="58"/>
    </row>
    <row r="118" spans="1:12" s="38" customFormat="1" ht="51">
      <c r="A118" s="65" t="s">
        <v>121</v>
      </c>
      <c r="B118" s="53" t="s">
        <v>77</v>
      </c>
      <c r="C118" s="54" t="s">
        <v>26</v>
      </c>
      <c r="D118" s="54" t="s">
        <v>108</v>
      </c>
      <c r="E118" s="54" t="s">
        <v>122</v>
      </c>
      <c r="F118" s="54" t="s">
        <v>24</v>
      </c>
      <c r="G118" s="55">
        <f t="shared" ref="G118:G119" si="12">G119</f>
        <v>216800</v>
      </c>
      <c r="H118" s="56">
        <v>1220320090</v>
      </c>
      <c r="I118" s="45" t="str">
        <f t="shared" si="6"/>
        <v>1220320090</v>
      </c>
      <c r="J118" s="46"/>
      <c r="K118" s="45" t="str">
        <f t="shared" si="7"/>
        <v>60101131220320090000</v>
      </c>
      <c r="L118" s="39"/>
    </row>
    <row r="119" spans="1:12" s="38" customFormat="1" ht="25.5">
      <c r="A119" s="52" t="s">
        <v>43</v>
      </c>
      <c r="B119" s="53" t="s">
        <v>77</v>
      </c>
      <c r="C119" s="54" t="s">
        <v>26</v>
      </c>
      <c r="D119" s="54" t="s">
        <v>108</v>
      </c>
      <c r="E119" s="54" t="s">
        <v>122</v>
      </c>
      <c r="F119" s="54" t="s">
        <v>44</v>
      </c>
      <c r="G119" s="55">
        <f t="shared" si="12"/>
        <v>216800</v>
      </c>
      <c r="H119" s="56">
        <v>1220320090</v>
      </c>
      <c r="I119" s="45" t="str">
        <f t="shared" si="6"/>
        <v>1220320090</v>
      </c>
      <c r="J119" s="45"/>
      <c r="K119" s="45" t="str">
        <f t="shared" si="7"/>
        <v>60101131220320090240</v>
      </c>
      <c r="L119" s="39"/>
    </row>
    <row r="120" spans="1:12" s="38" customFormat="1" ht="25.5">
      <c r="A120" s="57" t="s">
        <v>45</v>
      </c>
      <c r="B120" s="53" t="s">
        <v>77</v>
      </c>
      <c r="C120" s="54" t="s">
        <v>26</v>
      </c>
      <c r="D120" s="54" t="s">
        <v>108</v>
      </c>
      <c r="E120" s="54" t="s">
        <v>122</v>
      </c>
      <c r="F120" s="54" t="s">
        <v>46</v>
      </c>
      <c r="G120" s="55">
        <f>VLOOKUP($K120,'[1]АС БЮДЖ на 31 12 2018'!$A$8:$H$701,6,0)</f>
        <v>216800</v>
      </c>
      <c r="H120" s="56">
        <v>1220320090</v>
      </c>
      <c r="I120" s="45" t="str">
        <f t="shared" si="6"/>
        <v>1220320090</v>
      </c>
      <c r="J120" s="45"/>
      <c r="K120" s="45" t="str">
        <f t="shared" si="7"/>
        <v>60101131220320090244</v>
      </c>
      <c r="L120" s="39"/>
    </row>
    <row r="121" spans="1:12" s="38" customFormat="1" ht="25.5">
      <c r="A121" s="65" t="s">
        <v>123</v>
      </c>
      <c r="B121" s="53" t="s">
        <v>77</v>
      </c>
      <c r="C121" s="54" t="s">
        <v>26</v>
      </c>
      <c r="D121" s="54" t="s">
        <v>108</v>
      </c>
      <c r="E121" s="54" t="s">
        <v>124</v>
      </c>
      <c r="F121" s="54" t="s">
        <v>24</v>
      </c>
      <c r="G121" s="55">
        <f t="shared" ref="G121:G125" si="13">G122</f>
        <v>145000</v>
      </c>
      <c r="H121" s="56">
        <v>1300000000</v>
      </c>
      <c r="I121" s="45" t="str">
        <f t="shared" si="6"/>
        <v>1300000000</v>
      </c>
      <c r="J121" s="46"/>
      <c r="K121" s="45" t="str">
        <f t="shared" si="7"/>
        <v>60101131300000000000</v>
      </c>
      <c r="L121" s="39"/>
    </row>
    <row r="122" spans="1:12" s="38" customFormat="1" ht="25.5">
      <c r="A122" s="52" t="s">
        <v>125</v>
      </c>
      <c r="B122" s="53" t="s">
        <v>77</v>
      </c>
      <c r="C122" s="54" t="s">
        <v>26</v>
      </c>
      <c r="D122" s="54" t="s">
        <v>108</v>
      </c>
      <c r="E122" s="54" t="s">
        <v>126</v>
      </c>
      <c r="F122" s="54" t="s">
        <v>24</v>
      </c>
      <c r="G122" s="55">
        <f t="shared" si="13"/>
        <v>145000</v>
      </c>
      <c r="H122" s="56">
        <v>1320000000</v>
      </c>
      <c r="I122" s="45" t="str">
        <f t="shared" si="6"/>
        <v>1320000000</v>
      </c>
      <c r="J122" s="46"/>
      <c r="K122" s="45" t="str">
        <f t="shared" si="7"/>
        <v>60101131320000000000</v>
      </c>
      <c r="L122" s="39"/>
    </row>
    <row r="123" spans="1:12" s="38" customFormat="1" ht="25.5">
      <c r="A123" s="65" t="s">
        <v>127</v>
      </c>
      <c r="B123" s="53" t="s">
        <v>77</v>
      </c>
      <c r="C123" s="54" t="s">
        <v>26</v>
      </c>
      <c r="D123" s="54" t="s">
        <v>108</v>
      </c>
      <c r="E123" s="54" t="s">
        <v>128</v>
      </c>
      <c r="F123" s="54" t="s">
        <v>24</v>
      </c>
      <c r="G123" s="55">
        <f t="shared" si="13"/>
        <v>145000</v>
      </c>
      <c r="H123" s="56">
        <v>1320100000</v>
      </c>
      <c r="I123" s="45" t="str">
        <f t="shared" si="6"/>
        <v>1320100000</v>
      </c>
      <c r="J123" s="46"/>
      <c r="K123" s="45" t="str">
        <f t="shared" si="7"/>
        <v>60101131320100000000</v>
      </c>
      <c r="L123" s="39"/>
    </row>
    <row r="124" spans="1:12" s="38" customFormat="1" ht="25.5">
      <c r="A124" s="65" t="s">
        <v>129</v>
      </c>
      <c r="B124" s="53" t="s">
        <v>77</v>
      </c>
      <c r="C124" s="54" t="s">
        <v>26</v>
      </c>
      <c r="D124" s="54" t="s">
        <v>108</v>
      </c>
      <c r="E124" s="54" t="s">
        <v>130</v>
      </c>
      <c r="F124" s="54" t="s">
        <v>24</v>
      </c>
      <c r="G124" s="55">
        <f t="shared" si="13"/>
        <v>145000</v>
      </c>
      <c r="H124" s="56">
        <v>1320120620</v>
      </c>
      <c r="I124" s="45" t="str">
        <f t="shared" si="6"/>
        <v>1320120620</v>
      </c>
      <c r="J124" s="46"/>
      <c r="K124" s="45" t="str">
        <f t="shared" si="7"/>
        <v>60101131320120620000</v>
      </c>
      <c r="L124" s="39"/>
    </row>
    <row r="125" spans="1:12" s="38" customFormat="1" ht="25.5">
      <c r="A125" s="52" t="s">
        <v>43</v>
      </c>
      <c r="B125" s="53" t="s">
        <v>77</v>
      </c>
      <c r="C125" s="54" t="s">
        <v>26</v>
      </c>
      <c r="D125" s="54" t="s">
        <v>108</v>
      </c>
      <c r="E125" s="54" t="s">
        <v>130</v>
      </c>
      <c r="F125" s="54" t="s">
        <v>44</v>
      </c>
      <c r="G125" s="55">
        <f t="shared" si="13"/>
        <v>145000</v>
      </c>
      <c r="H125" s="56">
        <v>1320120620</v>
      </c>
      <c r="I125" s="45" t="str">
        <f t="shared" si="6"/>
        <v>1320120620</v>
      </c>
      <c r="J125" s="45"/>
      <c r="K125" s="45" t="str">
        <f t="shared" si="7"/>
        <v>60101131320120620240</v>
      </c>
      <c r="L125" s="39"/>
    </row>
    <row r="126" spans="1:12" s="59" customFormat="1" ht="25.5">
      <c r="A126" s="57" t="s">
        <v>45</v>
      </c>
      <c r="B126" s="53" t="s">
        <v>77</v>
      </c>
      <c r="C126" s="54" t="s">
        <v>26</v>
      </c>
      <c r="D126" s="54" t="s">
        <v>108</v>
      </c>
      <c r="E126" s="54" t="s">
        <v>130</v>
      </c>
      <c r="F126" s="54" t="s">
        <v>46</v>
      </c>
      <c r="G126" s="55">
        <f>VLOOKUP($K126,'[1]АС БЮДЖ на 31 12 2018'!$A$8:$H$701,6,0)</f>
        <v>145000</v>
      </c>
      <c r="H126" s="56">
        <v>1320120620</v>
      </c>
      <c r="I126" s="45" t="str">
        <f t="shared" si="6"/>
        <v>1320120620</v>
      </c>
      <c r="J126" s="45"/>
      <c r="K126" s="45" t="str">
        <f t="shared" si="7"/>
        <v>60101131320120620244</v>
      </c>
      <c r="L126" s="58"/>
    </row>
    <row r="127" spans="1:12" s="38" customFormat="1" ht="38.25">
      <c r="A127" s="65" t="s">
        <v>131</v>
      </c>
      <c r="B127" s="53" t="s">
        <v>77</v>
      </c>
      <c r="C127" s="54" t="s">
        <v>26</v>
      </c>
      <c r="D127" s="54" t="s">
        <v>108</v>
      </c>
      <c r="E127" s="54" t="s">
        <v>132</v>
      </c>
      <c r="F127" s="54" t="s">
        <v>24</v>
      </c>
      <c r="G127" s="55">
        <f>G128+G140</f>
        <v>90083506.75</v>
      </c>
      <c r="H127" s="56">
        <v>1400000000</v>
      </c>
      <c r="I127" s="45" t="str">
        <f t="shared" si="6"/>
        <v>1400000000</v>
      </c>
      <c r="J127" s="46"/>
      <c r="K127" s="45" t="str">
        <f t="shared" si="7"/>
        <v>60101131400000000000</v>
      </c>
      <c r="L127" s="39"/>
    </row>
    <row r="128" spans="1:12" s="38" customFormat="1">
      <c r="A128" s="65" t="s">
        <v>133</v>
      </c>
      <c r="B128" s="53" t="s">
        <v>77</v>
      </c>
      <c r="C128" s="54" t="s">
        <v>26</v>
      </c>
      <c r="D128" s="54" t="s">
        <v>108</v>
      </c>
      <c r="E128" s="54" t="s">
        <v>134</v>
      </c>
      <c r="F128" s="54" t="s">
        <v>24</v>
      </c>
      <c r="G128" s="55">
        <f>G129+G136</f>
        <v>12768252.08</v>
      </c>
      <c r="H128" s="56">
        <v>1410000000</v>
      </c>
      <c r="I128" s="45" t="str">
        <f t="shared" si="6"/>
        <v>1410000000</v>
      </c>
      <c r="J128" s="46"/>
      <c r="K128" s="45" t="str">
        <f t="shared" si="7"/>
        <v>60101131410000000000</v>
      </c>
      <c r="L128" s="39"/>
    </row>
    <row r="129" spans="1:12" s="38" customFormat="1" ht="25.5">
      <c r="A129" s="65" t="s">
        <v>135</v>
      </c>
      <c r="B129" s="53" t="s">
        <v>77</v>
      </c>
      <c r="C129" s="54" t="s">
        <v>26</v>
      </c>
      <c r="D129" s="54" t="s">
        <v>108</v>
      </c>
      <c r="E129" s="54" t="s">
        <v>136</v>
      </c>
      <c r="F129" s="54" t="s">
        <v>24</v>
      </c>
      <c r="G129" s="55">
        <f>G130+G133</f>
        <v>9918522.0800000001</v>
      </c>
      <c r="H129" s="56">
        <v>1410100000</v>
      </c>
      <c r="I129" s="45" t="str">
        <f t="shared" si="6"/>
        <v>1410100000</v>
      </c>
      <c r="J129" s="46"/>
      <c r="K129" s="45" t="str">
        <f t="shared" si="7"/>
        <v>60101131410100000000</v>
      </c>
      <c r="L129" s="39"/>
    </row>
    <row r="130" spans="1:12" s="38" customFormat="1" ht="25.5">
      <c r="A130" s="65" t="s">
        <v>137</v>
      </c>
      <c r="B130" s="53" t="s">
        <v>77</v>
      </c>
      <c r="C130" s="54" t="s">
        <v>26</v>
      </c>
      <c r="D130" s="54" t="s">
        <v>108</v>
      </c>
      <c r="E130" s="54" t="s">
        <v>138</v>
      </c>
      <c r="F130" s="54" t="s">
        <v>24</v>
      </c>
      <c r="G130" s="55">
        <f t="shared" ref="G130:G131" si="14">G131</f>
        <v>9360974.5299999993</v>
      </c>
      <c r="H130" s="56">
        <v>1410120630</v>
      </c>
      <c r="I130" s="45" t="str">
        <f t="shared" si="6"/>
        <v>1410120630</v>
      </c>
      <c r="J130" s="46"/>
      <c r="K130" s="45" t="str">
        <f t="shared" si="7"/>
        <v>60101131410120630000</v>
      </c>
      <c r="L130" s="39"/>
    </row>
    <row r="131" spans="1:12" s="38" customFormat="1" ht="25.5">
      <c r="A131" s="52" t="s">
        <v>43</v>
      </c>
      <c r="B131" s="53" t="s">
        <v>77</v>
      </c>
      <c r="C131" s="54" t="s">
        <v>26</v>
      </c>
      <c r="D131" s="54" t="s">
        <v>108</v>
      </c>
      <c r="E131" s="54" t="s">
        <v>138</v>
      </c>
      <c r="F131" s="54" t="s">
        <v>44</v>
      </c>
      <c r="G131" s="55">
        <f t="shared" si="14"/>
        <v>9360974.5299999993</v>
      </c>
      <c r="H131" s="56">
        <v>1410120630</v>
      </c>
      <c r="I131" s="45" t="str">
        <f t="shared" si="6"/>
        <v>1410120630</v>
      </c>
      <c r="J131" s="45"/>
      <c r="K131" s="45" t="str">
        <f t="shared" si="7"/>
        <v>60101131410120630240</v>
      </c>
      <c r="L131" s="39"/>
    </row>
    <row r="132" spans="1:12" s="59" customFormat="1" ht="25.5">
      <c r="A132" s="57" t="s">
        <v>45</v>
      </c>
      <c r="B132" s="53" t="s">
        <v>77</v>
      </c>
      <c r="C132" s="54" t="s">
        <v>26</v>
      </c>
      <c r="D132" s="54" t="s">
        <v>108</v>
      </c>
      <c r="E132" s="54" t="s">
        <v>138</v>
      </c>
      <c r="F132" s="54" t="s">
        <v>46</v>
      </c>
      <c r="G132" s="55">
        <f>VLOOKUP($K132,'[1]АС БЮДЖ на 31 12 2018'!$A$8:$H$701,6,0)</f>
        <v>9360974.5299999993</v>
      </c>
      <c r="H132" s="56">
        <v>1410120630</v>
      </c>
      <c r="I132" s="45" t="str">
        <f t="shared" si="6"/>
        <v>1410120630</v>
      </c>
      <c r="J132" s="45"/>
      <c r="K132" s="45" t="str">
        <f t="shared" si="7"/>
        <v>60101131410120630244</v>
      </c>
      <c r="L132" s="58"/>
    </row>
    <row r="133" spans="1:12" s="59" customFormat="1" ht="25.5">
      <c r="A133" s="52" t="s">
        <v>139</v>
      </c>
      <c r="B133" s="53" t="s">
        <v>77</v>
      </c>
      <c r="C133" s="54" t="s">
        <v>26</v>
      </c>
      <c r="D133" s="54" t="s">
        <v>108</v>
      </c>
      <c r="E133" s="54" t="s">
        <v>140</v>
      </c>
      <c r="F133" s="54" t="s">
        <v>24</v>
      </c>
      <c r="G133" s="55">
        <f t="shared" ref="G133:G134" si="15">G134</f>
        <v>557547.55000000005</v>
      </c>
      <c r="H133" s="56">
        <v>1410121340</v>
      </c>
      <c r="I133" s="45" t="str">
        <f t="shared" si="6"/>
        <v>1410121340</v>
      </c>
      <c r="J133" s="46"/>
      <c r="K133" s="45" t="str">
        <f t="shared" si="7"/>
        <v>60101131410121340000</v>
      </c>
      <c r="L133" s="39"/>
    </row>
    <row r="134" spans="1:12" s="59" customFormat="1" ht="25.5">
      <c r="A134" s="52" t="s">
        <v>43</v>
      </c>
      <c r="B134" s="53" t="s">
        <v>77</v>
      </c>
      <c r="C134" s="54" t="s">
        <v>26</v>
      </c>
      <c r="D134" s="54" t="s">
        <v>108</v>
      </c>
      <c r="E134" s="54" t="s">
        <v>140</v>
      </c>
      <c r="F134" s="54" t="s">
        <v>44</v>
      </c>
      <c r="G134" s="55">
        <f t="shared" si="15"/>
        <v>557547.55000000005</v>
      </c>
      <c r="H134" s="56">
        <v>1410121340</v>
      </c>
      <c r="I134" s="45" t="str">
        <f t="shared" si="6"/>
        <v>1410121340</v>
      </c>
      <c r="J134" s="45"/>
      <c r="K134" s="45" t="str">
        <f t="shared" si="7"/>
        <v>60101131410121340240</v>
      </c>
      <c r="L134" s="58"/>
    </row>
    <row r="135" spans="1:12" s="59" customFormat="1" ht="25.5">
      <c r="A135" s="57" t="s">
        <v>45</v>
      </c>
      <c r="B135" s="53" t="s">
        <v>77</v>
      </c>
      <c r="C135" s="54" t="s">
        <v>26</v>
      </c>
      <c r="D135" s="54" t="s">
        <v>108</v>
      </c>
      <c r="E135" s="54" t="s">
        <v>140</v>
      </c>
      <c r="F135" s="54" t="s">
        <v>46</v>
      </c>
      <c r="G135" s="55">
        <f>VLOOKUP($K135,'[1]АС БЮДЖ на 31 12 2018'!$A$8:$H$701,6,0)</f>
        <v>557547.55000000005</v>
      </c>
      <c r="H135" s="56">
        <v>1410121340</v>
      </c>
      <c r="I135" s="45" t="str">
        <f t="shared" si="6"/>
        <v>1410121340</v>
      </c>
      <c r="J135" s="45"/>
      <c r="K135" s="45" t="str">
        <f t="shared" si="7"/>
        <v>60101131410121340244</v>
      </c>
      <c r="L135" s="58"/>
    </row>
    <row r="136" spans="1:12" s="38" customFormat="1" ht="38.25">
      <c r="A136" s="65" t="s">
        <v>141</v>
      </c>
      <c r="B136" s="53" t="s">
        <v>77</v>
      </c>
      <c r="C136" s="54" t="s">
        <v>26</v>
      </c>
      <c r="D136" s="54" t="s">
        <v>108</v>
      </c>
      <c r="E136" s="54" t="s">
        <v>142</v>
      </c>
      <c r="F136" s="54" t="s">
        <v>24</v>
      </c>
      <c r="G136" s="55">
        <f t="shared" ref="G136:G137" si="16">G137</f>
        <v>2849730</v>
      </c>
      <c r="H136" s="56">
        <v>1410200000</v>
      </c>
      <c r="I136" s="45" t="str">
        <f t="shared" si="6"/>
        <v>1410200000</v>
      </c>
      <c r="J136" s="46"/>
      <c r="K136" s="45" t="str">
        <f t="shared" si="7"/>
        <v>60101131410200000000</v>
      </c>
      <c r="L136" s="39"/>
    </row>
    <row r="137" spans="1:12" s="38" customFormat="1" ht="25.5">
      <c r="A137" s="65" t="s">
        <v>137</v>
      </c>
      <c r="B137" s="53" t="s">
        <v>77</v>
      </c>
      <c r="C137" s="54" t="s">
        <v>26</v>
      </c>
      <c r="D137" s="54" t="s">
        <v>108</v>
      </c>
      <c r="E137" s="54" t="s">
        <v>143</v>
      </c>
      <c r="F137" s="54" t="s">
        <v>24</v>
      </c>
      <c r="G137" s="55">
        <f t="shared" si="16"/>
        <v>2849730</v>
      </c>
      <c r="H137" s="56">
        <v>1410220630</v>
      </c>
      <c r="I137" s="45" t="str">
        <f t="shared" si="6"/>
        <v>1410220630</v>
      </c>
      <c r="J137" s="46"/>
      <c r="K137" s="45" t="str">
        <f t="shared" si="7"/>
        <v>60101131410220630000</v>
      </c>
      <c r="L137" s="39"/>
    </row>
    <row r="138" spans="1:12" s="38" customFormat="1" ht="25.5">
      <c r="A138" s="52" t="s">
        <v>43</v>
      </c>
      <c r="B138" s="53" t="s">
        <v>77</v>
      </c>
      <c r="C138" s="54" t="s">
        <v>26</v>
      </c>
      <c r="D138" s="54" t="s">
        <v>108</v>
      </c>
      <c r="E138" s="54" t="s">
        <v>143</v>
      </c>
      <c r="F138" s="54" t="s">
        <v>44</v>
      </c>
      <c r="G138" s="55">
        <f>G139</f>
        <v>2849730</v>
      </c>
      <c r="H138" s="56">
        <v>1410220630</v>
      </c>
      <c r="I138" s="45" t="str">
        <f t="shared" si="6"/>
        <v>1410220630</v>
      </c>
      <c r="J138" s="45"/>
      <c r="K138" s="45" t="str">
        <f t="shared" si="7"/>
        <v>60101131410220630240</v>
      </c>
      <c r="L138" s="39"/>
    </row>
    <row r="139" spans="1:12" s="59" customFormat="1" ht="25.5">
      <c r="A139" s="57" t="s">
        <v>45</v>
      </c>
      <c r="B139" s="53" t="s">
        <v>77</v>
      </c>
      <c r="C139" s="54" t="s">
        <v>26</v>
      </c>
      <c r="D139" s="54" t="s">
        <v>108</v>
      </c>
      <c r="E139" s="54" t="s">
        <v>143</v>
      </c>
      <c r="F139" s="54" t="s">
        <v>46</v>
      </c>
      <c r="G139" s="55">
        <f>VLOOKUP($K139,'[1]АС БЮДЖ на 31 12 2018'!$A$8:$H$701,6,0)</f>
        <v>2849730</v>
      </c>
      <c r="H139" s="56">
        <v>1410220630</v>
      </c>
      <c r="I139" s="45" t="str">
        <f t="shared" si="6"/>
        <v>1410220630</v>
      </c>
      <c r="J139" s="45"/>
      <c r="K139" s="45" t="str">
        <f t="shared" si="7"/>
        <v>60101131410220630244</v>
      </c>
      <c r="L139" s="58"/>
    </row>
    <row r="140" spans="1:12" s="38" customFormat="1" ht="25.5">
      <c r="A140" s="65" t="s">
        <v>144</v>
      </c>
      <c r="B140" s="53" t="s">
        <v>77</v>
      </c>
      <c r="C140" s="54" t="s">
        <v>26</v>
      </c>
      <c r="D140" s="54" t="s">
        <v>108</v>
      </c>
      <c r="E140" s="54" t="s">
        <v>145</v>
      </c>
      <c r="F140" s="54" t="s">
        <v>24</v>
      </c>
      <c r="G140" s="55">
        <f>G141+G145</f>
        <v>77315254.670000002</v>
      </c>
      <c r="H140" s="56">
        <v>1420000000</v>
      </c>
      <c r="I140" s="45" t="str">
        <f t="shared" ref="I140:I203" si="17">TEXT(H140,"0000000000")</f>
        <v>1420000000</v>
      </c>
      <c r="J140" s="46"/>
      <c r="K140" s="45" t="str">
        <f t="shared" si="7"/>
        <v>60101131420000000000</v>
      </c>
      <c r="L140" s="39"/>
    </row>
    <row r="141" spans="1:12" s="38" customFormat="1" ht="38.25">
      <c r="A141" s="65" t="s">
        <v>146</v>
      </c>
      <c r="B141" s="53" t="s">
        <v>77</v>
      </c>
      <c r="C141" s="54" t="s">
        <v>26</v>
      </c>
      <c r="D141" s="54" t="s">
        <v>108</v>
      </c>
      <c r="E141" s="54" t="s">
        <v>147</v>
      </c>
      <c r="F141" s="54" t="s">
        <v>24</v>
      </c>
      <c r="G141" s="55">
        <f t="shared" ref="G141:G142" si="18">G142</f>
        <v>85000</v>
      </c>
      <c r="H141" s="56">
        <v>1420200000</v>
      </c>
      <c r="I141" s="45" t="str">
        <f t="shared" si="17"/>
        <v>1420200000</v>
      </c>
      <c r="J141" s="46"/>
      <c r="K141" s="45" t="str">
        <f t="shared" ref="K141:K204" si="19">CONCATENATE(B141,C141,D141,I141,F141)</f>
        <v>60101131420200000000</v>
      </c>
      <c r="L141" s="39"/>
    </row>
    <row r="142" spans="1:12" s="38" customFormat="1" ht="38.25">
      <c r="A142" s="65" t="s">
        <v>148</v>
      </c>
      <c r="B142" s="53" t="s">
        <v>77</v>
      </c>
      <c r="C142" s="54" t="s">
        <v>26</v>
      </c>
      <c r="D142" s="54" t="s">
        <v>108</v>
      </c>
      <c r="E142" s="54" t="s">
        <v>149</v>
      </c>
      <c r="F142" s="54" t="s">
        <v>24</v>
      </c>
      <c r="G142" s="55">
        <f t="shared" si="18"/>
        <v>85000</v>
      </c>
      <c r="H142" s="56">
        <v>1420220710</v>
      </c>
      <c r="I142" s="45" t="str">
        <f t="shared" si="17"/>
        <v>1420220710</v>
      </c>
      <c r="J142" s="46"/>
      <c r="K142" s="45" t="str">
        <f t="shared" si="19"/>
        <v>60101131420220710000</v>
      </c>
      <c r="L142" s="39"/>
    </row>
    <row r="143" spans="1:12" s="38" customFormat="1" ht="25.5">
      <c r="A143" s="52" t="s">
        <v>43</v>
      </c>
      <c r="B143" s="53" t="s">
        <v>77</v>
      </c>
      <c r="C143" s="54" t="s">
        <v>26</v>
      </c>
      <c r="D143" s="54" t="s">
        <v>108</v>
      </c>
      <c r="E143" s="54" t="s">
        <v>149</v>
      </c>
      <c r="F143" s="54" t="s">
        <v>44</v>
      </c>
      <c r="G143" s="55">
        <f>G144</f>
        <v>85000</v>
      </c>
      <c r="H143" s="56">
        <v>1420220710</v>
      </c>
      <c r="I143" s="45" t="str">
        <f t="shared" si="17"/>
        <v>1420220710</v>
      </c>
      <c r="J143" s="45"/>
      <c r="K143" s="45" t="str">
        <f t="shared" si="19"/>
        <v>60101131420220710240</v>
      </c>
      <c r="L143" s="39"/>
    </row>
    <row r="144" spans="1:12" s="59" customFormat="1" ht="25.5">
      <c r="A144" s="57" t="s">
        <v>45</v>
      </c>
      <c r="B144" s="53" t="s">
        <v>77</v>
      </c>
      <c r="C144" s="54" t="s">
        <v>26</v>
      </c>
      <c r="D144" s="54" t="s">
        <v>108</v>
      </c>
      <c r="E144" s="54" t="s">
        <v>149</v>
      </c>
      <c r="F144" s="54" t="s">
        <v>46</v>
      </c>
      <c r="G144" s="55">
        <f>VLOOKUP($K144,'[1]АС БЮДЖ на 31 12 2018'!$A$8:$H$701,6,0)</f>
        <v>85000</v>
      </c>
      <c r="H144" s="56">
        <v>1420220710</v>
      </c>
      <c r="I144" s="45" t="str">
        <f t="shared" si="17"/>
        <v>1420220710</v>
      </c>
      <c r="J144" s="45"/>
      <c r="K144" s="45" t="str">
        <f t="shared" si="19"/>
        <v>60101131420220710244</v>
      </c>
      <c r="L144" s="58"/>
    </row>
    <row r="145" spans="1:12" s="38" customFormat="1" ht="25.5">
      <c r="A145" s="65" t="s">
        <v>150</v>
      </c>
      <c r="B145" s="53" t="s">
        <v>77</v>
      </c>
      <c r="C145" s="54" t="s">
        <v>26</v>
      </c>
      <c r="D145" s="54" t="s">
        <v>108</v>
      </c>
      <c r="E145" s="54" t="s">
        <v>151</v>
      </c>
      <c r="F145" s="54" t="s">
        <v>24</v>
      </c>
      <c r="G145" s="55">
        <f>G146</f>
        <v>77230254.670000002</v>
      </c>
      <c r="H145" s="56">
        <v>1420400000</v>
      </c>
      <c r="I145" s="45" t="str">
        <f t="shared" si="17"/>
        <v>1420400000</v>
      </c>
      <c r="J145" s="46"/>
      <c r="K145" s="45" t="str">
        <f t="shared" si="19"/>
        <v>60101131420400000000</v>
      </c>
      <c r="L145" s="39"/>
    </row>
    <row r="146" spans="1:12" s="38" customFormat="1">
      <c r="A146" s="65" t="s">
        <v>152</v>
      </c>
      <c r="B146" s="53" t="s">
        <v>77</v>
      </c>
      <c r="C146" s="54" t="s">
        <v>26</v>
      </c>
      <c r="D146" s="54" t="s">
        <v>108</v>
      </c>
      <c r="E146" s="54" t="s">
        <v>153</v>
      </c>
      <c r="F146" s="54" t="s">
        <v>24</v>
      </c>
      <c r="G146" s="55">
        <f>G147+G151+G155+G153</f>
        <v>77230254.670000002</v>
      </c>
      <c r="H146" s="56">
        <v>1420411010</v>
      </c>
      <c r="I146" s="45" t="str">
        <f t="shared" si="17"/>
        <v>1420411010</v>
      </c>
      <c r="J146" s="46"/>
      <c r="K146" s="45" t="str">
        <f t="shared" si="19"/>
        <v>60101131420411010000</v>
      </c>
      <c r="L146" s="39"/>
    </row>
    <row r="147" spans="1:12" s="38" customFormat="1">
      <c r="A147" s="70" t="s">
        <v>154</v>
      </c>
      <c r="B147" s="53" t="s">
        <v>77</v>
      </c>
      <c r="C147" s="54" t="s">
        <v>26</v>
      </c>
      <c r="D147" s="54" t="s">
        <v>108</v>
      </c>
      <c r="E147" s="54" t="s">
        <v>153</v>
      </c>
      <c r="F147" s="54" t="s">
        <v>155</v>
      </c>
      <c r="G147" s="55">
        <f>SUM(G148:G150)</f>
        <v>58074480</v>
      </c>
      <c r="H147" s="56">
        <v>1420411010</v>
      </c>
      <c r="I147" s="45" t="str">
        <f t="shared" si="17"/>
        <v>1420411010</v>
      </c>
      <c r="J147" s="45"/>
      <c r="K147" s="45" t="str">
        <f t="shared" si="19"/>
        <v>60101131420411010110</v>
      </c>
      <c r="L147" s="39"/>
    </row>
    <row r="148" spans="1:12" s="59" customFormat="1">
      <c r="A148" s="57" t="s">
        <v>156</v>
      </c>
      <c r="B148" s="53" t="s">
        <v>77</v>
      </c>
      <c r="C148" s="54" t="s">
        <v>26</v>
      </c>
      <c r="D148" s="54" t="s">
        <v>108</v>
      </c>
      <c r="E148" s="54" t="s">
        <v>153</v>
      </c>
      <c r="F148" s="54" t="s">
        <v>157</v>
      </c>
      <c r="G148" s="55">
        <f>VLOOKUP($K148,'[1]АС БЮДЖ на 31 12 2018'!$A$8:$H$701,6,0)</f>
        <v>44638770</v>
      </c>
      <c r="H148" s="56">
        <v>1420411010</v>
      </c>
      <c r="I148" s="45" t="str">
        <f t="shared" si="17"/>
        <v>1420411010</v>
      </c>
      <c r="J148" s="45"/>
      <c r="K148" s="45" t="str">
        <f t="shared" si="19"/>
        <v>60101131420411010111</v>
      </c>
      <c r="L148" s="58"/>
    </row>
    <row r="149" spans="1:12" s="59" customFormat="1">
      <c r="A149" s="57" t="s">
        <v>158</v>
      </c>
      <c r="B149" s="53" t="s">
        <v>77</v>
      </c>
      <c r="C149" s="54" t="s">
        <v>26</v>
      </c>
      <c r="D149" s="54" t="s">
        <v>108</v>
      </c>
      <c r="E149" s="54" t="s">
        <v>153</v>
      </c>
      <c r="F149" s="54" t="s">
        <v>159</v>
      </c>
      <c r="G149" s="55">
        <f>VLOOKUP($K149,'[1]АС БЮДЖ на 31 12 2018'!$A$8:$H$701,6,0)</f>
        <v>9355.43</v>
      </c>
      <c r="H149" s="56">
        <v>1420411010</v>
      </c>
      <c r="I149" s="45" t="str">
        <f t="shared" si="17"/>
        <v>1420411010</v>
      </c>
      <c r="J149" s="45"/>
      <c r="K149" s="45" t="str">
        <f t="shared" si="19"/>
        <v>60101131420411010112</v>
      </c>
      <c r="L149" s="58"/>
    </row>
    <row r="150" spans="1:12" s="59" customFormat="1" ht="25.5">
      <c r="A150" s="57" t="s">
        <v>160</v>
      </c>
      <c r="B150" s="53" t="s">
        <v>77</v>
      </c>
      <c r="C150" s="54" t="s">
        <v>26</v>
      </c>
      <c r="D150" s="54" t="s">
        <v>108</v>
      </c>
      <c r="E150" s="54" t="s">
        <v>153</v>
      </c>
      <c r="F150" s="54" t="s">
        <v>161</v>
      </c>
      <c r="G150" s="55">
        <f>VLOOKUP($K150,'[1]АС БЮДЖ на 31 12 2018'!$A$8:$H$701,6,0)</f>
        <v>13426354.57</v>
      </c>
      <c r="H150" s="56">
        <v>1420411010</v>
      </c>
      <c r="I150" s="45" t="str">
        <f t="shared" si="17"/>
        <v>1420411010</v>
      </c>
      <c r="J150" s="45"/>
      <c r="K150" s="45" t="str">
        <f t="shared" si="19"/>
        <v>60101131420411010119</v>
      </c>
      <c r="L150" s="58"/>
    </row>
    <row r="151" spans="1:12" s="38" customFormat="1" ht="25.5">
      <c r="A151" s="52" t="s">
        <v>43</v>
      </c>
      <c r="B151" s="53" t="s">
        <v>77</v>
      </c>
      <c r="C151" s="54" t="s">
        <v>26</v>
      </c>
      <c r="D151" s="54" t="s">
        <v>108</v>
      </c>
      <c r="E151" s="54" t="s">
        <v>153</v>
      </c>
      <c r="F151" s="54" t="s">
        <v>44</v>
      </c>
      <c r="G151" s="55">
        <f>G152</f>
        <v>17725021.219999999</v>
      </c>
      <c r="H151" s="56">
        <v>1420411010</v>
      </c>
      <c r="I151" s="45" t="str">
        <f t="shared" si="17"/>
        <v>1420411010</v>
      </c>
      <c r="J151" s="45"/>
      <c r="K151" s="45" t="str">
        <f t="shared" si="19"/>
        <v>60101131420411010240</v>
      </c>
      <c r="L151" s="39"/>
    </row>
    <row r="152" spans="1:12" s="59" customFormat="1" ht="25.5">
      <c r="A152" s="57" t="s">
        <v>45</v>
      </c>
      <c r="B152" s="53" t="s">
        <v>77</v>
      </c>
      <c r="C152" s="54" t="s">
        <v>26</v>
      </c>
      <c r="D152" s="54" t="s">
        <v>108</v>
      </c>
      <c r="E152" s="54" t="s">
        <v>153</v>
      </c>
      <c r="F152" s="54" t="s">
        <v>46</v>
      </c>
      <c r="G152" s="55">
        <f>VLOOKUP($K152,'[1]АС БЮДЖ на 31 12 2018'!$A$8:$H$701,6,0)</f>
        <v>17725021.219999999</v>
      </c>
      <c r="H152" s="56">
        <v>1420411010</v>
      </c>
      <c r="I152" s="45" t="str">
        <f t="shared" si="17"/>
        <v>1420411010</v>
      </c>
      <c r="J152" s="45"/>
      <c r="K152" s="45" t="str">
        <f t="shared" si="19"/>
        <v>60101131420411010244</v>
      </c>
      <c r="L152" s="58"/>
    </row>
    <row r="153" spans="1:12" s="59" customFormat="1">
      <c r="A153" s="52" t="s">
        <v>90</v>
      </c>
      <c r="B153" s="53" t="s">
        <v>77</v>
      </c>
      <c r="C153" s="54" t="s">
        <v>26</v>
      </c>
      <c r="D153" s="54" t="s">
        <v>108</v>
      </c>
      <c r="E153" s="54" t="s">
        <v>153</v>
      </c>
      <c r="F153" s="71">
        <v>830</v>
      </c>
      <c r="G153" s="55">
        <f>SUM(G154:G154)</f>
        <v>3768</v>
      </c>
      <c r="H153" s="56">
        <v>1420411010</v>
      </c>
      <c r="I153" s="45" t="str">
        <f t="shared" si="17"/>
        <v>1420411010</v>
      </c>
      <c r="J153" s="45"/>
      <c r="K153" s="45" t="str">
        <f t="shared" si="19"/>
        <v>60101131420411010830</v>
      </c>
      <c r="L153" s="58"/>
    </row>
    <row r="154" spans="1:12" s="59" customFormat="1" ht="25.5">
      <c r="A154" s="52" t="s">
        <v>92</v>
      </c>
      <c r="B154" s="53" t="s">
        <v>77</v>
      </c>
      <c r="C154" s="54" t="s">
        <v>26</v>
      </c>
      <c r="D154" s="54" t="s">
        <v>108</v>
      </c>
      <c r="E154" s="54" t="s">
        <v>153</v>
      </c>
      <c r="F154" s="72">
        <v>831</v>
      </c>
      <c r="G154" s="55">
        <f>VLOOKUP($K154,'[1]АС БЮДЖ на 31 12 2018'!$A$8:$H$701,6,0)</f>
        <v>3768</v>
      </c>
      <c r="H154" s="56">
        <v>1420411010</v>
      </c>
      <c r="I154" s="45" t="str">
        <f t="shared" si="17"/>
        <v>1420411010</v>
      </c>
      <c r="J154" s="45"/>
      <c r="K154" s="45" t="str">
        <f t="shared" si="19"/>
        <v>60101131420411010831</v>
      </c>
      <c r="L154" s="58"/>
    </row>
    <row r="155" spans="1:12" s="38" customFormat="1">
      <c r="A155" s="52" t="s">
        <v>47</v>
      </c>
      <c r="B155" s="53" t="s">
        <v>77</v>
      </c>
      <c r="C155" s="54" t="s">
        <v>26</v>
      </c>
      <c r="D155" s="54" t="s">
        <v>108</v>
      </c>
      <c r="E155" s="54" t="s">
        <v>153</v>
      </c>
      <c r="F155" s="71">
        <v>850</v>
      </c>
      <c r="G155" s="55">
        <f>SUM(G156:G158)</f>
        <v>1426985.45</v>
      </c>
      <c r="H155" s="56">
        <v>1420411010</v>
      </c>
      <c r="I155" s="45" t="str">
        <f t="shared" si="17"/>
        <v>1420411010</v>
      </c>
      <c r="J155" s="45"/>
      <c r="K155" s="45" t="str">
        <f t="shared" si="19"/>
        <v>60101131420411010850</v>
      </c>
      <c r="L155" s="39"/>
    </row>
    <row r="156" spans="1:12" s="59" customFormat="1">
      <c r="A156" s="57" t="s">
        <v>49</v>
      </c>
      <c r="B156" s="53" t="s">
        <v>77</v>
      </c>
      <c r="C156" s="54" t="s">
        <v>26</v>
      </c>
      <c r="D156" s="54" t="s">
        <v>108</v>
      </c>
      <c r="E156" s="54" t="s">
        <v>153</v>
      </c>
      <c r="F156" s="72">
        <v>851</v>
      </c>
      <c r="G156" s="55">
        <f>VLOOKUP($K156,'[1]АС БЮДЖ на 31 12 2018'!$A$8:$H$701,6,0)</f>
        <v>1356232</v>
      </c>
      <c r="H156" s="56">
        <v>1420411010</v>
      </c>
      <c r="I156" s="45" t="str">
        <f t="shared" si="17"/>
        <v>1420411010</v>
      </c>
      <c r="J156" s="45"/>
      <c r="K156" s="45" t="str">
        <f t="shared" si="19"/>
        <v>60101131420411010851</v>
      </c>
      <c r="L156" s="58"/>
    </row>
    <row r="157" spans="1:12" s="59" customFormat="1">
      <c r="A157" s="57" t="s">
        <v>51</v>
      </c>
      <c r="B157" s="53" t="s">
        <v>77</v>
      </c>
      <c r="C157" s="54" t="s">
        <v>26</v>
      </c>
      <c r="D157" s="54" t="s">
        <v>108</v>
      </c>
      <c r="E157" s="54" t="s">
        <v>153</v>
      </c>
      <c r="F157" s="72">
        <v>852</v>
      </c>
      <c r="G157" s="55">
        <f>VLOOKUP($K157,'[1]АС БЮДЖ на 31 12 2018'!$A$8:$H$701,6,0)</f>
        <v>2639.27</v>
      </c>
      <c r="H157" s="56">
        <v>1420411010</v>
      </c>
      <c r="I157" s="45" t="str">
        <f t="shared" si="17"/>
        <v>1420411010</v>
      </c>
      <c r="J157" s="45"/>
      <c r="K157" s="45" t="str">
        <f t="shared" si="19"/>
        <v>60101131420411010852</v>
      </c>
      <c r="L157" s="58"/>
    </row>
    <row r="158" spans="1:12" s="59" customFormat="1">
      <c r="A158" s="57" t="s">
        <v>53</v>
      </c>
      <c r="B158" s="53" t="s">
        <v>77</v>
      </c>
      <c r="C158" s="54" t="s">
        <v>26</v>
      </c>
      <c r="D158" s="54" t="s">
        <v>108</v>
      </c>
      <c r="E158" s="54" t="s">
        <v>153</v>
      </c>
      <c r="F158" s="72">
        <v>853</v>
      </c>
      <c r="G158" s="55">
        <f>VLOOKUP($K158,'[1]АС БЮДЖ на 31 12 2018'!$A$8:$H$701,6,0)</f>
        <v>68114.179999999993</v>
      </c>
      <c r="H158" s="56">
        <v>1420411010</v>
      </c>
      <c r="I158" s="45" t="str">
        <f t="shared" si="17"/>
        <v>1420411010</v>
      </c>
      <c r="J158" s="45"/>
      <c r="K158" s="45" t="str">
        <f t="shared" si="19"/>
        <v>60101131420411010853</v>
      </c>
      <c r="L158" s="58"/>
    </row>
    <row r="159" spans="1:12" s="38" customFormat="1" ht="25.5">
      <c r="A159" s="57" t="s">
        <v>162</v>
      </c>
      <c r="B159" s="66">
        <v>601</v>
      </c>
      <c r="C159" s="66" t="s">
        <v>26</v>
      </c>
      <c r="D159" s="66">
        <v>13</v>
      </c>
      <c r="E159" s="66" t="s">
        <v>163</v>
      </c>
      <c r="F159" s="66" t="s">
        <v>24</v>
      </c>
      <c r="G159" s="73">
        <f>G160+G165+G180</f>
        <v>1084693.5</v>
      </c>
      <c r="H159" s="74">
        <v>1500000000</v>
      </c>
      <c r="I159" s="45" t="str">
        <f t="shared" si="17"/>
        <v>1500000000</v>
      </c>
      <c r="J159" s="46"/>
      <c r="K159" s="45" t="str">
        <f t="shared" si="19"/>
        <v>60101131500000000000</v>
      </c>
      <c r="L159" s="39"/>
    </row>
    <row r="160" spans="1:12" s="38" customFormat="1">
      <c r="A160" s="52" t="s">
        <v>164</v>
      </c>
      <c r="B160" s="66">
        <v>601</v>
      </c>
      <c r="C160" s="66" t="s">
        <v>26</v>
      </c>
      <c r="D160" s="66">
        <v>13</v>
      </c>
      <c r="E160" s="66" t="s">
        <v>165</v>
      </c>
      <c r="F160" s="66" t="s">
        <v>24</v>
      </c>
      <c r="G160" s="73">
        <f>G161</f>
        <v>373000</v>
      </c>
      <c r="H160" s="74">
        <v>1510000000</v>
      </c>
      <c r="I160" s="45" t="str">
        <f t="shared" si="17"/>
        <v>1510000000</v>
      </c>
      <c r="J160" s="46"/>
      <c r="K160" s="45" t="str">
        <f t="shared" si="19"/>
        <v>60101131510000000000</v>
      </c>
      <c r="L160" s="39"/>
    </row>
    <row r="161" spans="1:12" s="38" customFormat="1" ht="51">
      <c r="A161" s="57" t="s">
        <v>166</v>
      </c>
      <c r="B161" s="66">
        <v>601</v>
      </c>
      <c r="C161" s="66" t="s">
        <v>26</v>
      </c>
      <c r="D161" s="66">
        <v>13</v>
      </c>
      <c r="E161" s="66" t="s">
        <v>167</v>
      </c>
      <c r="F161" s="66" t="s">
        <v>24</v>
      </c>
      <c r="G161" s="73">
        <f>G162</f>
        <v>373000</v>
      </c>
      <c r="H161" s="74">
        <v>1510100000</v>
      </c>
      <c r="I161" s="45" t="str">
        <f t="shared" si="17"/>
        <v>1510100000</v>
      </c>
      <c r="J161" s="46"/>
      <c r="K161" s="45" t="str">
        <f t="shared" si="19"/>
        <v>60101131510100000000</v>
      </c>
      <c r="L161" s="39"/>
    </row>
    <row r="162" spans="1:12" s="38" customFormat="1" ht="25.5">
      <c r="A162" s="65" t="s">
        <v>168</v>
      </c>
      <c r="B162" s="66">
        <v>601</v>
      </c>
      <c r="C162" s="66" t="s">
        <v>26</v>
      </c>
      <c r="D162" s="66">
        <v>13</v>
      </c>
      <c r="E162" s="66" t="s">
        <v>169</v>
      </c>
      <c r="F162" s="66" t="s">
        <v>24</v>
      </c>
      <c r="G162" s="73">
        <f>SUM(G163:G163)</f>
        <v>373000</v>
      </c>
      <c r="H162" s="74">
        <v>1510120350</v>
      </c>
      <c r="I162" s="45" t="str">
        <f t="shared" si="17"/>
        <v>1510120350</v>
      </c>
      <c r="J162" s="46"/>
      <c r="K162" s="45" t="str">
        <f t="shared" si="19"/>
        <v>60101131510120350000</v>
      </c>
      <c r="L162" s="39"/>
    </row>
    <row r="163" spans="1:12" s="38" customFormat="1" ht="25.5">
      <c r="A163" s="75" t="s">
        <v>43</v>
      </c>
      <c r="B163" s="66">
        <v>601</v>
      </c>
      <c r="C163" s="66" t="s">
        <v>26</v>
      </c>
      <c r="D163" s="66">
        <v>13</v>
      </c>
      <c r="E163" s="66" t="s">
        <v>169</v>
      </c>
      <c r="F163" s="66" t="s">
        <v>44</v>
      </c>
      <c r="G163" s="55">
        <f>G164</f>
        <v>373000</v>
      </c>
      <c r="H163" s="56">
        <v>1510120350</v>
      </c>
      <c r="I163" s="45" t="str">
        <f t="shared" si="17"/>
        <v>1510120350</v>
      </c>
      <c r="J163" s="45"/>
      <c r="K163" s="45" t="str">
        <f t="shared" si="19"/>
        <v>60101131510120350240</v>
      </c>
      <c r="L163" s="39"/>
    </row>
    <row r="164" spans="1:12" s="59" customFormat="1" ht="25.5">
      <c r="A164" s="57" t="s">
        <v>45</v>
      </c>
      <c r="B164" s="66">
        <v>601</v>
      </c>
      <c r="C164" s="66" t="s">
        <v>26</v>
      </c>
      <c r="D164" s="66">
        <v>13</v>
      </c>
      <c r="E164" s="66" t="s">
        <v>169</v>
      </c>
      <c r="F164" s="66" t="s">
        <v>46</v>
      </c>
      <c r="G164" s="55">
        <f>VLOOKUP($K164,'[1]АС БЮДЖ на 31 12 2018'!$A$8:$H$701,6,0)</f>
        <v>373000</v>
      </c>
      <c r="H164" s="56">
        <v>1510120350</v>
      </c>
      <c r="I164" s="45" t="str">
        <f t="shared" si="17"/>
        <v>1510120350</v>
      </c>
      <c r="J164" s="45"/>
      <c r="K164" s="45" t="str">
        <f t="shared" si="19"/>
        <v>60101131510120350244</v>
      </c>
      <c r="L164" s="58"/>
    </row>
    <row r="165" spans="1:12" s="38" customFormat="1">
      <c r="A165" s="57" t="s">
        <v>170</v>
      </c>
      <c r="B165" s="71">
        <v>601</v>
      </c>
      <c r="C165" s="66" t="s">
        <v>26</v>
      </c>
      <c r="D165" s="66">
        <v>13</v>
      </c>
      <c r="E165" s="66" t="s">
        <v>171</v>
      </c>
      <c r="F165" s="66" t="s">
        <v>24</v>
      </c>
      <c r="G165" s="73">
        <f>G170+G175+G166</f>
        <v>432893.5</v>
      </c>
      <c r="H165" s="74">
        <v>1520000000</v>
      </c>
      <c r="I165" s="45" t="str">
        <f t="shared" si="17"/>
        <v>1520000000</v>
      </c>
      <c r="J165" s="46"/>
      <c r="K165" s="45" t="str">
        <f t="shared" si="19"/>
        <v>60101131520000000000</v>
      </c>
      <c r="L165" s="39"/>
    </row>
    <row r="166" spans="1:12" s="38" customFormat="1" ht="25.5">
      <c r="A166" s="65" t="s">
        <v>172</v>
      </c>
      <c r="B166" s="71">
        <v>601</v>
      </c>
      <c r="C166" s="66" t="s">
        <v>26</v>
      </c>
      <c r="D166" s="66">
        <v>13</v>
      </c>
      <c r="E166" s="66" t="s">
        <v>173</v>
      </c>
      <c r="F166" s="66" t="s">
        <v>24</v>
      </c>
      <c r="G166" s="73">
        <f t="shared" ref="G166:G168" si="20">G167</f>
        <v>57893.5</v>
      </c>
      <c r="H166" s="74">
        <v>1520100000</v>
      </c>
      <c r="I166" s="45" t="str">
        <f t="shared" si="17"/>
        <v>1520100000</v>
      </c>
      <c r="J166" s="46"/>
      <c r="K166" s="45" t="str">
        <f t="shared" si="19"/>
        <v>60101131520100000000</v>
      </c>
      <c r="L166" s="39"/>
    </row>
    <row r="167" spans="1:12" s="38" customFormat="1" ht="38.25">
      <c r="A167" s="65" t="s">
        <v>174</v>
      </c>
      <c r="B167" s="71">
        <v>601</v>
      </c>
      <c r="C167" s="66" t="s">
        <v>26</v>
      </c>
      <c r="D167" s="66">
        <v>13</v>
      </c>
      <c r="E167" s="66" t="s">
        <v>175</v>
      </c>
      <c r="F167" s="66" t="s">
        <v>24</v>
      </c>
      <c r="G167" s="55">
        <f t="shared" si="20"/>
        <v>57893.5</v>
      </c>
      <c r="H167" s="56">
        <v>1520120370</v>
      </c>
      <c r="I167" s="45" t="str">
        <f t="shared" si="17"/>
        <v>1520120370</v>
      </c>
      <c r="J167" s="46"/>
      <c r="K167" s="45" t="str">
        <f t="shared" si="19"/>
        <v>60101131520120370000</v>
      </c>
      <c r="L167" s="39"/>
    </row>
    <row r="168" spans="1:12" s="38" customFormat="1" ht="25.5">
      <c r="A168" s="52" t="s">
        <v>43</v>
      </c>
      <c r="B168" s="71">
        <v>601</v>
      </c>
      <c r="C168" s="66" t="s">
        <v>26</v>
      </c>
      <c r="D168" s="66">
        <v>13</v>
      </c>
      <c r="E168" s="66" t="s">
        <v>175</v>
      </c>
      <c r="F168" s="66" t="s">
        <v>44</v>
      </c>
      <c r="G168" s="55">
        <f t="shared" si="20"/>
        <v>57893.5</v>
      </c>
      <c r="H168" s="56">
        <v>1520120370</v>
      </c>
      <c r="I168" s="45" t="str">
        <f t="shared" si="17"/>
        <v>1520120370</v>
      </c>
      <c r="J168" s="45"/>
      <c r="K168" s="45" t="str">
        <f t="shared" si="19"/>
        <v>60101131520120370240</v>
      </c>
      <c r="L168" s="39"/>
    </row>
    <row r="169" spans="1:12" s="59" customFormat="1" ht="25.5">
      <c r="A169" s="57" t="s">
        <v>45</v>
      </c>
      <c r="B169" s="71">
        <v>601</v>
      </c>
      <c r="C169" s="66" t="s">
        <v>26</v>
      </c>
      <c r="D169" s="66">
        <v>13</v>
      </c>
      <c r="E169" s="66" t="s">
        <v>175</v>
      </c>
      <c r="F169" s="66" t="s">
        <v>46</v>
      </c>
      <c r="G169" s="55">
        <f>VLOOKUP($K169,'[1]АС БЮДЖ на 31 12 2018'!$A$8:$H$701,6,0)</f>
        <v>57893.5</v>
      </c>
      <c r="H169" s="56">
        <v>1520120370</v>
      </c>
      <c r="I169" s="45" t="str">
        <f t="shared" si="17"/>
        <v>1520120370</v>
      </c>
      <c r="J169" s="45"/>
      <c r="K169" s="45" t="str">
        <f t="shared" si="19"/>
        <v>60101131520120370244</v>
      </c>
      <c r="L169" s="58"/>
    </row>
    <row r="170" spans="1:12" s="38" customFormat="1" ht="25.5">
      <c r="A170" s="65" t="s">
        <v>176</v>
      </c>
      <c r="B170" s="71">
        <v>601</v>
      </c>
      <c r="C170" s="66" t="s">
        <v>26</v>
      </c>
      <c r="D170" s="66">
        <v>13</v>
      </c>
      <c r="E170" s="66" t="s">
        <v>177</v>
      </c>
      <c r="F170" s="54" t="s">
        <v>24</v>
      </c>
      <c r="G170" s="55">
        <f>G171</f>
        <v>85000</v>
      </c>
      <c r="H170" s="56">
        <v>1520200000</v>
      </c>
      <c r="I170" s="45" t="str">
        <f t="shared" si="17"/>
        <v>1520200000</v>
      </c>
      <c r="J170" s="46"/>
      <c r="K170" s="45" t="str">
        <f t="shared" si="19"/>
        <v>60101131520200000000</v>
      </c>
      <c r="L170" s="39"/>
    </row>
    <row r="171" spans="1:12" s="38" customFormat="1" ht="38.25">
      <c r="A171" s="65" t="s">
        <v>174</v>
      </c>
      <c r="B171" s="71">
        <v>601</v>
      </c>
      <c r="C171" s="66" t="s">
        <v>26</v>
      </c>
      <c r="D171" s="66">
        <v>13</v>
      </c>
      <c r="E171" s="66" t="s">
        <v>178</v>
      </c>
      <c r="F171" s="54" t="s">
        <v>24</v>
      </c>
      <c r="G171" s="55">
        <f>G172+G174</f>
        <v>85000</v>
      </c>
      <c r="H171" s="56">
        <v>1520220370</v>
      </c>
      <c r="I171" s="45" t="str">
        <f t="shared" si="17"/>
        <v>1520220370</v>
      </c>
      <c r="J171" s="46"/>
      <c r="K171" s="45" t="str">
        <f t="shared" si="19"/>
        <v>60101131520220370000</v>
      </c>
      <c r="L171" s="39"/>
    </row>
    <row r="172" spans="1:12" s="38" customFormat="1" ht="25.5">
      <c r="A172" s="52" t="s">
        <v>43</v>
      </c>
      <c r="B172" s="71">
        <v>601</v>
      </c>
      <c r="C172" s="66" t="s">
        <v>26</v>
      </c>
      <c r="D172" s="66">
        <v>13</v>
      </c>
      <c r="E172" s="66" t="s">
        <v>178</v>
      </c>
      <c r="F172" s="54" t="s">
        <v>44</v>
      </c>
      <c r="G172" s="55">
        <f>G173</f>
        <v>15000</v>
      </c>
      <c r="H172" s="56">
        <v>1520220370</v>
      </c>
      <c r="I172" s="45" t="str">
        <f t="shared" si="17"/>
        <v>1520220370</v>
      </c>
      <c r="J172" s="45"/>
      <c r="K172" s="45" t="str">
        <f t="shared" si="19"/>
        <v>60101131520220370240</v>
      </c>
      <c r="L172" s="39"/>
    </row>
    <row r="173" spans="1:12" s="59" customFormat="1" ht="25.5">
      <c r="A173" s="57" t="s">
        <v>45</v>
      </c>
      <c r="B173" s="71">
        <v>601</v>
      </c>
      <c r="C173" s="66" t="s">
        <v>26</v>
      </c>
      <c r="D173" s="66">
        <v>13</v>
      </c>
      <c r="E173" s="66" t="s">
        <v>178</v>
      </c>
      <c r="F173" s="54" t="s">
        <v>46</v>
      </c>
      <c r="G173" s="55">
        <f>VLOOKUP($K173,'[1]АС БЮДЖ на 31 12 2018'!$A$8:$H$701,6,0)</f>
        <v>15000</v>
      </c>
      <c r="H173" s="56">
        <v>1520220370</v>
      </c>
      <c r="I173" s="45" t="str">
        <f t="shared" si="17"/>
        <v>1520220370</v>
      </c>
      <c r="J173" s="45"/>
      <c r="K173" s="45" t="str">
        <f t="shared" si="19"/>
        <v>60101131520220370244</v>
      </c>
      <c r="L173" s="58"/>
    </row>
    <row r="174" spans="1:12" s="38" customFormat="1">
      <c r="A174" s="52" t="s">
        <v>179</v>
      </c>
      <c r="B174" s="71">
        <v>601</v>
      </c>
      <c r="C174" s="66" t="s">
        <v>26</v>
      </c>
      <c r="D174" s="66">
        <v>13</v>
      </c>
      <c r="E174" s="66" t="s">
        <v>178</v>
      </c>
      <c r="F174" s="54" t="s">
        <v>180</v>
      </c>
      <c r="G174" s="55">
        <f>VLOOKUP($K174,'[1]АС БЮДЖ на 31 12 2018'!$A$8:$H$701,6,0)</f>
        <v>70000</v>
      </c>
      <c r="H174" s="56">
        <v>1520220370</v>
      </c>
      <c r="I174" s="45" t="str">
        <f t="shared" si="17"/>
        <v>1520220370</v>
      </c>
      <c r="J174" s="45"/>
      <c r="K174" s="45" t="str">
        <f t="shared" si="19"/>
        <v>60101131520220370350</v>
      </c>
      <c r="L174" s="39"/>
    </row>
    <row r="175" spans="1:12" s="38" customFormat="1" ht="25.5">
      <c r="A175" s="65" t="s">
        <v>181</v>
      </c>
      <c r="B175" s="71">
        <v>601</v>
      </c>
      <c r="C175" s="66" t="s">
        <v>26</v>
      </c>
      <c r="D175" s="66">
        <v>13</v>
      </c>
      <c r="E175" s="66" t="s">
        <v>182</v>
      </c>
      <c r="F175" s="54" t="s">
        <v>24</v>
      </c>
      <c r="G175" s="55">
        <f>G176</f>
        <v>290000</v>
      </c>
      <c r="H175" s="56">
        <v>1520300000</v>
      </c>
      <c r="I175" s="45" t="str">
        <f t="shared" si="17"/>
        <v>1520300000</v>
      </c>
      <c r="J175" s="46"/>
      <c r="K175" s="45" t="str">
        <f t="shared" si="19"/>
        <v>60101131520300000000</v>
      </c>
      <c r="L175" s="39"/>
    </row>
    <row r="176" spans="1:12" s="38" customFormat="1" ht="38.25">
      <c r="A176" s="65" t="s">
        <v>174</v>
      </c>
      <c r="B176" s="71">
        <v>601</v>
      </c>
      <c r="C176" s="66" t="s">
        <v>26</v>
      </c>
      <c r="D176" s="66">
        <v>13</v>
      </c>
      <c r="E176" s="66" t="s">
        <v>183</v>
      </c>
      <c r="F176" s="54" t="s">
        <v>24</v>
      </c>
      <c r="G176" s="55">
        <f>G177+G179</f>
        <v>290000</v>
      </c>
      <c r="H176" s="56">
        <v>1520320370</v>
      </c>
      <c r="I176" s="45" t="str">
        <f t="shared" si="17"/>
        <v>1520320370</v>
      </c>
      <c r="J176" s="46"/>
      <c r="K176" s="45" t="str">
        <f t="shared" si="19"/>
        <v>60101131520320370000</v>
      </c>
      <c r="L176" s="39"/>
    </row>
    <row r="177" spans="1:12" s="38" customFormat="1" ht="25.5">
      <c r="A177" s="52" t="s">
        <v>43</v>
      </c>
      <c r="B177" s="71">
        <v>601</v>
      </c>
      <c r="C177" s="66" t="s">
        <v>26</v>
      </c>
      <c r="D177" s="66">
        <v>13</v>
      </c>
      <c r="E177" s="66" t="s">
        <v>183</v>
      </c>
      <c r="F177" s="54" t="s">
        <v>44</v>
      </c>
      <c r="G177" s="55">
        <f>G178</f>
        <v>228000</v>
      </c>
      <c r="H177" s="56">
        <v>1520320370</v>
      </c>
      <c r="I177" s="45" t="str">
        <f t="shared" si="17"/>
        <v>1520320370</v>
      </c>
      <c r="J177" s="45"/>
      <c r="K177" s="45" t="str">
        <f t="shared" si="19"/>
        <v>60101131520320370240</v>
      </c>
      <c r="L177" s="39"/>
    </row>
    <row r="178" spans="1:12" s="59" customFormat="1" ht="25.5">
      <c r="A178" s="57" t="s">
        <v>45</v>
      </c>
      <c r="B178" s="71">
        <v>601</v>
      </c>
      <c r="C178" s="66" t="s">
        <v>26</v>
      </c>
      <c r="D178" s="66">
        <v>13</v>
      </c>
      <c r="E178" s="66" t="s">
        <v>183</v>
      </c>
      <c r="F178" s="54" t="s">
        <v>46</v>
      </c>
      <c r="G178" s="55">
        <f>VLOOKUP($K178,'[1]АС БЮДЖ на 31 12 2018'!$A$8:$H$701,6,0)</f>
        <v>228000</v>
      </c>
      <c r="H178" s="56">
        <v>1520320370</v>
      </c>
      <c r="I178" s="45" t="str">
        <f t="shared" si="17"/>
        <v>1520320370</v>
      </c>
      <c r="J178" s="45"/>
      <c r="K178" s="45" t="str">
        <f t="shared" si="19"/>
        <v>60101131520320370244</v>
      </c>
      <c r="L178" s="58"/>
    </row>
    <row r="179" spans="1:12" s="38" customFormat="1">
      <c r="A179" s="52" t="s">
        <v>179</v>
      </c>
      <c r="B179" s="71">
        <v>601</v>
      </c>
      <c r="C179" s="66" t="s">
        <v>26</v>
      </c>
      <c r="D179" s="66">
        <v>13</v>
      </c>
      <c r="E179" s="66" t="s">
        <v>183</v>
      </c>
      <c r="F179" s="54" t="s">
        <v>180</v>
      </c>
      <c r="G179" s="55">
        <f>VLOOKUP($K179,'[1]АС БЮДЖ на 31 12 2018'!$A$8:$H$701,6,0)</f>
        <v>62000</v>
      </c>
      <c r="H179" s="56">
        <v>1520320370</v>
      </c>
      <c r="I179" s="45" t="str">
        <f t="shared" si="17"/>
        <v>1520320370</v>
      </c>
      <c r="J179" s="45"/>
      <c r="K179" s="45" t="str">
        <f t="shared" si="19"/>
        <v>60101131520320370350</v>
      </c>
      <c r="L179" s="39"/>
    </row>
    <row r="180" spans="1:12" s="38" customFormat="1">
      <c r="A180" s="52" t="s">
        <v>184</v>
      </c>
      <c r="B180" s="71">
        <v>601</v>
      </c>
      <c r="C180" s="66" t="s">
        <v>26</v>
      </c>
      <c r="D180" s="66">
        <v>13</v>
      </c>
      <c r="E180" s="66" t="s">
        <v>185</v>
      </c>
      <c r="F180" s="54" t="s">
        <v>24</v>
      </c>
      <c r="G180" s="55">
        <f t="shared" ref="G180:G182" si="21">G181</f>
        <v>278800</v>
      </c>
      <c r="H180" s="56">
        <v>1530000000</v>
      </c>
      <c r="I180" s="45" t="str">
        <f t="shared" si="17"/>
        <v>1530000000</v>
      </c>
      <c r="J180" s="46"/>
      <c r="K180" s="45" t="str">
        <f t="shared" si="19"/>
        <v>60101131530000000000</v>
      </c>
      <c r="L180" s="39"/>
    </row>
    <row r="181" spans="1:12" s="38" customFormat="1" ht="25.5">
      <c r="A181" s="52" t="s">
        <v>186</v>
      </c>
      <c r="B181" s="71">
        <v>601</v>
      </c>
      <c r="C181" s="66" t="s">
        <v>26</v>
      </c>
      <c r="D181" s="66">
        <v>13</v>
      </c>
      <c r="E181" s="66" t="s">
        <v>187</v>
      </c>
      <c r="F181" s="54" t="s">
        <v>24</v>
      </c>
      <c r="G181" s="55">
        <f t="shared" si="21"/>
        <v>278800</v>
      </c>
      <c r="H181" s="56">
        <v>1530300000</v>
      </c>
      <c r="I181" s="45" t="str">
        <f t="shared" si="17"/>
        <v>1530300000</v>
      </c>
      <c r="J181" s="46"/>
      <c r="K181" s="45" t="str">
        <f t="shared" si="19"/>
        <v>60101131530300000000</v>
      </c>
      <c r="L181" s="39"/>
    </row>
    <row r="182" spans="1:12" s="38" customFormat="1" ht="38.25">
      <c r="A182" s="52" t="s">
        <v>188</v>
      </c>
      <c r="B182" s="71">
        <v>601</v>
      </c>
      <c r="C182" s="66" t="s">
        <v>26</v>
      </c>
      <c r="D182" s="66">
        <v>13</v>
      </c>
      <c r="E182" s="66" t="s">
        <v>189</v>
      </c>
      <c r="F182" s="54" t="s">
        <v>24</v>
      </c>
      <c r="G182" s="55">
        <f t="shared" si="21"/>
        <v>278800</v>
      </c>
      <c r="H182" s="56">
        <v>1530320100</v>
      </c>
      <c r="I182" s="45" t="str">
        <f t="shared" si="17"/>
        <v>1530320100</v>
      </c>
      <c r="J182" s="46"/>
      <c r="K182" s="45" t="str">
        <f t="shared" si="19"/>
        <v>60101131530320100000</v>
      </c>
      <c r="L182" s="39"/>
    </row>
    <row r="183" spans="1:12" s="38" customFormat="1">
      <c r="A183" s="52" t="s">
        <v>179</v>
      </c>
      <c r="B183" s="71">
        <v>601</v>
      </c>
      <c r="C183" s="66" t="s">
        <v>26</v>
      </c>
      <c r="D183" s="66">
        <v>13</v>
      </c>
      <c r="E183" s="66" t="s">
        <v>189</v>
      </c>
      <c r="F183" s="54" t="s">
        <v>180</v>
      </c>
      <c r="G183" s="55">
        <f>VLOOKUP($K183,'[1]АС БЮДЖ на 31 12 2018'!$A$8:$H$701,6,0)</f>
        <v>278800</v>
      </c>
      <c r="H183" s="56">
        <v>1530320100</v>
      </c>
      <c r="I183" s="45" t="str">
        <f t="shared" si="17"/>
        <v>1530320100</v>
      </c>
      <c r="J183" s="45"/>
      <c r="K183" s="45" t="str">
        <f t="shared" si="19"/>
        <v>60101131530320100350</v>
      </c>
      <c r="L183" s="39"/>
    </row>
    <row r="184" spans="1:12" s="38" customFormat="1">
      <c r="A184" s="52" t="s">
        <v>190</v>
      </c>
      <c r="B184" s="53" t="s">
        <v>77</v>
      </c>
      <c r="C184" s="54" t="s">
        <v>26</v>
      </c>
      <c r="D184" s="54" t="s">
        <v>108</v>
      </c>
      <c r="E184" s="54" t="s">
        <v>191</v>
      </c>
      <c r="F184" s="54" t="s">
        <v>24</v>
      </c>
      <c r="G184" s="55">
        <f t="shared" ref="G184:G187" si="22">G185</f>
        <v>2292500</v>
      </c>
      <c r="H184" s="56">
        <v>1800000000</v>
      </c>
      <c r="I184" s="45" t="str">
        <f t="shared" si="17"/>
        <v>1800000000</v>
      </c>
      <c r="J184" s="46"/>
      <c r="K184" s="45" t="str">
        <f t="shared" si="19"/>
        <v>60101131800000000000</v>
      </c>
      <c r="L184" s="39"/>
    </row>
    <row r="185" spans="1:12" s="38" customFormat="1" ht="25.5">
      <c r="A185" s="52" t="s">
        <v>192</v>
      </c>
      <c r="B185" s="53" t="s">
        <v>77</v>
      </c>
      <c r="C185" s="54" t="s">
        <v>26</v>
      </c>
      <c r="D185" s="54" t="s">
        <v>108</v>
      </c>
      <c r="E185" s="54" t="s">
        <v>193</v>
      </c>
      <c r="F185" s="54" t="s">
        <v>24</v>
      </c>
      <c r="G185" s="55">
        <f t="shared" si="22"/>
        <v>2292500</v>
      </c>
      <c r="H185" s="56" t="s">
        <v>194</v>
      </c>
      <c r="I185" s="45" t="str">
        <f t="shared" si="17"/>
        <v>18Б0000000</v>
      </c>
      <c r="J185" s="46"/>
      <c r="K185" s="45" t="str">
        <f t="shared" si="19"/>
        <v>601011318Б0000000000</v>
      </c>
      <c r="L185" s="39"/>
    </row>
    <row r="186" spans="1:12" s="38" customFormat="1" ht="38.25">
      <c r="A186" s="65" t="s">
        <v>195</v>
      </c>
      <c r="B186" s="53" t="s">
        <v>77</v>
      </c>
      <c r="C186" s="54" t="s">
        <v>26</v>
      </c>
      <c r="D186" s="54" t="s">
        <v>108</v>
      </c>
      <c r="E186" s="54" t="s">
        <v>196</v>
      </c>
      <c r="F186" s="54" t="s">
        <v>24</v>
      </c>
      <c r="G186" s="55">
        <f t="shared" si="22"/>
        <v>2292500</v>
      </c>
      <c r="H186" s="56" t="s">
        <v>197</v>
      </c>
      <c r="I186" s="45" t="str">
        <f t="shared" si="17"/>
        <v>18Б0100000</v>
      </c>
      <c r="J186" s="46"/>
      <c r="K186" s="45" t="str">
        <f t="shared" si="19"/>
        <v>601011318Б0100000000</v>
      </c>
      <c r="L186" s="39"/>
    </row>
    <row r="187" spans="1:12" s="38" customFormat="1" ht="63.75">
      <c r="A187" s="52" t="s">
        <v>198</v>
      </c>
      <c r="B187" s="53" t="s">
        <v>77</v>
      </c>
      <c r="C187" s="54" t="s">
        <v>26</v>
      </c>
      <c r="D187" s="54" t="s">
        <v>108</v>
      </c>
      <c r="E187" s="54" t="s">
        <v>199</v>
      </c>
      <c r="F187" s="54" t="s">
        <v>24</v>
      </c>
      <c r="G187" s="55">
        <f t="shared" si="22"/>
        <v>2292500</v>
      </c>
      <c r="H187" s="56" t="s">
        <v>200</v>
      </c>
      <c r="I187" s="45" t="str">
        <f t="shared" si="17"/>
        <v>18Б0160080</v>
      </c>
      <c r="J187" s="46"/>
      <c r="K187" s="45" t="str">
        <f t="shared" si="19"/>
        <v>601011318Б0160080000</v>
      </c>
      <c r="L187" s="39"/>
    </row>
    <row r="188" spans="1:12" s="38" customFormat="1" ht="25.5">
      <c r="A188" s="52" t="s">
        <v>201</v>
      </c>
      <c r="B188" s="53" t="s">
        <v>77</v>
      </c>
      <c r="C188" s="54" t="s">
        <v>26</v>
      </c>
      <c r="D188" s="54" t="s">
        <v>108</v>
      </c>
      <c r="E188" s="54" t="s">
        <v>199</v>
      </c>
      <c r="F188" s="54" t="s">
        <v>202</v>
      </c>
      <c r="G188" s="55">
        <f>G189</f>
        <v>2292500</v>
      </c>
      <c r="H188" s="56" t="s">
        <v>200</v>
      </c>
      <c r="I188" s="45" t="str">
        <f t="shared" si="17"/>
        <v>18Б0160080</v>
      </c>
      <c r="J188" s="45"/>
      <c r="K188" s="45" t="str">
        <f t="shared" si="19"/>
        <v>601011318Б0160080630</v>
      </c>
      <c r="L188" s="39"/>
    </row>
    <row r="189" spans="1:12" s="59" customFormat="1" ht="38.25">
      <c r="A189" s="57" t="s">
        <v>203</v>
      </c>
      <c r="B189" s="53" t="s">
        <v>77</v>
      </c>
      <c r="C189" s="54" t="s">
        <v>26</v>
      </c>
      <c r="D189" s="54" t="s">
        <v>108</v>
      </c>
      <c r="E189" s="54" t="s">
        <v>199</v>
      </c>
      <c r="F189" s="54" t="s">
        <v>204</v>
      </c>
      <c r="G189" s="55">
        <f>VLOOKUP($K189,'[1]АС БЮДЖ на 31 12 2018'!$A$8:$H$701,6,0)</f>
        <v>2292500</v>
      </c>
      <c r="H189" s="56" t="s">
        <v>200</v>
      </c>
      <c r="I189" s="45" t="str">
        <f t="shared" si="17"/>
        <v>18Б0160080</v>
      </c>
      <c r="J189" s="45"/>
      <c r="K189" s="45" t="str">
        <f t="shared" si="19"/>
        <v>601011318Б0160080631</v>
      </c>
      <c r="L189" s="58"/>
    </row>
    <row r="190" spans="1:12" s="38" customFormat="1">
      <c r="A190" s="65" t="s">
        <v>79</v>
      </c>
      <c r="B190" s="66" t="s">
        <v>77</v>
      </c>
      <c r="C190" s="67" t="s">
        <v>26</v>
      </c>
      <c r="D190" s="67" t="s">
        <v>108</v>
      </c>
      <c r="E190" s="67" t="s">
        <v>80</v>
      </c>
      <c r="F190" s="67" t="s">
        <v>24</v>
      </c>
      <c r="G190" s="55">
        <f>G191+G209</f>
        <v>35111925.129999995</v>
      </c>
      <c r="H190" s="56">
        <v>7100000000</v>
      </c>
      <c r="I190" s="45" t="str">
        <f t="shared" si="17"/>
        <v>7100000000</v>
      </c>
      <c r="J190" s="46"/>
      <c r="K190" s="45" t="str">
        <f t="shared" si="19"/>
        <v>60101137100000000000</v>
      </c>
      <c r="L190" s="39"/>
    </row>
    <row r="191" spans="1:12" s="38" customFormat="1" ht="25.5">
      <c r="A191" s="65" t="s">
        <v>87</v>
      </c>
      <c r="B191" s="66" t="s">
        <v>77</v>
      </c>
      <c r="C191" s="67" t="s">
        <v>26</v>
      </c>
      <c r="D191" s="67" t="s">
        <v>108</v>
      </c>
      <c r="E191" s="67" t="s">
        <v>88</v>
      </c>
      <c r="F191" s="67" t="s">
        <v>24</v>
      </c>
      <c r="G191" s="55">
        <f>G196+G206+G192</f>
        <v>35101925.129999995</v>
      </c>
      <c r="H191" s="56">
        <v>7110000000</v>
      </c>
      <c r="I191" s="45" t="str">
        <f t="shared" si="17"/>
        <v>7110000000</v>
      </c>
      <c r="J191" s="46"/>
      <c r="K191" s="45" t="str">
        <f t="shared" si="19"/>
        <v>60101137110000000000</v>
      </c>
      <c r="L191" s="39"/>
    </row>
    <row r="192" spans="1:12" s="76" customFormat="1" ht="25.5">
      <c r="A192" s="52" t="s">
        <v>205</v>
      </c>
      <c r="B192" s="66" t="s">
        <v>77</v>
      </c>
      <c r="C192" s="54" t="s">
        <v>26</v>
      </c>
      <c r="D192" s="54" t="s">
        <v>108</v>
      </c>
      <c r="E192" s="54" t="s">
        <v>206</v>
      </c>
      <c r="F192" s="54" t="s">
        <v>24</v>
      </c>
      <c r="G192" s="55">
        <f>G193</f>
        <v>114328.62</v>
      </c>
      <c r="H192" s="56">
        <v>7110010050</v>
      </c>
      <c r="I192" s="45" t="str">
        <f t="shared" si="17"/>
        <v>7110010050</v>
      </c>
      <c r="J192" s="46"/>
      <c r="K192" s="45" t="str">
        <f t="shared" si="19"/>
        <v>60101137110010050000</v>
      </c>
      <c r="L192" s="39"/>
    </row>
    <row r="193" spans="1:12" s="76" customFormat="1" ht="12.75">
      <c r="A193" s="57" t="s">
        <v>35</v>
      </c>
      <c r="B193" s="66" t="s">
        <v>77</v>
      </c>
      <c r="C193" s="54" t="s">
        <v>26</v>
      </c>
      <c r="D193" s="54" t="s">
        <v>108</v>
      </c>
      <c r="E193" s="54" t="s">
        <v>206</v>
      </c>
      <c r="F193" s="67" t="s">
        <v>36</v>
      </c>
      <c r="G193" s="55">
        <f>SUM(G194:G195)</f>
        <v>114328.62</v>
      </c>
      <c r="H193" s="56">
        <v>7110010050</v>
      </c>
      <c r="I193" s="45" t="str">
        <f t="shared" si="17"/>
        <v>7110010050</v>
      </c>
      <c r="J193" s="45"/>
      <c r="K193" s="45" t="str">
        <f t="shared" si="19"/>
        <v>60101137110010050120</v>
      </c>
      <c r="L193" s="77"/>
    </row>
    <row r="194" spans="1:12" s="76" customFormat="1" ht="25.5">
      <c r="A194" s="57" t="s">
        <v>37</v>
      </c>
      <c r="B194" s="66" t="s">
        <v>77</v>
      </c>
      <c r="C194" s="54" t="s">
        <v>26</v>
      </c>
      <c r="D194" s="54" t="s">
        <v>108</v>
      </c>
      <c r="E194" s="54" t="s">
        <v>206</v>
      </c>
      <c r="F194" s="67" t="s">
        <v>38</v>
      </c>
      <c r="G194" s="55">
        <f>VLOOKUP($K194,'[1]АС БЮДЖ на 31 12 2018'!$A$8:$H$701,6,0)</f>
        <v>87810</v>
      </c>
      <c r="H194" s="56">
        <v>7110010050</v>
      </c>
      <c r="I194" s="45" t="str">
        <f t="shared" si="17"/>
        <v>7110010050</v>
      </c>
      <c r="J194" s="45"/>
      <c r="K194" s="45" t="str">
        <f t="shared" si="19"/>
        <v>60101137110010050122</v>
      </c>
      <c r="L194" s="77"/>
    </row>
    <row r="195" spans="1:12" s="76" customFormat="1" ht="38.25">
      <c r="A195" s="57" t="s">
        <v>41</v>
      </c>
      <c r="B195" s="66" t="s">
        <v>77</v>
      </c>
      <c r="C195" s="54" t="s">
        <v>26</v>
      </c>
      <c r="D195" s="54" t="s">
        <v>108</v>
      </c>
      <c r="E195" s="54" t="s">
        <v>206</v>
      </c>
      <c r="F195" s="67" t="s">
        <v>42</v>
      </c>
      <c r="G195" s="55">
        <f>VLOOKUP($K195,'[1]АС БЮДЖ на 31 12 2018'!$A$8:$H$701,6,0)</f>
        <v>26518.62</v>
      </c>
      <c r="H195" s="56">
        <v>7110010050</v>
      </c>
      <c r="I195" s="45" t="str">
        <f t="shared" si="17"/>
        <v>7110010050</v>
      </c>
      <c r="J195" s="45"/>
      <c r="K195" s="45" t="str">
        <f t="shared" si="19"/>
        <v>60101137110010050129</v>
      </c>
      <c r="L195" s="77"/>
    </row>
    <row r="196" spans="1:12" s="38" customFormat="1">
      <c r="A196" s="65" t="s">
        <v>152</v>
      </c>
      <c r="B196" s="66" t="s">
        <v>77</v>
      </c>
      <c r="C196" s="67" t="s">
        <v>26</v>
      </c>
      <c r="D196" s="67" t="s">
        <v>108</v>
      </c>
      <c r="E196" s="67" t="s">
        <v>207</v>
      </c>
      <c r="F196" s="67" t="s">
        <v>24</v>
      </c>
      <c r="G196" s="68">
        <f>G197+G200+G202</f>
        <v>34340005.93</v>
      </c>
      <c r="H196" s="69">
        <v>7110011010</v>
      </c>
      <c r="I196" s="45" t="str">
        <f t="shared" si="17"/>
        <v>7110011010</v>
      </c>
      <c r="J196" s="46"/>
      <c r="K196" s="45" t="str">
        <f t="shared" si="19"/>
        <v>60101137110011010000</v>
      </c>
      <c r="L196" s="39"/>
    </row>
    <row r="197" spans="1:12" s="38" customFormat="1">
      <c r="A197" s="70" t="s">
        <v>154</v>
      </c>
      <c r="B197" s="66" t="s">
        <v>77</v>
      </c>
      <c r="C197" s="67" t="s">
        <v>26</v>
      </c>
      <c r="D197" s="67" t="s">
        <v>108</v>
      </c>
      <c r="E197" s="67" t="s">
        <v>207</v>
      </c>
      <c r="F197" s="67" t="s">
        <v>155</v>
      </c>
      <c r="G197" s="55">
        <f>SUM(G198:G199)</f>
        <v>12606960</v>
      </c>
      <c r="H197" s="56">
        <v>7110011010</v>
      </c>
      <c r="I197" s="45" t="str">
        <f t="shared" si="17"/>
        <v>7110011010</v>
      </c>
      <c r="J197" s="45"/>
      <c r="K197" s="45" t="str">
        <f t="shared" si="19"/>
        <v>60101137110011010110</v>
      </c>
      <c r="L197" s="39"/>
    </row>
    <row r="198" spans="1:12" s="59" customFormat="1">
      <c r="A198" s="57" t="s">
        <v>156</v>
      </c>
      <c r="B198" s="66" t="s">
        <v>77</v>
      </c>
      <c r="C198" s="67" t="s">
        <v>26</v>
      </c>
      <c r="D198" s="67" t="s">
        <v>108</v>
      </c>
      <c r="E198" s="67" t="s">
        <v>207</v>
      </c>
      <c r="F198" s="54" t="s">
        <v>157</v>
      </c>
      <c r="G198" s="55">
        <f>VLOOKUP($K198,'[1]АС БЮДЖ на 31 12 2018'!$A$8:$H$701,6,0)</f>
        <v>9726513.3699999992</v>
      </c>
      <c r="H198" s="56">
        <v>7110011010</v>
      </c>
      <c r="I198" s="45" t="str">
        <f t="shared" si="17"/>
        <v>7110011010</v>
      </c>
      <c r="J198" s="45"/>
      <c r="K198" s="45" t="str">
        <f t="shared" si="19"/>
        <v>60101137110011010111</v>
      </c>
      <c r="L198" s="58"/>
    </row>
    <row r="199" spans="1:12" s="59" customFormat="1" ht="25.5">
      <c r="A199" s="57" t="s">
        <v>160</v>
      </c>
      <c r="B199" s="66" t="s">
        <v>77</v>
      </c>
      <c r="C199" s="67" t="s">
        <v>26</v>
      </c>
      <c r="D199" s="67" t="s">
        <v>108</v>
      </c>
      <c r="E199" s="67" t="s">
        <v>207</v>
      </c>
      <c r="F199" s="54" t="s">
        <v>161</v>
      </c>
      <c r="G199" s="55">
        <f>VLOOKUP($K199,'[1]АС БЮДЖ на 31 12 2018'!$A$8:$H$701,6,0)</f>
        <v>2880446.63</v>
      </c>
      <c r="H199" s="56">
        <v>7110011010</v>
      </c>
      <c r="I199" s="45" t="str">
        <f t="shared" si="17"/>
        <v>7110011010</v>
      </c>
      <c r="J199" s="45"/>
      <c r="K199" s="45" t="str">
        <f t="shared" si="19"/>
        <v>60101137110011010119</v>
      </c>
      <c r="L199" s="58"/>
    </row>
    <row r="200" spans="1:12" s="38" customFormat="1" ht="25.5">
      <c r="A200" s="52" t="s">
        <v>43</v>
      </c>
      <c r="B200" s="66" t="s">
        <v>77</v>
      </c>
      <c r="C200" s="67" t="s">
        <v>26</v>
      </c>
      <c r="D200" s="67" t="s">
        <v>108</v>
      </c>
      <c r="E200" s="67" t="s">
        <v>207</v>
      </c>
      <c r="F200" s="67" t="s">
        <v>44</v>
      </c>
      <c r="G200" s="55">
        <f>G201</f>
        <v>21499905.93</v>
      </c>
      <c r="H200" s="56">
        <v>7110011010</v>
      </c>
      <c r="I200" s="45" t="str">
        <f t="shared" si="17"/>
        <v>7110011010</v>
      </c>
      <c r="J200" s="45"/>
      <c r="K200" s="45" t="str">
        <f t="shared" si="19"/>
        <v>60101137110011010240</v>
      </c>
      <c r="L200" s="39"/>
    </row>
    <row r="201" spans="1:12" s="59" customFormat="1" ht="25.5">
      <c r="A201" s="57" t="s">
        <v>45</v>
      </c>
      <c r="B201" s="66" t="s">
        <v>77</v>
      </c>
      <c r="C201" s="67" t="s">
        <v>26</v>
      </c>
      <c r="D201" s="67" t="s">
        <v>108</v>
      </c>
      <c r="E201" s="67" t="s">
        <v>207</v>
      </c>
      <c r="F201" s="67" t="s">
        <v>46</v>
      </c>
      <c r="G201" s="55">
        <f>VLOOKUP($K201,'[1]АС БЮДЖ на 31 12 2018'!$A$8:$H$701,6,0)</f>
        <v>21499905.93</v>
      </c>
      <c r="H201" s="56">
        <v>7110011010</v>
      </c>
      <c r="I201" s="45" t="str">
        <f t="shared" si="17"/>
        <v>7110011010</v>
      </c>
      <c r="J201" s="45"/>
      <c r="K201" s="45" t="str">
        <f t="shared" si="19"/>
        <v>60101137110011010244</v>
      </c>
      <c r="L201" s="58"/>
    </row>
    <row r="202" spans="1:12" s="38" customFormat="1">
      <c r="A202" s="52" t="s">
        <v>47</v>
      </c>
      <c r="B202" s="53" t="s">
        <v>77</v>
      </c>
      <c r="C202" s="54" t="s">
        <v>26</v>
      </c>
      <c r="D202" s="54" t="s">
        <v>108</v>
      </c>
      <c r="E202" s="54" t="s">
        <v>207</v>
      </c>
      <c r="F202" s="54" t="s">
        <v>48</v>
      </c>
      <c r="G202" s="55">
        <f>SUM(G203:G205)</f>
        <v>233140</v>
      </c>
      <c r="H202" s="56">
        <v>7110011010</v>
      </c>
      <c r="I202" s="45" t="str">
        <f t="shared" si="17"/>
        <v>7110011010</v>
      </c>
      <c r="J202" s="45"/>
      <c r="K202" s="45" t="str">
        <f t="shared" si="19"/>
        <v>60101137110011010850</v>
      </c>
      <c r="L202" s="39"/>
    </row>
    <row r="203" spans="1:12" s="38" customFormat="1">
      <c r="A203" s="52" t="s">
        <v>49</v>
      </c>
      <c r="B203" s="53" t="s">
        <v>77</v>
      </c>
      <c r="C203" s="54" t="s">
        <v>26</v>
      </c>
      <c r="D203" s="54" t="s">
        <v>108</v>
      </c>
      <c r="E203" s="54" t="s">
        <v>207</v>
      </c>
      <c r="F203" s="54" t="s">
        <v>50</v>
      </c>
      <c r="G203" s="55">
        <f>VLOOKUP($K203,'[1]АС БЮДЖ на 31 12 2018'!$A$8:$H$701,6,0)</f>
        <v>88610</v>
      </c>
      <c r="H203" s="56">
        <v>7110011010</v>
      </c>
      <c r="I203" s="45" t="str">
        <f t="shared" si="17"/>
        <v>7110011010</v>
      </c>
      <c r="J203" s="45"/>
      <c r="K203" s="45" t="str">
        <f t="shared" si="19"/>
        <v>60101137110011010851</v>
      </c>
      <c r="L203" s="39"/>
    </row>
    <row r="204" spans="1:12" s="38" customFormat="1">
      <c r="A204" s="52" t="s">
        <v>51</v>
      </c>
      <c r="B204" s="53" t="s">
        <v>77</v>
      </c>
      <c r="C204" s="54" t="s">
        <v>26</v>
      </c>
      <c r="D204" s="54" t="s">
        <v>108</v>
      </c>
      <c r="E204" s="54" t="s">
        <v>207</v>
      </c>
      <c r="F204" s="54" t="s">
        <v>52</v>
      </c>
      <c r="G204" s="55">
        <f>VLOOKUP($K204,'[1]АС БЮДЖ на 31 12 2018'!$A$8:$H$701,6,0)</f>
        <v>140530</v>
      </c>
      <c r="H204" s="56">
        <v>7110011010</v>
      </c>
      <c r="I204" s="45" t="str">
        <f t="shared" ref="I204:I275" si="23">TEXT(H204,"0000000000")</f>
        <v>7110011010</v>
      </c>
      <c r="J204" s="45"/>
      <c r="K204" s="45" t="str">
        <f t="shared" si="19"/>
        <v>60101137110011010852</v>
      </c>
      <c r="L204" s="39"/>
    </row>
    <row r="205" spans="1:12" s="38" customFormat="1">
      <c r="A205" s="52" t="s">
        <v>53</v>
      </c>
      <c r="B205" s="53" t="s">
        <v>77</v>
      </c>
      <c r="C205" s="54" t="s">
        <v>26</v>
      </c>
      <c r="D205" s="54" t="s">
        <v>108</v>
      </c>
      <c r="E205" s="54" t="s">
        <v>207</v>
      </c>
      <c r="F205" s="54" t="s">
        <v>54</v>
      </c>
      <c r="G205" s="55">
        <f>VLOOKUP($K205,'[1]АС БЮДЖ на 31 12 2018'!$A$8:$H$701,6,0)</f>
        <v>4000</v>
      </c>
      <c r="H205" s="56">
        <v>7110011010</v>
      </c>
      <c r="I205" s="45" t="str">
        <f t="shared" si="23"/>
        <v>7110011010</v>
      </c>
      <c r="J205" s="45"/>
      <c r="K205" s="45" t="str">
        <f t="shared" ref="K205:K273" si="24">CONCATENATE(B205,C205,D205,I205,F205)</f>
        <v>60101137110011010853</v>
      </c>
      <c r="L205" s="39"/>
    </row>
    <row r="206" spans="1:12" s="38" customFormat="1">
      <c r="A206" s="65" t="s">
        <v>208</v>
      </c>
      <c r="B206" s="66" t="s">
        <v>77</v>
      </c>
      <c r="C206" s="67" t="s">
        <v>26</v>
      </c>
      <c r="D206" s="67" t="s">
        <v>108</v>
      </c>
      <c r="E206" s="67" t="s">
        <v>209</v>
      </c>
      <c r="F206" s="67" t="s">
        <v>24</v>
      </c>
      <c r="G206" s="68">
        <f t="shared" ref="G206:G207" si="25">G207</f>
        <v>647590.57999999996</v>
      </c>
      <c r="H206" s="69">
        <v>7110020050</v>
      </c>
      <c r="I206" s="45" t="str">
        <f t="shared" si="23"/>
        <v>7110020050</v>
      </c>
      <c r="J206" s="46"/>
      <c r="K206" s="45" t="str">
        <f t="shared" si="24"/>
        <v>60101137110020050000</v>
      </c>
      <c r="L206" s="39"/>
    </row>
    <row r="207" spans="1:12" s="38" customFormat="1">
      <c r="A207" s="52" t="s">
        <v>90</v>
      </c>
      <c r="B207" s="66" t="s">
        <v>77</v>
      </c>
      <c r="C207" s="67" t="s">
        <v>26</v>
      </c>
      <c r="D207" s="67" t="s">
        <v>108</v>
      </c>
      <c r="E207" s="67" t="s">
        <v>209</v>
      </c>
      <c r="F207" s="54" t="s">
        <v>91</v>
      </c>
      <c r="G207" s="78">
        <f t="shared" si="25"/>
        <v>647590.57999999996</v>
      </c>
      <c r="H207" s="79">
        <v>7110020050</v>
      </c>
      <c r="I207" s="45" t="str">
        <f t="shared" si="23"/>
        <v>7110020050</v>
      </c>
      <c r="J207" s="45"/>
      <c r="K207" s="45" t="str">
        <f t="shared" si="24"/>
        <v>60101137110020050830</v>
      </c>
      <c r="L207" s="39"/>
    </row>
    <row r="208" spans="1:12" s="38" customFormat="1" ht="25.5">
      <c r="A208" s="52" t="s">
        <v>92</v>
      </c>
      <c r="B208" s="66" t="s">
        <v>77</v>
      </c>
      <c r="C208" s="67" t="s">
        <v>26</v>
      </c>
      <c r="D208" s="67" t="s">
        <v>108</v>
      </c>
      <c r="E208" s="67" t="s">
        <v>209</v>
      </c>
      <c r="F208" s="54" t="s">
        <v>93</v>
      </c>
      <c r="G208" s="55">
        <f>VLOOKUP($K208,'[1]АС БЮДЖ на 31 12 2018'!$A$8:$H$701,6,0)</f>
        <v>647590.57999999996</v>
      </c>
      <c r="H208" s="56">
        <v>7110020050</v>
      </c>
      <c r="I208" s="45" t="str">
        <f t="shared" si="23"/>
        <v>7110020050</v>
      </c>
      <c r="J208" s="45"/>
      <c r="K208" s="45" t="str">
        <f t="shared" si="24"/>
        <v>60101137110020050831</v>
      </c>
      <c r="L208" s="39"/>
    </row>
    <row r="209" spans="1:12" s="38" customFormat="1">
      <c r="A209" s="80" t="s">
        <v>70</v>
      </c>
      <c r="B209" s="66" t="s">
        <v>77</v>
      </c>
      <c r="C209" s="67" t="s">
        <v>26</v>
      </c>
      <c r="D209" s="67" t="s">
        <v>108</v>
      </c>
      <c r="E209" s="67" t="s">
        <v>210</v>
      </c>
      <c r="F209" s="67" t="s">
        <v>24</v>
      </c>
      <c r="G209" s="55">
        <f>G210</f>
        <v>10000</v>
      </c>
      <c r="H209" s="67">
        <v>7140000000</v>
      </c>
      <c r="I209" s="45" t="str">
        <f t="shared" si="23"/>
        <v>7140000000</v>
      </c>
      <c r="J209" s="46"/>
      <c r="K209" s="45" t="str">
        <f t="shared" si="24"/>
        <v>60101137140000000000</v>
      </c>
      <c r="L209" s="39"/>
    </row>
    <row r="210" spans="1:12" s="38" customFormat="1">
      <c r="A210" s="52" t="s">
        <v>211</v>
      </c>
      <c r="B210" s="66" t="s">
        <v>77</v>
      </c>
      <c r="C210" s="67" t="s">
        <v>26</v>
      </c>
      <c r="D210" s="67" t="s">
        <v>108</v>
      </c>
      <c r="E210" s="67" t="s">
        <v>212</v>
      </c>
      <c r="F210" s="67" t="s">
        <v>24</v>
      </c>
      <c r="G210" s="55">
        <f>G211</f>
        <v>10000</v>
      </c>
      <c r="H210" s="67">
        <v>7140021040</v>
      </c>
      <c r="I210" s="45" t="str">
        <f t="shared" si="23"/>
        <v>7140021040</v>
      </c>
      <c r="J210" s="46"/>
      <c r="K210" s="45" t="str">
        <f t="shared" si="24"/>
        <v>60101137140021040000</v>
      </c>
      <c r="L210" s="39"/>
    </row>
    <row r="211" spans="1:12" s="38" customFormat="1">
      <c r="A211" s="52" t="s">
        <v>47</v>
      </c>
      <c r="B211" s="66" t="s">
        <v>77</v>
      </c>
      <c r="C211" s="67" t="s">
        <v>26</v>
      </c>
      <c r="D211" s="67" t="s">
        <v>108</v>
      </c>
      <c r="E211" s="67" t="s">
        <v>212</v>
      </c>
      <c r="F211" s="67" t="s">
        <v>48</v>
      </c>
      <c r="G211" s="55">
        <f>G212</f>
        <v>10000</v>
      </c>
      <c r="H211" s="67">
        <v>7140021040</v>
      </c>
      <c r="I211" s="45" t="str">
        <f t="shared" si="23"/>
        <v>7140021040</v>
      </c>
      <c r="J211" s="45"/>
      <c r="K211" s="45" t="str">
        <f t="shared" si="24"/>
        <v>60101137140021040850</v>
      </c>
      <c r="L211" s="39"/>
    </row>
    <row r="212" spans="1:12" s="38" customFormat="1">
      <c r="A212" s="52" t="s">
        <v>53</v>
      </c>
      <c r="B212" s="66" t="s">
        <v>77</v>
      </c>
      <c r="C212" s="67" t="s">
        <v>26</v>
      </c>
      <c r="D212" s="67" t="s">
        <v>108</v>
      </c>
      <c r="E212" s="67" t="s">
        <v>212</v>
      </c>
      <c r="F212" s="54" t="s">
        <v>54</v>
      </c>
      <c r="G212" s="55">
        <f>VLOOKUP($K212,'[1]АС БЮДЖ на 31 12 2018'!$A$8:$H$701,6,0)</f>
        <v>10000</v>
      </c>
      <c r="H212" s="67">
        <v>7140021040</v>
      </c>
      <c r="I212" s="45" t="str">
        <f t="shared" si="23"/>
        <v>7140021040</v>
      </c>
      <c r="J212" s="45"/>
      <c r="K212" s="45" t="str">
        <f t="shared" si="24"/>
        <v>60101137140021040853</v>
      </c>
      <c r="L212" s="39"/>
    </row>
    <row r="213" spans="1:12" s="38" customFormat="1" ht="25.5">
      <c r="A213" s="52" t="s">
        <v>101</v>
      </c>
      <c r="B213" s="66" t="s">
        <v>77</v>
      </c>
      <c r="C213" s="67" t="s">
        <v>26</v>
      </c>
      <c r="D213" s="67" t="s">
        <v>108</v>
      </c>
      <c r="E213" s="67" t="s">
        <v>102</v>
      </c>
      <c r="F213" s="67" t="s">
        <v>24</v>
      </c>
      <c r="G213" s="55">
        <f t="shared" ref="G213:G214" si="26">G214</f>
        <v>9100580</v>
      </c>
      <c r="H213" s="56">
        <v>9800000000</v>
      </c>
      <c r="I213" s="45" t="str">
        <f t="shared" si="23"/>
        <v>9800000000</v>
      </c>
      <c r="J213" s="46"/>
      <c r="K213" s="45" t="str">
        <f t="shared" si="24"/>
        <v>60101139800000000000</v>
      </c>
      <c r="L213" s="39"/>
    </row>
    <row r="214" spans="1:12" s="38" customFormat="1">
      <c r="A214" s="52" t="s">
        <v>103</v>
      </c>
      <c r="B214" s="66" t="s">
        <v>77</v>
      </c>
      <c r="C214" s="67" t="s">
        <v>26</v>
      </c>
      <c r="D214" s="67" t="s">
        <v>108</v>
      </c>
      <c r="E214" s="67" t="s">
        <v>104</v>
      </c>
      <c r="F214" s="67" t="s">
        <v>24</v>
      </c>
      <c r="G214" s="55">
        <f t="shared" si="26"/>
        <v>9100580</v>
      </c>
      <c r="H214" s="56">
        <v>9810000000</v>
      </c>
      <c r="I214" s="45" t="str">
        <f t="shared" si="23"/>
        <v>9810000000</v>
      </c>
      <c r="J214" s="46"/>
      <c r="K214" s="45" t="str">
        <f t="shared" si="24"/>
        <v>60101139810000000000</v>
      </c>
      <c r="L214" s="39"/>
    </row>
    <row r="215" spans="1:12" s="38" customFormat="1" ht="25.5">
      <c r="A215" s="65" t="s">
        <v>213</v>
      </c>
      <c r="B215" s="66" t="s">
        <v>77</v>
      </c>
      <c r="C215" s="67" t="s">
        <v>26</v>
      </c>
      <c r="D215" s="67" t="s">
        <v>108</v>
      </c>
      <c r="E215" s="67" t="s">
        <v>214</v>
      </c>
      <c r="F215" s="67" t="s">
        <v>24</v>
      </c>
      <c r="G215" s="55">
        <f>G216+G220</f>
        <v>9100580</v>
      </c>
      <c r="H215" s="56">
        <v>9810076610</v>
      </c>
      <c r="I215" s="45" t="str">
        <f t="shared" si="23"/>
        <v>9810076610</v>
      </c>
      <c r="J215" s="46"/>
      <c r="K215" s="45" t="str">
        <f t="shared" si="24"/>
        <v>60101139810076610000</v>
      </c>
      <c r="L215" s="39"/>
    </row>
    <row r="216" spans="1:12" s="38" customFormat="1">
      <c r="A216" s="57" t="s">
        <v>35</v>
      </c>
      <c r="B216" s="66" t="s">
        <v>77</v>
      </c>
      <c r="C216" s="67" t="s">
        <v>26</v>
      </c>
      <c r="D216" s="67" t="s">
        <v>108</v>
      </c>
      <c r="E216" s="67" t="s">
        <v>214</v>
      </c>
      <c r="F216" s="67" t="s">
        <v>36</v>
      </c>
      <c r="G216" s="55">
        <f>SUM(G217:G219)</f>
        <v>8967580</v>
      </c>
      <c r="H216" s="56">
        <v>9810076610</v>
      </c>
      <c r="I216" s="45" t="str">
        <f t="shared" si="23"/>
        <v>9810076610</v>
      </c>
      <c r="J216" s="45"/>
      <c r="K216" s="45" t="str">
        <f t="shared" si="24"/>
        <v>60101139810076610120</v>
      </c>
      <c r="L216" s="39"/>
    </row>
    <row r="217" spans="1:12" s="59" customFormat="1">
      <c r="A217" s="57" t="s">
        <v>57</v>
      </c>
      <c r="B217" s="66" t="s">
        <v>77</v>
      </c>
      <c r="C217" s="67" t="s">
        <v>26</v>
      </c>
      <c r="D217" s="67" t="s">
        <v>108</v>
      </c>
      <c r="E217" s="67" t="s">
        <v>214</v>
      </c>
      <c r="F217" s="54" t="s">
        <v>58</v>
      </c>
      <c r="G217" s="55">
        <f>VLOOKUP($K217,'[1]АС БЮДЖ на 31 12 2018'!$A$8:$H$701,6,0)</f>
        <v>6989688</v>
      </c>
      <c r="H217" s="56">
        <v>9810076610</v>
      </c>
      <c r="I217" s="45" t="str">
        <f t="shared" si="23"/>
        <v>9810076610</v>
      </c>
      <c r="J217" s="45"/>
      <c r="K217" s="45" t="str">
        <f t="shared" si="24"/>
        <v>60101139810076610121</v>
      </c>
      <c r="L217" s="58"/>
    </row>
    <row r="218" spans="1:12" s="59" customFormat="1" ht="25.5">
      <c r="A218" s="57" t="s">
        <v>37</v>
      </c>
      <c r="B218" s="66" t="s">
        <v>77</v>
      </c>
      <c r="C218" s="67" t="s">
        <v>26</v>
      </c>
      <c r="D218" s="67" t="s">
        <v>108</v>
      </c>
      <c r="E218" s="67" t="s">
        <v>214</v>
      </c>
      <c r="F218" s="54" t="s">
        <v>38</v>
      </c>
      <c r="G218" s="55">
        <f>VLOOKUP($K218,'[1]АС БЮДЖ на 31 12 2018'!$A$8:$H$701,6,0)</f>
        <v>120.97</v>
      </c>
      <c r="H218" s="56">
        <v>9810076610</v>
      </c>
      <c r="I218" s="45" t="str">
        <f t="shared" si="23"/>
        <v>9810076610</v>
      </c>
      <c r="J218" s="45"/>
      <c r="K218" s="45" t="str">
        <f t="shared" si="24"/>
        <v>60101139810076610122</v>
      </c>
      <c r="L218" s="58"/>
    </row>
    <row r="219" spans="1:12" s="59" customFormat="1" ht="38.25">
      <c r="A219" s="57" t="s">
        <v>41</v>
      </c>
      <c r="B219" s="66" t="s">
        <v>77</v>
      </c>
      <c r="C219" s="67" t="s">
        <v>26</v>
      </c>
      <c r="D219" s="67" t="s">
        <v>108</v>
      </c>
      <c r="E219" s="67" t="s">
        <v>214</v>
      </c>
      <c r="F219" s="54" t="s">
        <v>42</v>
      </c>
      <c r="G219" s="55">
        <f>VLOOKUP($K219,'[1]АС БЮДЖ на 31 12 2018'!$A$8:$H$701,6,0)</f>
        <v>1977771.03</v>
      </c>
      <c r="H219" s="56">
        <v>9810076610</v>
      </c>
      <c r="I219" s="45" t="str">
        <f t="shared" si="23"/>
        <v>9810076610</v>
      </c>
      <c r="J219" s="45"/>
      <c r="K219" s="45" t="str">
        <f t="shared" si="24"/>
        <v>60101139810076610129</v>
      </c>
      <c r="L219" s="58"/>
    </row>
    <row r="220" spans="1:12" s="59" customFormat="1" ht="25.5">
      <c r="A220" s="52" t="s">
        <v>43</v>
      </c>
      <c r="B220" s="66" t="s">
        <v>77</v>
      </c>
      <c r="C220" s="67" t="s">
        <v>26</v>
      </c>
      <c r="D220" s="67" t="s">
        <v>108</v>
      </c>
      <c r="E220" s="67" t="s">
        <v>214</v>
      </c>
      <c r="F220" s="67" t="s">
        <v>44</v>
      </c>
      <c r="G220" s="55">
        <f>G221</f>
        <v>133000</v>
      </c>
      <c r="H220" s="56">
        <v>9810076610</v>
      </c>
      <c r="I220" s="45" t="str">
        <f t="shared" si="23"/>
        <v>9810076610</v>
      </c>
      <c r="J220" s="45"/>
      <c r="K220" s="45" t="str">
        <f t="shared" si="24"/>
        <v>60101139810076610240</v>
      </c>
      <c r="L220" s="58"/>
    </row>
    <row r="221" spans="1:12" s="59" customFormat="1" ht="25.5">
      <c r="A221" s="57" t="s">
        <v>45</v>
      </c>
      <c r="B221" s="66" t="s">
        <v>77</v>
      </c>
      <c r="C221" s="67" t="s">
        <v>26</v>
      </c>
      <c r="D221" s="67" t="s">
        <v>108</v>
      </c>
      <c r="E221" s="67" t="s">
        <v>214</v>
      </c>
      <c r="F221" s="67" t="s">
        <v>46</v>
      </c>
      <c r="G221" s="55">
        <f>VLOOKUP($K221,'[1]АС БЮДЖ на 31 12 2018'!$A$8:$H$701,6,0)</f>
        <v>133000</v>
      </c>
      <c r="H221" s="56">
        <v>9810076610</v>
      </c>
      <c r="I221" s="45" t="str">
        <f t="shared" si="23"/>
        <v>9810076610</v>
      </c>
      <c r="J221" s="45"/>
      <c r="K221" s="45" t="str">
        <f t="shared" si="24"/>
        <v>60101139810076610244</v>
      </c>
      <c r="L221" s="58"/>
    </row>
    <row r="222" spans="1:12" s="38" customFormat="1">
      <c r="A222" s="40" t="s">
        <v>215</v>
      </c>
      <c r="B222" s="41" t="s">
        <v>77</v>
      </c>
      <c r="C222" s="42" t="s">
        <v>86</v>
      </c>
      <c r="D222" s="42" t="s">
        <v>22</v>
      </c>
      <c r="E222" s="42" t="s">
        <v>23</v>
      </c>
      <c r="F222" s="42" t="s">
        <v>24</v>
      </c>
      <c r="G222" s="43">
        <f t="shared" ref="G222:G223" si="27">G223</f>
        <v>6044287.7000000002</v>
      </c>
      <c r="H222" s="44">
        <v>0</v>
      </c>
      <c r="I222" s="45" t="str">
        <f t="shared" si="23"/>
        <v>0000000000</v>
      </c>
      <c r="J222" s="46"/>
      <c r="K222" s="45" t="str">
        <f t="shared" si="24"/>
        <v>60104000000000000000</v>
      </c>
      <c r="L222" s="39"/>
    </row>
    <row r="223" spans="1:12" s="38" customFormat="1">
      <c r="A223" s="47" t="s">
        <v>216</v>
      </c>
      <c r="B223" s="48" t="s">
        <v>77</v>
      </c>
      <c r="C223" s="49" t="s">
        <v>86</v>
      </c>
      <c r="D223" s="49" t="s">
        <v>68</v>
      </c>
      <c r="E223" s="49" t="s">
        <v>23</v>
      </c>
      <c r="F223" s="49" t="s">
        <v>24</v>
      </c>
      <c r="G223" s="50">
        <f t="shared" si="27"/>
        <v>6044287.7000000002</v>
      </c>
      <c r="H223" s="51">
        <v>0</v>
      </c>
      <c r="I223" s="45" t="str">
        <f t="shared" si="23"/>
        <v>0000000000</v>
      </c>
      <c r="J223" s="46"/>
      <c r="K223" s="45" t="str">
        <f t="shared" si="24"/>
        <v>60104120000000000000</v>
      </c>
      <c r="L223" s="39"/>
    </row>
    <row r="224" spans="1:12" s="38" customFormat="1">
      <c r="A224" s="65" t="s">
        <v>109</v>
      </c>
      <c r="B224" s="53" t="s">
        <v>77</v>
      </c>
      <c r="C224" s="54" t="s">
        <v>86</v>
      </c>
      <c r="D224" s="54" t="s">
        <v>68</v>
      </c>
      <c r="E224" s="54" t="s">
        <v>110</v>
      </c>
      <c r="F224" s="54" t="s">
        <v>24</v>
      </c>
      <c r="G224" s="55">
        <f>G225+G239</f>
        <v>6044287.7000000002</v>
      </c>
      <c r="H224" s="56">
        <v>1200000000</v>
      </c>
      <c r="I224" s="45" t="str">
        <f t="shared" si="23"/>
        <v>1200000000</v>
      </c>
      <c r="J224" s="46"/>
      <c r="K224" s="45" t="str">
        <f t="shared" si="24"/>
        <v>60104121200000000000</v>
      </c>
      <c r="L224" s="39"/>
    </row>
    <row r="225" spans="1:12" s="38" customFormat="1" ht="25.5">
      <c r="A225" s="65" t="s">
        <v>217</v>
      </c>
      <c r="B225" s="53" t="s">
        <v>77</v>
      </c>
      <c r="C225" s="54" t="s">
        <v>86</v>
      </c>
      <c r="D225" s="54" t="s">
        <v>68</v>
      </c>
      <c r="E225" s="54" t="s">
        <v>218</v>
      </c>
      <c r="F225" s="54" t="s">
        <v>24</v>
      </c>
      <c r="G225" s="55">
        <f>G226+G231+G235</f>
        <v>5422887.7000000002</v>
      </c>
      <c r="H225" s="56">
        <v>1210000000</v>
      </c>
      <c r="I225" s="45" t="str">
        <f t="shared" si="23"/>
        <v>1210000000</v>
      </c>
      <c r="J225" s="46"/>
      <c r="K225" s="45" t="str">
        <f t="shared" si="24"/>
        <v>60104121210000000000</v>
      </c>
      <c r="L225" s="39"/>
    </row>
    <row r="226" spans="1:12" s="38" customFormat="1" ht="25.5">
      <c r="A226" s="65" t="s">
        <v>219</v>
      </c>
      <c r="B226" s="53" t="s">
        <v>77</v>
      </c>
      <c r="C226" s="54" t="s">
        <v>86</v>
      </c>
      <c r="D226" s="54" t="s">
        <v>68</v>
      </c>
      <c r="E226" s="54" t="s">
        <v>220</v>
      </c>
      <c r="F226" s="54" t="s">
        <v>24</v>
      </c>
      <c r="G226" s="55">
        <f t="shared" ref="G226:G227" si="28">G227</f>
        <v>5000000</v>
      </c>
      <c r="H226" s="56">
        <v>1210100000</v>
      </c>
      <c r="I226" s="45" t="str">
        <f t="shared" si="23"/>
        <v>1210100000</v>
      </c>
      <c r="J226" s="46"/>
      <c r="K226" s="45" t="str">
        <f t="shared" si="24"/>
        <v>60104121210100000000</v>
      </c>
      <c r="L226" s="39"/>
    </row>
    <row r="227" spans="1:12" s="38" customFormat="1" ht="25.5">
      <c r="A227" s="65" t="s">
        <v>221</v>
      </c>
      <c r="B227" s="53" t="s">
        <v>77</v>
      </c>
      <c r="C227" s="54" t="s">
        <v>86</v>
      </c>
      <c r="D227" s="54" t="s">
        <v>68</v>
      </c>
      <c r="E227" s="54" t="s">
        <v>222</v>
      </c>
      <c r="F227" s="54" t="s">
        <v>24</v>
      </c>
      <c r="G227" s="55">
        <f t="shared" si="28"/>
        <v>5000000</v>
      </c>
      <c r="H227" s="56">
        <v>1210160130</v>
      </c>
      <c r="I227" s="45" t="str">
        <f t="shared" si="23"/>
        <v>1210160130</v>
      </c>
      <c r="J227" s="46"/>
      <c r="K227" s="45" t="str">
        <f t="shared" si="24"/>
        <v>60104121210160130000</v>
      </c>
      <c r="L227" s="39"/>
    </row>
    <row r="228" spans="1:12" s="38" customFormat="1" ht="38.25">
      <c r="A228" s="65" t="s">
        <v>223</v>
      </c>
      <c r="B228" s="53" t="s">
        <v>77</v>
      </c>
      <c r="C228" s="54" t="s">
        <v>86</v>
      </c>
      <c r="D228" s="54" t="s">
        <v>68</v>
      </c>
      <c r="E228" s="54" t="s">
        <v>222</v>
      </c>
      <c r="F228" s="54" t="s">
        <v>224</v>
      </c>
      <c r="G228" s="55">
        <f>SUM(G229:G230)</f>
        <v>5000000</v>
      </c>
      <c r="H228" s="56">
        <v>1210160130</v>
      </c>
      <c r="I228" s="45" t="str">
        <f t="shared" si="23"/>
        <v>1210160130</v>
      </c>
      <c r="J228" s="45"/>
      <c r="K228" s="45" t="str">
        <f t="shared" si="24"/>
        <v>60104121210160130810</v>
      </c>
      <c r="L228" s="39"/>
    </row>
    <row r="229" spans="1:12" s="38" customFormat="1" ht="38.25">
      <c r="A229" s="57" t="s">
        <v>203</v>
      </c>
      <c r="B229" s="53" t="s">
        <v>77</v>
      </c>
      <c r="C229" s="54" t="s">
        <v>86</v>
      </c>
      <c r="D229" s="54" t="s">
        <v>68</v>
      </c>
      <c r="E229" s="54" t="s">
        <v>222</v>
      </c>
      <c r="F229" s="54" t="s">
        <v>225</v>
      </c>
      <c r="G229" s="55">
        <f>VLOOKUP($K229,'[1]АС БЮДЖ на 31 12 2018'!$A$8:$H$701,6,0)</f>
        <v>2000000</v>
      </c>
      <c r="H229" s="56">
        <v>1210160130</v>
      </c>
      <c r="I229" s="45" t="str">
        <f t="shared" si="23"/>
        <v>1210160130</v>
      </c>
      <c r="J229" s="45"/>
      <c r="K229" s="45" t="str">
        <f t="shared" si="24"/>
        <v>60104121210160130811</v>
      </c>
      <c r="L229" s="39"/>
    </row>
    <row r="230" spans="1:12" s="59" customFormat="1" ht="63.75">
      <c r="A230" s="57" t="s">
        <v>226</v>
      </c>
      <c r="B230" s="53" t="s">
        <v>77</v>
      </c>
      <c r="C230" s="54" t="s">
        <v>86</v>
      </c>
      <c r="D230" s="54" t="s">
        <v>68</v>
      </c>
      <c r="E230" s="54" t="s">
        <v>222</v>
      </c>
      <c r="F230" s="54" t="s">
        <v>227</v>
      </c>
      <c r="G230" s="55">
        <f>VLOOKUP($K230,'[1]АС БЮДЖ на 31 12 2018'!$A$8:$H$701,6,0)</f>
        <v>3000000</v>
      </c>
      <c r="H230" s="56">
        <v>1210160130</v>
      </c>
      <c r="I230" s="45" t="str">
        <f t="shared" si="23"/>
        <v>1210160130</v>
      </c>
      <c r="J230" s="45"/>
      <c r="K230" s="45" t="str">
        <f t="shared" si="24"/>
        <v>60104121210160130812</v>
      </c>
      <c r="L230" s="58"/>
    </row>
    <row r="231" spans="1:12" s="38" customFormat="1" ht="38.25">
      <c r="A231" s="65" t="s">
        <v>228</v>
      </c>
      <c r="B231" s="53" t="s">
        <v>77</v>
      </c>
      <c r="C231" s="54" t="s">
        <v>86</v>
      </c>
      <c r="D231" s="54" t="s">
        <v>68</v>
      </c>
      <c r="E231" s="54" t="s">
        <v>229</v>
      </c>
      <c r="F231" s="54" t="s">
        <v>24</v>
      </c>
      <c r="G231" s="55">
        <f t="shared" ref="G231:G232" si="29">G232</f>
        <v>4737.7</v>
      </c>
      <c r="H231" s="56">
        <v>1210200000</v>
      </c>
      <c r="I231" s="45" t="str">
        <f t="shared" si="23"/>
        <v>1210200000</v>
      </c>
      <c r="J231" s="46"/>
      <c r="K231" s="45" t="str">
        <f t="shared" si="24"/>
        <v>60104121210200000000</v>
      </c>
      <c r="L231" s="39"/>
    </row>
    <row r="232" spans="1:12" s="38" customFormat="1" ht="25.5">
      <c r="A232" s="65" t="s">
        <v>230</v>
      </c>
      <c r="B232" s="53" t="s">
        <v>77</v>
      </c>
      <c r="C232" s="54" t="s">
        <v>86</v>
      </c>
      <c r="D232" s="54" t="s">
        <v>68</v>
      </c>
      <c r="E232" s="54" t="s">
        <v>231</v>
      </c>
      <c r="F232" s="54" t="s">
        <v>24</v>
      </c>
      <c r="G232" s="55">
        <f t="shared" si="29"/>
        <v>4737.7</v>
      </c>
      <c r="H232" s="56">
        <v>1210220480</v>
      </c>
      <c r="I232" s="45" t="str">
        <f t="shared" si="23"/>
        <v>1210220480</v>
      </c>
      <c r="J232" s="46"/>
      <c r="K232" s="45" t="str">
        <f t="shared" si="24"/>
        <v>60104121210220480000</v>
      </c>
      <c r="L232" s="39"/>
    </row>
    <row r="233" spans="1:12" s="38" customFormat="1" ht="25.5">
      <c r="A233" s="52" t="s">
        <v>43</v>
      </c>
      <c r="B233" s="53" t="s">
        <v>77</v>
      </c>
      <c r="C233" s="54" t="s">
        <v>86</v>
      </c>
      <c r="D233" s="54" t="s">
        <v>68</v>
      </c>
      <c r="E233" s="54" t="s">
        <v>231</v>
      </c>
      <c r="F233" s="54" t="s">
        <v>44</v>
      </c>
      <c r="G233" s="55">
        <f>G234</f>
        <v>4737.7</v>
      </c>
      <c r="H233" s="56">
        <v>1210220480</v>
      </c>
      <c r="I233" s="45" t="str">
        <f t="shared" si="23"/>
        <v>1210220480</v>
      </c>
      <c r="J233" s="45"/>
      <c r="K233" s="45" t="str">
        <f t="shared" si="24"/>
        <v>60104121210220480240</v>
      </c>
      <c r="L233" s="39"/>
    </row>
    <row r="234" spans="1:12" s="82" customFormat="1" ht="25.5">
      <c r="A234" s="57" t="s">
        <v>45</v>
      </c>
      <c r="B234" s="53" t="s">
        <v>77</v>
      </c>
      <c r="C234" s="54" t="s">
        <v>86</v>
      </c>
      <c r="D234" s="54" t="s">
        <v>68</v>
      </c>
      <c r="E234" s="54" t="s">
        <v>231</v>
      </c>
      <c r="F234" s="54" t="s">
        <v>46</v>
      </c>
      <c r="G234" s="55">
        <f>VLOOKUP($K234,'[1]АС БЮДЖ на 31 12 2018'!$A$8:$H$701,6,0)</f>
        <v>4737.7</v>
      </c>
      <c r="H234" s="56">
        <v>1210220480</v>
      </c>
      <c r="I234" s="45" t="str">
        <f t="shared" si="23"/>
        <v>1210220480</v>
      </c>
      <c r="J234" s="45"/>
      <c r="K234" s="45" t="str">
        <f t="shared" si="24"/>
        <v>60104121210220480244</v>
      </c>
      <c r="L234" s="81"/>
    </row>
    <row r="235" spans="1:12" s="38" customFormat="1" ht="25.5">
      <c r="A235" s="65" t="s">
        <v>232</v>
      </c>
      <c r="B235" s="53" t="s">
        <v>77</v>
      </c>
      <c r="C235" s="54" t="s">
        <v>86</v>
      </c>
      <c r="D235" s="54" t="s">
        <v>68</v>
      </c>
      <c r="E235" s="54" t="s">
        <v>233</v>
      </c>
      <c r="F235" s="54" t="s">
        <v>24</v>
      </c>
      <c r="G235" s="55">
        <f t="shared" ref="G235:G236" si="30">G236</f>
        <v>418150</v>
      </c>
      <c r="H235" s="56">
        <v>1210300000</v>
      </c>
      <c r="I235" s="45" t="str">
        <f t="shared" si="23"/>
        <v>1210300000</v>
      </c>
      <c r="J235" s="46"/>
      <c r="K235" s="45" t="str">
        <f t="shared" si="24"/>
        <v>60104121210300000000</v>
      </c>
      <c r="L235" s="39"/>
    </row>
    <row r="236" spans="1:12" s="38" customFormat="1" ht="25.5">
      <c r="A236" s="65" t="s">
        <v>230</v>
      </c>
      <c r="B236" s="53" t="s">
        <v>77</v>
      </c>
      <c r="C236" s="54" t="s">
        <v>86</v>
      </c>
      <c r="D236" s="54" t="s">
        <v>68</v>
      </c>
      <c r="E236" s="54" t="s">
        <v>234</v>
      </c>
      <c r="F236" s="54" t="s">
        <v>24</v>
      </c>
      <c r="G236" s="55">
        <f t="shared" si="30"/>
        <v>418150</v>
      </c>
      <c r="H236" s="56">
        <v>1210320480</v>
      </c>
      <c r="I236" s="45" t="str">
        <f t="shared" si="23"/>
        <v>1210320480</v>
      </c>
      <c r="J236" s="46"/>
      <c r="K236" s="45" t="str">
        <f t="shared" si="24"/>
        <v>60104121210320480000</v>
      </c>
      <c r="L236" s="39"/>
    </row>
    <row r="237" spans="1:12" s="38" customFormat="1" ht="25.5">
      <c r="A237" s="52" t="s">
        <v>43</v>
      </c>
      <c r="B237" s="53" t="s">
        <v>77</v>
      </c>
      <c r="C237" s="54" t="s">
        <v>86</v>
      </c>
      <c r="D237" s="54" t="s">
        <v>68</v>
      </c>
      <c r="E237" s="54" t="s">
        <v>234</v>
      </c>
      <c r="F237" s="54" t="s">
        <v>44</v>
      </c>
      <c r="G237" s="55">
        <f>G238</f>
        <v>418150</v>
      </c>
      <c r="H237" s="56">
        <v>1210320480</v>
      </c>
      <c r="I237" s="45" t="str">
        <f t="shared" si="23"/>
        <v>1210320480</v>
      </c>
      <c r="J237" s="45"/>
      <c r="K237" s="45" t="str">
        <f t="shared" si="24"/>
        <v>60104121210320480240</v>
      </c>
      <c r="L237" s="39"/>
    </row>
    <row r="238" spans="1:12" s="59" customFormat="1" ht="25.5">
      <c r="A238" s="57" t="s">
        <v>45</v>
      </c>
      <c r="B238" s="53" t="s">
        <v>77</v>
      </c>
      <c r="C238" s="54" t="s">
        <v>86</v>
      </c>
      <c r="D238" s="54" t="s">
        <v>68</v>
      </c>
      <c r="E238" s="54" t="s">
        <v>234</v>
      </c>
      <c r="F238" s="54" t="s">
        <v>46</v>
      </c>
      <c r="G238" s="55">
        <f>VLOOKUP($K238,'[1]АС БЮДЖ на 31 12 2018'!$A$8:$H$701,6,0)</f>
        <v>418150</v>
      </c>
      <c r="H238" s="56">
        <v>1210320480</v>
      </c>
      <c r="I238" s="45" t="str">
        <f t="shared" si="23"/>
        <v>1210320480</v>
      </c>
      <c r="J238" s="45"/>
      <c r="K238" s="45" t="str">
        <f t="shared" si="24"/>
        <v>60104121210320480244</v>
      </c>
      <c r="L238" s="58"/>
    </row>
    <row r="239" spans="1:12" s="38" customFormat="1" ht="25.5">
      <c r="A239" s="52" t="s">
        <v>111</v>
      </c>
      <c r="B239" s="53" t="s">
        <v>77</v>
      </c>
      <c r="C239" s="54" t="s">
        <v>86</v>
      </c>
      <c r="D239" s="54" t="s">
        <v>68</v>
      </c>
      <c r="E239" s="54" t="s">
        <v>112</v>
      </c>
      <c r="F239" s="54" t="s">
        <v>24</v>
      </c>
      <c r="G239" s="55">
        <f>G244+G240</f>
        <v>621400</v>
      </c>
      <c r="H239" s="56">
        <v>1220000000</v>
      </c>
      <c r="I239" s="45" t="str">
        <f t="shared" si="23"/>
        <v>1220000000</v>
      </c>
      <c r="J239" s="46"/>
      <c r="K239" s="45" t="str">
        <f t="shared" si="24"/>
        <v>60104121220000000000</v>
      </c>
      <c r="L239" s="39"/>
    </row>
    <row r="240" spans="1:12" s="38" customFormat="1" ht="25.5">
      <c r="A240" s="65" t="s">
        <v>235</v>
      </c>
      <c r="B240" s="53" t="s">
        <v>77</v>
      </c>
      <c r="C240" s="54" t="s">
        <v>86</v>
      </c>
      <c r="D240" s="54" t="s">
        <v>68</v>
      </c>
      <c r="E240" s="54" t="s">
        <v>236</v>
      </c>
      <c r="F240" s="54" t="s">
        <v>24</v>
      </c>
      <c r="G240" s="55">
        <f t="shared" ref="G240:G242" si="31">G241</f>
        <v>201600</v>
      </c>
      <c r="H240" s="56">
        <v>1220100000</v>
      </c>
      <c r="I240" s="45" t="str">
        <f t="shared" si="23"/>
        <v>1220100000</v>
      </c>
      <c r="J240" s="46"/>
      <c r="K240" s="45" t="str">
        <f t="shared" si="24"/>
        <v>60104121220100000000</v>
      </c>
      <c r="L240" s="39"/>
    </row>
    <row r="241" spans="1:12" s="38" customFormat="1">
      <c r="A241" s="65" t="s">
        <v>237</v>
      </c>
      <c r="B241" s="53" t="s">
        <v>77</v>
      </c>
      <c r="C241" s="54" t="s">
        <v>86</v>
      </c>
      <c r="D241" s="54" t="s">
        <v>68</v>
      </c>
      <c r="E241" s="54" t="s">
        <v>238</v>
      </c>
      <c r="F241" s="54" t="s">
        <v>24</v>
      </c>
      <c r="G241" s="55">
        <f t="shared" si="31"/>
        <v>201600</v>
      </c>
      <c r="H241" s="56">
        <v>1220120650</v>
      </c>
      <c r="I241" s="45" t="str">
        <f t="shared" si="23"/>
        <v>1220120650</v>
      </c>
      <c r="J241" s="46"/>
      <c r="K241" s="45" t="str">
        <f t="shared" si="24"/>
        <v>60104121220120650000</v>
      </c>
      <c r="L241" s="39"/>
    </row>
    <row r="242" spans="1:12" s="38" customFormat="1" ht="25.5">
      <c r="A242" s="52" t="s">
        <v>43</v>
      </c>
      <c r="B242" s="53" t="s">
        <v>77</v>
      </c>
      <c r="C242" s="54" t="s">
        <v>86</v>
      </c>
      <c r="D242" s="54" t="s">
        <v>68</v>
      </c>
      <c r="E242" s="54" t="s">
        <v>238</v>
      </c>
      <c r="F242" s="54" t="s">
        <v>44</v>
      </c>
      <c r="G242" s="55">
        <f t="shared" si="31"/>
        <v>201600</v>
      </c>
      <c r="H242" s="56">
        <v>1220120650</v>
      </c>
      <c r="I242" s="45" t="str">
        <f t="shared" si="23"/>
        <v>1220120650</v>
      </c>
      <c r="J242" s="45"/>
      <c r="K242" s="45" t="str">
        <f t="shared" si="24"/>
        <v>60104121220120650240</v>
      </c>
      <c r="L242" s="39"/>
    </row>
    <row r="243" spans="1:12" s="59" customFormat="1" ht="25.5">
      <c r="A243" s="57" t="s">
        <v>45</v>
      </c>
      <c r="B243" s="53" t="s">
        <v>77</v>
      </c>
      <c r="C243" s="54" t="s">
        <v>86</v>
      </c>
      <c r="D243" s="54" t="s">
        <v>68</v>
      </c>
      <c r="E243" s="54" t="s">
        <v>238</v>
      </c>
      <c r="F243" s="54" t="s">
        <v>46</v>
      </c>
      <c r="G243" s="55">
        <f>VLOOKUP($K243,'[1]АС БЮДЖ на 31 12 2018'!$A$8:$H$701,6,0)</f>
        <v>201600</v>
      </c>
      <c r="H243" s="56">
        <v>1220120650</v>
      </c>
      <c r="I243" s="45" t="str">
        <f t="shared" si="23"/>
        <v>1220120650</v>
      </c>
      <c r="J243" s="45"/>
      <c r="K243" s="45" t="str">
        <f t="shared" si="24"/>
        <v>60104121220120650244</v>
      </c>
      <c r="L243" s="58"/>
    </row>
    <row r="244" spans="1:12" s="38" customFormat="1" ht="25.5">
      <c r="A244" s="52" t="s">
        <v>239</v>
      </c>
      <c r="B244" s="53" t="s">
        <v>77</v>
      </c>
      <c r="C244" s="54" t="s">
        <v>86</v>
      </c>
      <c r="D244" s="54" t="s">
        <v>68</v>
      </c>
      <c r="E244" s="54" t="s">
        <v>240</v>
      </c>
      <c r="F244" s="54" t="s">
        <v>24</v>
      </c>
      <c r="G244" s="55">
        <f t="shared" ref="G244" si="32">G245</f>
        <v>419800</v>
      </c>
      <c r="H244" s="56">
        <v>1220200000</v>
      </c>
      <c r="I244" s="45" t="str">
        <f t="shared" si="23"/>
        <v>1220200000</v>
      </c>
      <c r="J244" s="46"/>
      <c r="K244" s="45" t="str">
        <f t="shared" si="24"/>
        <v>60104121220200000000</v>
      </c>
      <c r="L244" s="39"/>
    </row>
    <row r="245" spans="1:12" s="38" customFormat="1" ht="25.5">
      <c r="A245" s="65" t="s">
        <v>113</v>
      </c>
      <c r="B245" s="53" t="s">
        <v>77</v>
      </c>
      <c r="C245" s="54" t="s">
        <v>86</v>
      </c>
      <c r="D245" s="54" t="s">
        <v>68</v>
      </c>
      <c r="E245" s="54" t="s">
        <v>114</v>
      </c>
      <c r="F245" s="54" t="s">
        <v>24</v>
      </c>
      <c r="G245" s="55">
        <f>G246</f>
        <v>419800</v>
      </c>
      <c r="H245" s="56">
        <v>1220220640</v>
      </c>
      <c r="I245" s="45" t="str">
        <f t="shared" si="23"/>
        <v>1220220640</v>
      </c>
      <c r="J245" s="46"/>
      <c r="K245" s="45" t="str">
        <f t="shared" si="24"/>
        <v>60104121220220640000</v>
      </c>
      <c r="L245" s="39"/>
    </row>
    <row r="246" spans="1:12" s="38" customFormat="1" ht="25.5">
      <c r="A246" s="52" t="s">
        <v>43</v>
      </c>
      <c r="B246" s="53" t="s">
        <v>77</v>
      </c>
      <c r="C246" s="54" t="s">
        <v>86</v>
      </c>
      <c r="D246" s="54" t="s">
        <v>68</v>
      </c>
      <c r="E246" s="54" t="s">
        <v>114</v>
      </c>
      <c r="F246" s="54" t="s">
        <v>44</v>
      </c>
      <c r="G246" s="55">
        <f>G247</f>
        <v>419800</v>
      </c>
      <c r="H246" s="56">
        <v>1220220640</v>
      </c>
      <c r="I246" s="45" t="str">
        <f t="shared" si="23"/>
        <v>1220220640</v>
      </c>
      <c r="J246" s="45"/>
      <c r="K246" s="45" t="str">
        <f t="shared" si="24"/>
        <v>60104121220220640240</v>
      </c>
      <c r="L246" s="39"/>
    </row>
    <row r="247" spans="1:12" s="59" customFormat="1" ht="25.5">
      <c r="A247" s="57" t="s">
        <v>45</v>
      </c>
      <c r="B247" s="53" t="s">
        <v>77</v>
      </c>
      <c r="C247" s="54" t="s">
        <v>86</v>
      </c>
      <c r="D247" s="54" t="s">
        <v>68</v>
      </c>
      <c r="E247" s="54" t="s">
        <v>114</v>
      </c>
      <c r="F247" s="54" t="s">
        <v>46</v>
      </c>
      <c r="G247" s="55">
        <f>VLOOKUP($K247,'[1]АС БЮДЖ на 31 12 2018'!$A$8:$H$701,6,0)</f>
        <v>419800</v>
      </c>
      <c r="H247" s="56">
        <v>1220220640</v>
      </c>
      <c r="I247" s="45" t="str">
        <f t="shared" si="23"/>
        <v>1220220640</v>
      </c>
      <c r="J247" s="45"/>
      <c r="K247" s="45" t="str">
        <f t="shared" si="24"/>
        <v>60104121220220640244</v>
      </c>
      <c r="L247" s="58"/>
    </row>
    <row r="248" spans="1:12" s="38" customFormat="1">
      <c r="A248" s="40" t="s">
        <v>241</v>
      </c>
      <c r="B248" s="41" t="s">
        <v>77</v>
      </c>
      <c r="C248" s="42" t="s">
        <v>242</v>
      </c>
      <c r="D248" s="42" t="s">
        <v>22</v>
      </c>
      <c r="E248" s="42" t="s">
        <v>23</v>
      </c>
      <c r="F248" s="42" t="s">
        <v>24</v>
      </c>
      <c r="G248" s="43">
        <f t="shared" ref="G248:G253" si="33">G249</f>
        <v>89200</v>
      </c>
      <c r="H248" s="44">
        <v>0</v>
      </c>
      <c r="I248" s="45" t="str">
        <f t="shared" si="23"/>
        <v>0000000000</v>
      </c>
      <c r="J248" s="46"/>
      <c r="K248" s="45" t="str">
        <f t="shared" si="24"/>
        <v>60107000000000000000</v>
      </c>
      <c r="L248" s="39"/>
    </row>
    <row r="249" spans="1:12" s="38" customFormat="1">
      <c r="A249" s="47" t="s">
        <v>243</v>
      </c>
      <c r="B249" s="48" t="s">
        <v>77</v>
      </c>
      <c r="C249" s="49" t="s">
        <v>242</v>
      </c>
      <c r="D249" s="49" t="s">
        <v>100</v>
      </c>
      <c r="E249" s="49" t="s">
        <v>23</v>
      </c>
      <c r="F249" s="49" t="s">
        <v>24</v>
      </c>
      <c r="G249" s="50">
        <f t="shared" si="33"/>
        <v>89200</v>
      </c>
      <c r="H249" s="51">
        <v>0</v>
      </c>
      <c r="I249" s="45" t="str">
        <f t="shared" si="23"/>
        <v>0000000000</v>
      </c>
      <c r="J249" s="46"/>
      <c r="K249" s="45" t="str">
        <f t="shared" si="24"/>
        <v>60107050000000000000</v>
      </c>
      <c r="L249" s="39"/>
    </row>
    <row r="250" spans="1:12" s="38" customFormat="1" ht="25.5">
      <c r="A250" s="65" t="s">
        <v>123</v>
      </c>
      <c r="B250" s="53" t="s">
        <v>77</v>
      </c>
      <c r="C250" s="54" t="s">
        <v>242</v>
      </c>
      <c r="D250" s="54" t="s">
        <v>100</v>
      </c>
      <c r="E250" s="54" t="s">
        <v>124</v>
      </c>
      <c r="F250" s="54" t="s">
        <v>24</v>
      </c>
      <c r="G250" s="55">
        <f t="shared" si="33"/>
        <v>89200</v>
      </c>
      <c r="H250" s="56">
        <v>1300000000</v>
      </c>
      <c r="I250" s="45" t="str">
        <f t="shared" si="23"/>
        <v>1300000000</v>
      </c>
      <c r="J250" s="46"/>
      <c r="K250" s="45" t="str">
        <f t="shared" si="24"/>
        <v>60107051300000000000</v>
      </c>
      <c r="L250" s="39"/>
    </row>
    <row r="251" spans="1:12" s="38" customFormat="1">
      <c r="A251" s="65" t="s">
        <v>244</v>
      </c>
      <c r="B251" s="53" t="s">
        <v>77</v>
      </c>
      <c r="C251" s="54" t="s">
        <v>242</v>
      </c>
      <c r="D251" s="54" t="s">
        <v>100</v>
      </c>
      <c r="E251" s="54" t="s">
        <v>245</v>
      </c>
      <c r="F251" s="54" t="s">
        <v>24</v>
      </c>
      <c r="G251" s="55">
        <f t="shared" si="33"/>
        <v>89200</v>
      </c>
      <c r="H251" s="56">
        <v>1310000000</v>
      </c>
      <c r="I251" s="45" t="str">
        <f t="shared" si="23"/>
        <v>1310000000</v>
      </c>
      <c r="J251" s="46"/>
      <c r="K251" s="45" t="str">
        <f t="shared" si="24"/>
        <v>60107051310000000000</v>
      </c>
      <c r="L251" s="39"/>
    </row>
    <row r="252" spans="1:12" s="38" customFormat="1" ht="25.5">
      <c r="A252" s="65" t="s">
        <v>246</v>
      </c>
      <c r="B252" s="53" t="s">
        <v>77</v>
      </c>
      <c r="C252" s="54" t="s">
        <v>242</v>
      </c>
      <c r="D252" s="54" t="s">
        <v>100</v>
      </c>
      <c r="E252" s="54" t="s">
        <v>247</v>
      </c>
      <c r="F252" s="54" t="s">
        <v>24</v>
      </c>
      <c r="G252" s="55">
        <f t="shared" si="33"/>
        <v>89200</v>
      </c>
      <c r="H252" s="56">
        <v>1310100000</v>
      </c>
      <c r="I252" s="45" t="str">
        <f t="shared" si="23"/>
        <v>1310100000</v>
      </c>
      <c r="J252" s="46"/>
      <c r="K252" s="45" t="str">
        <f t="shared" si="24"/>
        <v>60107051310100000000</v>
      </c>
      <c r="L252" s="39"/>
    </row>
    <row r="253" spans="1:12" s="38" customFormat="1" ht="25.5">
      <c r="A253" s="65" t="s">
        <v>248</v>
      </c>
      <c r="B253" s="53" t="s">
        <v>77</v>
      </c>
      <c r="C253" s="54" t="s">
        <v>242</v>
      </c>
      <c r="D253" s="54" t="s">
        <v>100</v>
      </c>
      <c r="E253" s="54" t="s">
        <v>249</v>
      </c>
      <c r="F253" s="54" t="s">
        <v>24</v>
      </c>
      <c r="G253" s="55">
        <f t="shared" si="33"/>
        <v>89200</v>
      </c>
      <c r="H253" s="56">
        <v>1310120450</v>
      </c>
      <c r="I253" s="45" t="str">
        <f t="shared" si="23"/>
        <v>1310120450</v>
      </c>
      <c r="J253" s="46"/>
      <c r="K253" s="45" t="str">
        <f t="shared" si="24"/>
        <v>60107051310120450000</v>
      </c>
      <c r="L253" s="39"/>
    </row>
    <row r="254" spans="1:12" s="38" customFormat="1" ht="25.5">
      <c r="A254" s="52" t="s">
        <v>43</v>
      </c>
      <c r="B254" s="53" t="s">
        <v>77</v>
      </c>
      <c r="C254" s="54" t="s">
        <v>242</v>
      </c>
      <c r="D254" s="54" t="s">
        <v>100</v>
      </c>
      <c r="E254" s="54" t="s">
        <v>249</v>
      </c>
      <c r="F254" s="54" t="s">
        <v>44</v>
      </c>
      <c r="G254" s="55">
        <f>G255</f>
        <v>89200</v>
      </c>
      <c r="H254" s="56">
        <v>1310120450</v>
      </c>
      <c r="I254" s="45" t="str">
        <f t="shared" si="23"/>
        <v>1310120450</v>
      </c>
      <c r="J254" s="45"/>
      <c r="K254" s="45" t="str">
        <f t="shared" si="24"/>
        <v>60107051310120450240</v>
      </c>
      <c r="L254" s="39"/>
    </row>
    <row r="255" spans="1:12" s="59" customFormat="1" ht="25.5">
      <c r="A255" s="57" t="s">
        <v>45</v>
      </c>
      <c r="B255" s="53" t="s">
        <v>77</v>
      </c>
      <c r="C255" s="54" t="s">
        <v>242</v>
      </c>
      <c r="D255" s="54" t="s">
        <v>100</v>
      </c>
      <c r="E255" s="54" t="s">
        <v>249</v>
      </c>
      <c r="F255" s="54" t="s">
        <v>46</v>
      </c>
      <c r="G255" s="55">
        <f>VLOOKUP($K255,'[1]АС БЮДЖ на 31 12 2018'!$A$8:$H$701,6,0)</f>
        <v>89200</v>
      </c>
      <c r="H255" s="56">
        <v>1310120450</v>
      </c>
      <c r="I255" s="45" t="str">
        <f t="shared" si="23"/>
        <v>1310120450</v>
      </c>
      <c r="J255" s="45"/>
      <c r="K255" s="45" t="str">
        <f t="shared" si="24"/>
        <v>60107051310120450244</v>
      </c>
      <c r="L255" s="58"/>
    </row>
    <row r="256" spans="1:12" s="38" customFormat="1">
      <c r="A256" s="40" t="s">
        <v>250</v>
      </c>
      <c r="B256" s="41" t="s">
        <v>77</v>
      </c>
      <c r="C256" s="42" t="s">
        <v>251</v>
      </c>
      <c r="D256" s="42" t="s">
        <v>22</v>
      </c>
      <c r="E256" s="42" t="s">
        <v>23</v>
      </c>
      <c r="F256" s="42" t="s">
        <v>24</v>
      </c>
      <c r="G256" s="43">
        <f t="shared" ref="G256:G262" si="34">G257</f>
        <v>2123000</v>
      </c>
      <c r="H256" s="44">
        <v>0</v>
      </c>
      <c r="I256" s="45" t="str">
        <f t="shared" si="23"/>
        <v>0000000000</v>
      </c>
      <c r="J256" s="46"/>
      <c r="K256" s="45" t="str">
        <f t="shared" si="24"/>
        <v>60108000000000000000</v>
      </c>
      <c r="L256" s="39"/>
    </row>
    <row r="257" spans="1:12" s="38" customFormat="1">
      <c r="A257" s="47" t="s">
        <v>252</v>
      </c>
      <c r="B257" s="48" t="s">
        <v>77</v>
      </c>
      <c r="C257" s="49" t="s">
        <v>251</v>
      </c>
      <c r="D257" s="49" t="s">
        <v>26</v>
      </c>
      <c r="E257" s="49" t="s">
        <v>23</v>
      </c>
      <c r="F257" s="49" t="s">
        <v>24</v>
      </c>
      <c r="G257" s="50">
        <f t="shared" si="34"/>
        <v>2123000</v>
      </c>
      <c r="H257" s="51">
        <v>0</v>
      </c>
      <c r="I257" s="45" t="str">
        <f t="shared" si="23"/>
        <v>0000000000</v>
      </c>
      <c r="J257" s="46"/>
      <c r="K257" s="45" t="str">
        <f t="shared" si="24"/>
        <v>60108010000000000000</v>
      </c>
      <c r="L257" s="39"/>
    </row>
    <row r="258" spans="1:12" s="38" customFormat="1">
      <c r="A258" s="52" t="s">
        <v>253</v>
      </c>
      <c r="B258" s="53" t="s">
        <v>77</v>
      </c>
      <c r="C258" s="54" t="s">
        <v>251</v>
      </c>
      <c r="D258" s="54" t="s">
        <v>26</v>
      </c>
      <c r="E258" s="54" t="s">
        <v>254</v>
      </c>
      <c r="F258" s="54" t="s">
        <v>24</v>
      </c>
      <c r="G258" s="55">
        <f t="shared" si="34"/>
        <v>2123000</v>
      </c>
      <c r="H258" s="56">
        <v>700000000</v>
      </c>
      <c r="I258" s="45" t="str">
        <f t="shared" si="23"/>
        <v>0700000000</v>
      </c>
      <c r="J258" s="46"/>
      <c r="K258" s="45" t="str">
        <f t="shared" si="24"/>
        <v>60108010700000000000</v>
      </c>
      <c r="L258" s="39"/>
    </row>
    <row r="259" spans="1:12" s="38" customFormat="1" ht="38.25">
      <c r="A259" s="65" t="s">
        <v>255</v>
      </c>
      <c r="B259" s="53" t="s">
        <v>77</v>
      </c>
      <c r="C259" s="54" t="s">
        <v>251</v>
      </c>
      <c r="D259" s="54" t="s">
        <v>26</v>
      </c>
      <c r="E259" s="54" t="s">
        <v>256</v>
      </c>
      <c r="F259" s="54" t="s">
        <v>24</v>
      </c>
      <c r="G259" s="55">
        <f t="shared" si="34"/>
        <v>2123000</v>
      </c>
      <c r="H259" s="56">
        <v>710000000</v>
      </c>
      <c r="I259" s="45" t="str">
        <f t="shared" si="23"/>
        <v>0710000000</v>
      </c>
      <c r="J259" s="46"/>
      <c r="K259" s="45" t="str">
        <f t="shared" si="24"/>
        <v>60108010710000000000</v>
      </c>
      <c r="L259" s="39"/>
    </row>
    <row r="260" spans="1:12" s="38" customFormat="1" ht="51">
      <c r="A260" s="65" t="s">
        <v>257</v>
      </c>
      <c r="B260" s="53" t="s">
        <v>77</v>
      </c>
      <c r="C260" s="54" t="s">
        <v>251</v>
      </c>
      <c r="D260" s="54" t="s">
        <v>26</v>
      </c>
      <c r="E260" s="54" t="s">
        <v>258</v>
      </c>
      <c r="F260" s="54" t="s">
        <v>24</v>
      </c>
      <c r="G260" s="55">
        <f t="shared" si="34"/>
        <v>2123000</v>
      </c>
      <c r="H260" s="56">
        <v>710100000</v>
      </c>
      <c r="I260" s="45" t="str">
        <f t="shared" si="23"/>
        <v>0710100000</v>
      </c>
      <c r="J260" s="46"/>
      <c r="K260" s="45" t="str">
        <f t="shared" si="24"/>
        <v>60108010710100000000</v>
      </c>
      <c r="L260" s="39"/>
    </row>
    <row r="261" spans="1:12" s="38" customFormat="1">
      <c r="A261" s="65" t="s">
        <v>259</v>
      </c>
      <c r="B261" s="53" t="s">
        <v>77</v>
      </c>
      <c r="C261" s="54" t="s">
        <v>251</v>
      </c>
      <c r="D261" s="54" t="s">
        <v>26</v>
      </c>
      <c r="E261" s="54" t="s">
        <v>260</v>
      </c>
      <c r="F261" s="54" t="s">
        <v>24</v>
      </c>
      <c r="G261" s="55">
        <f t="shared" si="34"/>
        <v>2123000</v>
      </c>
      <c r="H261" s="56">
        <v>710120060</v>
      </c>
      <c r="I261" s="45" t="str">
        <f t="shared" si="23"/>
        <v>0710120060</v>
      </c>
      <c r="J261" s="46"/>
      <c r="K261" s="45" t="str">
        <f t="shared" si="24"/>
        <v>60108010710120060000</v>
      </c>
      <c r="L261" s="39"/>
    </row>
    <row r="262" spans="1:12" s="38" customFormat="1" ht="25.5">
      <c r="A262" s="52" t="s">
        <v>43</v>
      </c>
      <c r="B262" s="53" t="s">
        <v>77</v>
      </c>
      <c r="C262" s="54" t="s">
        <v>251</v>
      </c>
      <c r="D262" s="54" t="s">
        <v>26</v>
      </c>
      <c r="E262" s="54" t="s">
        <v>260</v>
      </c>
      <c r="F262" s="54" t="s">
        <v>44</v>
      </c>
      <c r="G262" s="55">
        <f t="shared" si="34"/>
        <v>2123000</v>
      </c>
      <c r="H262" s="56">
        <v>710120060</v>
      </c>
      <c r="I262" s="45" t="str">
        <f t="shared" si="23"/>
        <v>0710120060</v>
      </c>
      <c r="J262" s="45"/>
      <c r="K262" s="45" t="str">
        <f t="shared" si="24"/>
        <v>60108010710120060240</v>
      </c>
      <c r="L262" s="39"/>
    </row>
    <row r="263" spans="1:12" s="59" customFormat="1" ht="25.5">
      <c r="A263" s="57" t="s">
        <v>45</v>
      </c>
      <c r="B263" s="53" t="s">
        <v>77</v>
      </c>
      <c r="C263" s="54" t="s">
        <v>251</v>
      </c>
      <c r="D263" s="54" t="s">
        <v>26</v>
      </c>
      <c r="E263" s="54" t="s">
        <v>260</v>
      </c>
      <c r="F263" s="54" t="s">
        <v>46</v>
      </c>
      <c r="G263" s="55">
        <f>VLOOKUP($K263,'[1]АС БЮДЖ на 31 12 2018'!$A$8:$H$701,6,0)</f>
        <v>2123000</v>
      </c>
      <c r="H263" s="56">
        <v>710120060</v>
      </c>
      <c r="I263" s="45" t="str">
        <f t="shared" si="23"/>
        <v>0710120060</v>
      </c>
      <c r="J263" s="45"/>
      <c r="K263" s="45" t="str">
        <f t="shared" si="24"/>
        <v>60108010710120060244</v>
      </c>
      <c r="L263" s="58"/>
    </row>
    <row r="264" spans="1:12" s="38" customFormat="1">
      <c r="A264" s="40" t="s">
        <v>67</v>
      </c>
      <c r="B264" s="41" t="s">
        <v>77</v>
      </c>
      <c r="C264" s="42" t="s">
        <v>68</v>
      </c>
      <c r="D264" s="42" t="s">
        <v>22</v>
      </c>
      <c r="E264" s="42" t="s">
        <v>23</v>
      </c>
      <c r="F264" s="42" t="s">
        <v>24</v>
      </c>
      <c r="G264" s="43">
        <f>G272+G265</f>
        <v>20457500</v>
      </c>
      <c r="H264" s="44">
        <v>0</v>
      </c>
      <c r="I264" s="45" t="str">
        <f t="shared" si="23"/>
        <v>0000000000</v>
      </c>
      <c r="J264" s="46"/>
      <c r="K264" s="45" t="str">
        <f t="shared" si="24"/>
        <v>60112000000000000000</v>
      </c>
      <c r="L264" s="39"/>
    </row>
    <row r="265" spans="1:12" s="38" customFormat="1">
      <c r="A265" s="47" t="s">
        <v>69</v>
      </c>
      <c r="B265" s="48" t="s">
        <v>77</v>
      </c>
      <c r="C265" s="49" t="s">
        <v>68</v>
      </c>
      <c r="D265" s="49" t="s">
        <v>26</v>
      </c>
      <c r="E265" s="49" t="s">
        <v>23</v>
      </c>
      <c r="F265" s="49" t="s">
        <v>24</v>
      </c>
      <c r="G265" s="50">
        <f t="shared" ref="G265:G270" si="35">G266</f>
        <v>5900500</v>
      </c>
      <c r="H265" s="51">
        <v>0</v>
      </c>
      <c r="I265" s="45" t="str">
        <f t="shared" si="23"/>
        <v>0000000000</v>
      </c>
      <c r="J265" s="46"/>
      <c r="K265" s="45" t="str">
        <f t="shared" si="24"/>
        <v>60112010000000000000</v>
      </c>
      <c r="L265" s="39"/>
    </row>
    <row r="266" spans="1:12" s="38" customFormat="1" ht="38.25">
      <c r="A266" s="65" t="s">
        <v>131</v>
      </c>
      <c r="B266" s="53" t="s">
        <v>77</v>
      </c>
      <c r="C266" s="54" t="s">
        <v>68</v>
      </c>
      <c r="D266" s="54" t="s">
        <v>26</v>
      </c>
      <c r="E266" s="54" t="s">
        <v>132</v>
      </c>
      <c r="F266" s="54" t="s">
        <v>24</v>
      </c>
      <c r="G266" s="55">
        <f t="shared" si="35"/>
        <v>5900500</v>
      </c>
      <c r="H266" s="56">
        <v>1400000000</v>
      </c>
      <c r="I266" s="45" t="str">
        <f t="shared" si="23"/>
        <v>1400000000</v>
      </c>
      <c r="J266" s="46"/>
      <c r="K266" s="45" t="str">
        <f t="shared" si="24"/>
        <v>60112011400000000000</v>
      </c>
      <c r="L266" s="39"/>
    </row>
    <row r="267" spans="1:12" s="38" customFormat="1">
      <c r="A267" s="65" t="s">
        <v>133</v>
      </c>
      <c r="B267" s="53" t="s">
        <v>77</v>
      </c>
      <c r="C267" s="54" t="s">
        <v>68</v>
      </c>
      <c r="D267" s="54" t="s">
        <v>26</v>
      </c>
      <c r="E267" s="54" t="s">
        <v>134</v>
      </c>
      <c r="F267" s="54" t="s">
        <v>24</v>
      </c>
      <c r="G267" s="55">
        <f t="shared" si="35"/>
        <v>5900500</v>
      </c>
      <c r="H267" s="56">
        <v>1410000000</v>
      </c>
      <c r="I267" s="45" t="str">
        <f t="shared" si="23"/>
        <v>1410000000</v>
      </c>
      <c r="J267" s="46"/>
      <c r="K267" s="45" t="str">
        <f t="shared" si="24"/>
        <v>60112011410000000000</v>
      </c>
      <c r="L267" s="39"/>
    </row>
    <row r="268" spans="1:12" s="38" customFormat="1" ht="38.25">
      <c r="A268" s="65" t="s">
        <v>261</v>
      </c>
      <c r="B268" s="53" t="s">
        <v>77</v>
      </c>
      <c r="C268" s="54" t="s">
        <v>68</v>
      </c>
      <c r="D268" s="54" t="s">
        <v>26</v>
      </c>
      <c r="E268" s="54" t="s">
        <v>262</v>
      </c>
      <c r="F268" s="54" t="s">
        <v>24</v>
      </c>
      <c r="G268" s="55">
        <f t="shared" si="35"/>
        <v>5900500</v>
      </c>
      <c r="H268" s="56">
        <v>1410300000</v>
      </c>
      <c r="I268" s="45" t="str">
        <f t="shared" si="23"/>
        <v>1410300000</v>
      </c>
      <c r="J268" s="46"/>
      <c r="K268" s="45" t="str">
        <f t="shared" si="24"/>
        <v>60112011410300000000</v>
      </c>
      <c r="L268" s="39"/>
    </row>
    <row r="269" spans="1:12" s="38" customFormat="1">
      <c r="A269" s="65" t="s">
        <v>72</v>
      </c>
      <c r="B269" s="53" t="s">
        <v>77</v>
      </c>
      <c r="C269" s="54" t="s">
        <v>68</v>
      </c>
      <c r="D269" s="54" t="s">
        <v>26</v>
      </c>
      <c r="E269" s="54" t="s">
        <v>263</v>
      </c>
      <c r="F269" s="54" t="s">
        <v>24</v>
      </c>
      <c r="G269" s="55">
        <f t="shared" si="35"/>
        <v>5900500</v>
      </c>
      <c r="H269" s="56">
        <v>1410398710</v>
      </c>
      <c r="I269" s="45" t="str">
        <f t="shared" si="23"/>
        <v>1410398710</v>
      </c>
      <c r="J269" s="46"/>
      <c r="K269" s="45" t="str">
        <f t="shared" si="24"/>
        <v>60112011410398710000</v>
      </c>
      <c r="L269" s="39"/>
    </row>
    <row r="270" spans="1:12" s="38" customFormat="1" ht="25.5">
      <c r="A270" s="52" t="s">
        <v>43</v>
      </c>
      <c r="B270" s="53" t="s">
        <v>77</v>
      </c>
      <c r="C270" s="54" t="s">
        <v>68</v>
      </c>
      <c r="D270" s="54" t="s">
        <v>26</v>
      </c>
      <c r="E270" s="54" t="s">
        <v>263</v>
      </c>
      <c r="F270" s="54" t="s">
        <v>44</v>
      </c>
      <c r="G270" s="55">
        <f t="shared" si="35"/>
        <v>5900500</v>
      </c>
      <c r="H270" s="56">
        <v>1410398710</v>
      </c>
      <c r="I270" s="45" t="str">
        <f t="shared" si="23"/>
        <v>1410398710</v>
      </c>
      <c r="J270" s="45"/>
      <c r="K270" s="45" t="str">
        <f t="shared" si="24"/>
        <v>60112011410398710240</v>
      </c>
      <c r="L270" s="39"/>
    </row>
    <row r="271" spans="1:12" s="59" customFormat="1" ht="25.5">
      <c r="A271" s="57" t="s">
        <v>45</v>
      </c>
      <c r="B271" s="53" t="s">
        <v>77</v>
      </c>
      <c r="C271" s="54" t="s">
        <v>68</v>
      </c>
      <c r="D271" s="54" t="s">
        <v>26</v>
      </c>
      <c r="E271" s="54" t="s">
        <v>263</v>
      </c>
      <c r="F271" s="54" t="s">
        <v>46</v>
      </c>
      <c r="G271" s="55">
        <f>VLOOKUP($K271,'[1]АС БЮДЖ на 31 12 2018'!$A$8:$H$701,6,0)</f>
        <v>5900500</v>
      </c>
      <c r="H271" s="56">
        <v>1410398710</v>
      </c>
      <c r="I271" s="45" t="str">
        <f t="shared" si="23"/>
        <v>1410398710</v>
      </c>
      <c r="J271" s="45"/>
      <c r="K271" s="45" t="str">
        <f t="shared" si="24"/>
        <v>60112011410398710244</v>
      </c>
      <c r="L271" s="58"/>
    </row>
    <row r="272" spans="1:12" s="38" customFormat="1">
      <c r="A272" s="47" t="s">
        <v>74</v>
      </c>
      <c r="B272" s="48" t="s">
        <v>77</v>
      </c>
      <c r="C272" s="49" t="s">
        <v>68</v>
      </c>
      <c r="D272" s="49" t="s">
        <v>75</v>
      </c>
      <c r="E272" s="49" t="s">
        <v>23</v>
      </c>
      <c r="F272" s="49" t="s">
        <v>24</v>
      </c>
      <c r="G272" s="50">
        <f t="shared" ref="G272:G280" si="36">G273</f>
        <v>14557000</v>
      </c>
      <c r="H272" s="51">
        <v>0</v>
      </c>
      <c r="I272" s="45" t="str">
        <f t="shared" si="23"/>
        <v>0000000000</v>
      </c>
      <c r="J272" s="46"/>
      <c r="K272" s="45" t="str">
        <f t="shared" si="24"/>
        <v>60112020000000000000</v>
      </c>
      <c r="L272" s="39"/>
    </row>
    <row r="273" spans="1:12" s="38" customFormat="1" ht="38.25">
      <c r="A273" s="65" t="s">
        <v>131</v>
      </c>
      <c r="B273" s="53" t="s">
        <v>77</v>
      </c>
      <c r="C273" s="54" t="s">
        <v>68</v>
      </c>
      <c r="D273" s="54" t="s">
        <v>75</v>
      </c>
      <c r="E273" s="54" t="s">
        <v>132</v>
      </c>
      <c r="F273" s="54" t="s">
        <v>24</v>
      </c>
      <c r="G273" s="55">
        <f t="shared" si="36"/>
        <v>14557000</v>
      </c>
      <c r="H273" s="56">
        <v>1400000000</v>
      </c>
      <c r="I273" s="45" t="str">
        <f t="shared" si="23"/>
        <v>1400000000</v>
      </c>
      <c r="J273" s="46"/>
      <c r="K273" s="45" t="str">
        <f t="shared" si="24"/>
        <v>60112021400000000000</v>
      </c>
      <c r="L273" s="39"/>
    </row>
    <row r="274" spans="1:12" s="38" customFormat="1">
      <c r="A274" s="65" t="s">
        <v>133</v>
      </c>
      <c r="B274" s="53" t="s">
        <v>77</v>
      </c>
      <c r="C274" s="54" t="s">
        <v>68</v>
      </c>
      <c r="D274" s="54" t="s">
        <v>75</v>
      </c>
      <c r="E274" s="54" t="s">
        <v>134</v>
      </c>
      <c r="F274" s="54" t="s">
        <v>24</v>
      </c>
      <c r="G274" s="55">
        <f>G279+G275</f>
        <v>14557000</v>
      </c>
      <c r="H274" s="56">
        <v>1410000000</v>
      </c>
      <c r="I274" s="45" t="str">
        <f t="shared" si="23"/>
        <v>1410000000</v>
      </c>
      <c r="J274" s="46"/>
      <c r="K274" s="45" t="str">
        <f t="shared" ref="K274:K337" si="37">CONCATENATE(B274,C274,D274,I274,F274)</f>
        <v>60112021410000000000</v>
      </c>
      <c r="L274" s="39"/>
    </row>
    <row r="275" spans="1:12" s="38" customFormat="1" ht="38.25">
      <c r="A275" s="65" t="s">
        <v>261</v>
      </c>
      <c r="B275" s="53" t="s">
        <v>77</v>
      </c>
      <c r="C275" s="54" t="s">
        <v>68</v>
      </c>
      <c r="D275" s="54" t="s">
        <v>75</v>
      </c>
      <c r="E275" s="54" t="s">
        <v>262</v>
      </c>
      <c r="F275" s="54" t="s">
        <v>24</v>
      </c>
      <c r="G275" s="55">
        <f t="shared" ref="G275:G277" si="38">G276</f>
        <v>1190000</v>
      </c>
      <c r="H275" s="56">
        <v>1410300000</v>
      </c>
      <c r="I275" s="45" t="str">
        <f t="shared" si="23"/>
        <v>1410300000</v>
      </c>
      <c r="J275" s="46"/>
      <c r="K275" s="45" t="str">
        <f t="shared" si="37"/>
        <v>60112021410300000000</v>
      </c>
      <c r="L275" s="39"/>
    </row>
    <row r="276" spans="1:12" s="38" customFormat="1">
      <c r="A276" s="65" t="s">
        <v>72</v>
      </c>
      <c r="B276" s="53" t="s">
        <v>77</v>
      </c>
      <c r="C276" s="54" t="s">
        <v>68</v>
      </c>
      <c r="D276" s="54" t="s">
        <v>75</v>
      </c>
      <c r="E276" s="54" t="s">
        <v>263</v>
      </c>
      <c r="F276" s="54" t="s">
        <v>24</v>
      </c>
      <c r="G276" s="55">
        <f t="shared" si="38"/>
        <v>1190000</v>
      </c>
      <c r="H276" s="56">
        <v>1410398710</v>
      </c>
      <c r="I276" s="45" t="str">
        <f t="shared" ref="I276:I339" si="39">TEXT(H276,"0000000000")</f>
        <v>1410398710</v>
      </c>
      <c r="J276" s="46"/>
      <c r="K276" s="45" t="str">
        <f t="shared" si="37"/>
        <v>60112021410398710000</v>
      </c>
      <c r="L276" s="39"/>
    </row>
    <row r="277" spans="1:12" s="38" customFormat="1" ht="25.5">
      <c r="A277" s="52" t="s">
        <v>43</v>
      </c>
      <c r="B277" s="53" t="s">
        <v>77</v>
      </c>
      <c r="C277" s="54" t="s">
        <v>68</v>
      </c>
      <c r="D277" s="54" t="s">
        <v>75</v>
      </c>
      <c r="E277" s="54" t="s">
        <v>263</v>
      </c>
      <c r="F277" s="54" t="s">
        <v>44</v>
      </c>
      <c r="G277" s="55">
        <f t="shared" si="38"/>
        <v>1190000</v>
      </c>
      <c r="H277" s="56">
        <v>1410398710</v>
      </c>
      <c r="I277" s="45" t="str">
        <f t="shared" si="39"/>
        <v>1410398710</v>
      </c>
      <c r="J277" s="45"/>
      <c r="K277" s="45" t="str">
        <f t="shared" si="37"/>
        <v>60112021410398710240</v>
      </c>
      <c r="L277" s="39"/>
    </row>
    <row r="278" spans="1:12" s="59" customFormat="1" ht="25.5">
      <c r="A278" s="57" t="s">
        <v>45</v>
      </c>
      <c r="B278" s="53" t="s">
        <v>77</v>
      </c>
      <c r="C278" s="54" t="s">
        <v>68</v>
      </c>
      <c r="D278" s="54" t="s">
        <v>75</v>
      </c>
      <c r="E278" s="54" t="s">
        <v>263</v>
      </c>
      <c r="F278" s="54" t="s">
        <v>46</v>
      </c>
      <c r="G278" s="55">
        <f>VLOOKUP($K278,'[1]АС БЮДЖ на 31 12 2018'!$A$8:$H$701,6,0)</f>
        <v>1190000</v>
      </c>
      <c r="H278" s="56">
        <v>1410398710</v>
      </c>
      <c r="I278" s="45" t="str">
        <f t="shared" si="39"/>
        <v>1410398710</v>
      </c>
      <c r="J278" s="45"/>
      <c r="K278" s="45" t="str">
        <f t="shared" si="37"/>
        <v>60112021410398710244</v>
      </c>
      <c r="L278" s="58"/>
    </row>
    <row r="279" spans="1:12" s="38" customFormat="1" ht="25.5">
      <c r="A279" s="65" t="s">
        <v>264</v>
      </c>
      <c r="B279" s="53" t="s">
        <v>77</v>
      </c>
      <c r="C279" s="54" t="s">
        <v>68</v>
      </c>
      <c r="D279" s="54" t="s">
        <v>75</v>
      </c>
      <c r="E279" s="54" t="s">
        <v>265</v>
      </c>
      <c r="F279" s="54" t="s">
        <v>24</v>
      </c>
      <c r="G279" s="55">
        <f>G280</f>
        <v>13367000</v>
      </c>
      <c r="H279" s="56">
        <v>1410400000</v>
      </c>
      <c r="I279" s="45" t="str">
        <f t="shared" si="39"/>
        <v>1410400000</v>
      </c>
      <c r="J279" s="46"/>
      <c r="K279" s="45" t="str">
        <f t="shared" si="37"/>
        <v>60112021410400000000</v>
      </c>
      <c r="L279" s="39"/>
    </row>
    <row r="280" spans="1:12" s="38" customFormat="1" ht="25.5">
      <c r="A280" s="65" t="s">
        <v>266</v>
      </c>
      <c r="B280" s="53" t="s">
        <v>77</v>
      </c>
      <c r="C280" s="54" t="s">
        <v>68</v>
      </c>
      <c r="D280" s="54" t="s">
        <v>75</v>
      </c>
      <c r="E280" s="54" t="s">
        <v>267</v>
      </c>
      <c r="F280" s="54" t="s">
        <v>24</v>
      </c>
      <c r="G280" s="55">
        <f t="shared" si="36"/>
        <v>13367000</v>
      </c>
      <c r="H280" s="56">
        <v>1410498720</v>
      </c>
      <c r="I280" s="45" t="str">
        <f t="shared" si="39"/>
        <v>1410498720</v>
      </c>
      <c r="J280" s="46"/>
      <c r="K280" s="45" t="str">
        <f t="shared" si="37"/>
        <v>60112021410498720000</v>
      </c>
      <c r="L280" s="39"/>
    </row>
    <row r="281" spans="1:12" s="38" customFormat="1" ht="38.25">
      <c r="A281" s="65" t="s">
        <v>223</v>
      </c>
      <c r="B281" s="53" t="s">
        <v>77</v>
      </c>
      <c r="C281" s="54" t="s">
        <v>68</v>
      </c>
      <c r="D281" s="54" t="s">
        <v>75</v>
      </c>
      <c r="E281" s="54" t="s">
        <v>267</v>
      </c>
      <c r="F281" s="54" t="s">
        <v>224</v>
      </c>
      <c r="G281" s="55">
        <f>G282</f>
        <v>13367000</v>
      </c>
      <c r="H281" s="56">
        <v>1410498720</v>
      </c>
      <c r="I281" s="45" t="str">
        <f t="shared" si="39"/>
        <v>1410498720</v>
      </c>
      <c r="J281" s="45"/>
      <c r="K281" s="45" t="str">
        <f t="shared" si="37"/>
        <v>60112021410498720810</v>
      </c>
      <c r="L281" s="39"/>
    </row>
    <row r="282" spans="1:12" s="82" customFormat="1" ht="38.25">
      <c r="A282" s="57" t="s">
        <v>203</v>
      </c>
      <c r="B282" s="53" t="s">
        <v>77</v>
      </c>
      <c r="C282" s="54" t="s">
        <v>68</v>
      </c>
      <c r="D282" s="54" t="s">
        <v>75</v>
      </c>
      <c r="E282" s="54" t="s">
        <v>267</v>
      </c>
      <c r="F282" s="54" t="s">
        <v>225</v>
      </c>
      <c r="G282" s="55">
        <f>VLOOKUP($K282,'[1]АС БЮДЖ на 31 12 2018'!$A$8:$H$701,6,0)</f>
        <v>13367000</v>
      </c>
      <c r="H282" s="56">
        <v>1410498720</v>
      </c>
      <c r="I282" s="45" t="str">
        <f t="shared" si="39"/>
        <v>1410498720</v>
      </c>
      <c r="J282" s="45"/>
      <c r="K282" s="45" t="str">
        <f t="shared" si="37"/>
        <v>60112021410498720811</v>
      </c>
      <c r="L282" s="81"/>
    </row>
    <row r="283" spans="1:12" s="64" customFormat="1">
      <c r="A283" s="83"/>
      <c r="B283" s="61"/>
      <c r="C283" s="62"/>
      <c r="D283" s="62"/>
      <c r="E283" s="62"/>
      <c r="F283" s="62"/>
      <c r="G283" s="55"/>
      <c r="H283" s="56"/>
      <c r="I283" s="45" t="str">
        <f t="shared" si="39"/>
        <v>0000000000</v>
      </c>
      <c r="J283" s="45"/>
      <c r="K283" s="45" t="str">
        <f t="shared" si="37"/>
        <v>0000000000</v>
      </c>
      <c r="L283" s="63"/>
    </row>
    <row r="284" spans="1:12" s="76" customFormat="1">
      <c r="A284" s="31" t="s">
        <v>268</v>
      </c>
      <c r="B284" s="32" t="s">
        <v>269</v>
      </c>
      <c r="C284" s="33" t="s">
        <v>22</v>
      </c>
      <c r="D284" s="33" t="s">
        <v>22</v>
      </c>
      <c r="E284" s="33" t="s">
        <v>23</v>
      </c>
      <c r="F284" s="33" t="s">
        <v>24</v>
      </c>
      <c r="G284" s="34">
        <f>G285+G357+G377+G399</f>
        <v>102457001.32999998</v>
      </c>
      <c r="H284" s="35">
        <v>0</v>
      </c>
      <c r="I284" s="45" t="str">
        <f t="shared" si="39"/>
        <v>0000000000</v>
      </c>
      <c r="J284" s="46"/>
      <c r="K284" s="45" t="str">
        <f t="shared" si="37"/>
        <v>60200000000000000000</v>
      </c>
      <c r="L284" s="39"/>
    </row>
    <row r="285" spans="1:12" s="76" customFormat="1">
      <c r="A285" s="40" t="s">
        <v>25</v>
      </c>
      <c r="B285" s="41" t="s">
        <v>269</v>
      </c>
      <c r="C285" s="42" t="s">
        <v>26</v>
      </c>
      <c r="D285" s="42" t="s">
        <v>22</v>
      </c>
      <c r="E285" s="42" t="s">
        <v>23</v>
      </c>
      <c r="F285" s="42" t="s">
        <v>24</v>
      </c>
      <c r="G285" s="43">
        <f>G286</f>
        <v>76219371.329999983</v>
      </c>
      <c r="H285" s="44">
        <v>0</v>
      </c>
      <c r="I285" s="45" t="str">
        <f t="shared" si="39"/>
        <v>0000000000</v>
      </c>
      <c r="J285" s="46"/>
      <c r="K285" s="45" t="str">
        <f t="shared" si="37"/>
        <v>60201000000000000000</v>
      </c>
      <c r="L285" s="39"/>
    </row>
    <row r="286" spans="1:12" s="76" customFormat="1">
      <c r="A286" s="47" t="s">
        <v>107</v>
      </c>
      <c r="B286" s="48" t="s">
        <v>269</v>
      </c>
      <c r="C286" s="49" t="s">
        <v>26</v>
      </c>
      <c r="D286" s="49" t="s">
        <v>108</v>
      </c>
      <c r="E286" s="49" t="s">
        <v>23</v>
      </c>
      <c r="F286" s="49" t="s">
        <v>24</v>
      </c>
      <c r="G286" s="50">
        <f>G287+G323+G305+G311+G352</f>
        <v>76219371.329999983</v>
      </c>
      <c r="H286" s="51">
        <v>0</v>
      </c>
      <c r="I286" s="45" t="str">
        <f t="shared" si="39"/>
        <v>0000000000</v>
      </c>
      <c r="J286" s="46"/>
      <c r="K286" s="45" t="str">
        <f t="shared" si="37"/>
        <v>60201130000000000000</v>
      </c>
      <c r="L286" s="39"/>
    </row>
    <row r="287" spans="1:12" s="76" customFormat="1" ht="38.25">
      <c r="A287" s="70" t="s">
        <v>270</v>
      </c>
      <c r="B287" s="53" t="s">
        <v>269</v>
      </c>
      <c r="C287" s="54" t="s">
        <v>26</v>
      </c>
      <c r="D287" s="54" t="s">
        <v>108</v>
      </c>
      <c r="E287" s="54" t="s">
        <v>271</v>
      </c>
      <c r="F287" s="54" t="s">
        <v>24</v>
      </c>
      <c r="G287" s="55">
        <f>G288</f>
        <v>4577945.6399999997</v>
      </c>
      <c r="H287" s="56">
        <v>1100000000</v>
      </c>
      <c r="I287" s="45" t="str">
        <f t="shared" si="39"/>
        <v>1100000000</v>
      </c>
      <c r="J287" s="46"/>
      <c r="K287" s="45" t="str">
        <f t="shared" si="37"/>
        <v>60201131100000000000</v>
      </c>
      <c r="L287" s="39"/>
    </row>
    <row r="288" spans="1:12" s="76" customFormat="1" ht="38.25">
      <c r="A288" s="70" t="s">
        <v>272</v>
      </c>
      <c r="B288" s="53" t="s">
        <v>269</v>
      </c>
      <c r="C288" s="54" t="s">
        <v>26</v>
      </c>
      <c r="D288" s="54" t="s">
        <v>108</v>
      </c>
      <c r="E288" s="54" t="s">
        <v>273</v>
      </c>
      <c r="F288" s="54" t="s">
        <v>24</v>
      </c>
      <c r="G288" s="55">
        <f>G289+G301</f>
        <v>4577945.6399999997</v>
      </c>
      <c r="H288" s="56" t="s">
        <v>274</v>
      </c>
      <c r="I288" s="45" t="str">
        <f t="shared" si="39"/>
        <v>11Б0000000</v>
      </c>
      <c r="J288" s="46"/>
      <c r="K288" s="45" t="str">
        <f t="shared" si="37"/>
        <v>602011311Б0000000000</v>
      </c>
      <c r="L288" s="39"/>
    </row>
    <row r="289" spans="1:12" s="76" customFormat="1" ht="25.5">
      <c r="A289" s="52" t="s">
        <v>275</v>
      </c>
      <c r="B289" s="53" t="s">
        <v>269</v>
      </c>
      <c r="C289" s="54" t="s">
        <v>26</v>
      </c>
      <c r="D289" s="54" t="s">
        <v>108</v>
      </c>
      <c r="E289" s="54" t="s">
        <v>276</v>
      </c>
      <c r="F289" s="54" t="s">
        <v>24</v>
      </c>
      <c r="G289" s="55">
        <f>G290+G295+G298</f>
        <v>4197145.6399999997</v>
      </c>
      <c r="H289" s="56" t="s">
        <v>277</v>
      </c>
      <c r="I289" s="45" t="str">
        <f t="shared" si="39"/>
        <v>11Б0100000</v>
      </c>
      <c r="J289" s="46"/>
      <c r="K289" s="45" t="str">
        <f t="shared" si="37"/>
        <v>602011311Б0100000000</v>
      </c>
      <c r="L289" s="39"/>
    </row>
    <row r="290" spans="1:12" s="76" customFormat="1" ht="38.25">
      <c r="A290" s="52" t="s">
        <v>278</v>
      </c>
      <c r="B290" s="53" t="s">
        <v>269</v>
      </c>
      <c r="C290" s="54" t="s">
        <v>26</v>
      </c>
      <c r="D290" s="54" t="s">
        <v>108</v>
      </c>
      <c r="E290" s="54" t="s">
        <v>279</v>
      </c>
      <c r="F290" s="54" t="s">
        <v>24</v>
      </c>
      <c r="G290" s="55">
        <f>G291+G293</f>
        <v>646925.68999999994</v>
      </c>
      <c r="H290" s="56" t="s">
        <v>280</v>
      </c>
      <c r="I290" s="45" t="str">
        <f t="shared" si="39"/>
        <v>11Б0120030</v>
      </c>
      <c r="J290" s="46"/>
      <c r="K290" s="45" t="str">
        <f t="shared" si="37"/>
        <v>602011311Б0120030000</v>
      </c>
      <c r="L290" s="39"/>
    </row>
    <row r="291" spans="1:12" s="76" customFormat="1" ht="25.5">
      <c r="A291" s="52" t="s">
        <v>43</v>
      </c>
      <c r="B291" s="53" t="s">
        <v>269</v>
      </c>
      <c r="C291" s="54" t="s">
        <v>26</v>
      </c>
      <c r="D291" s="54" t="s">
        <v>108</v>
      </c>
      <c r="E291" s="54" t="s">
        <v>279</v>
      </c>
      <c r="F291" s="54" t="s">
        <v>44</v>
      </c>
      <c r="G291" s="55">
        <f>G292</f>
        <v>633925.68999999994</v>
      </c>
      <c r="H291" s="56" t="s">
        <v>280</v>
      </c>
      <c r="I291" s="45" t="str">
        <f t="shared" si="39"/>
        <v>11Б0120030</v>
      </c>
      <c r="J291" s="45"/>
      <c r="K291" s="45" t="str">
        <f t="shared" si="37"/>
        <v>602011311Б0120030240</v>
      </c>
      <c r="L291" s="77"/>
    </row>
    <row r="292" spans="1:12" s="85" customFormat="1" ht="25.5">
      <c r="A292" s="57" t="s">
        <v>45</v>
      </c>
      <c r="B292" s="53" t="s">
        <v>269</v>
      </c>
      <c r="C292" s="54" t="s">
        <v>26</v>
      </c>
      <c r="D292" s="54" t="s">
        <v>108</v>
      </c>
      <c r="E292" s="54" t="s">
        <v>279</v>
      </c>
      <c r="F292" s="54" t="s">
        <v>46</v>
      </c>
      <c r="G292" s="55">
        <f>VLOOKUP($K292,'[1]АС БЮДЖ на 31 12 2018'!$A$8:$H$701,6,0)</f>
        <v>633925.68999999994</v>
      </c>
      <c r="H292" s="56" t="s">
        <v>280</v>
      </c>
      <c r="I292" s="45" t="str">
        <f t="shared" si="39"/>
        <v>11Б0120030</v>
      </c>
      <c r="J292" s="45"/>
      <c r="K292" s="45" t="str">
        <f t="shared" si="37"/>
        <v>602011311Б0120030244</v>
      </c>
      <c r="L292" s="84"/>
    </row>
    <row r="293" spans="1:12" s="76" customFormat="1" ht="12.75">
      <c r="A293" s="52" t="s">
        <v>47</v>
      </c>
      <c r="B293" s="53" t="s">
        <v>269</v>
      </c>
      <c r="C293" s="54" t="s">
        <v>26</v>
      </c>
      <c r="D293" s="54" t="s">
        <v>108</v>
      </c>
      <c r="E293" s="54" t="s">
        <v>279</v>
      </c>
      <c r="F293" s="54" t="s">
        <v>48</v>
      </c>
      <c r="G293" s="55">
        <f>G294</f>
        <v>13000</v>
      </c>
      <c r="H293" s="56" t="s">
        <v>280</v>
      </c>
      <c r="I293" s="45" t="str">
        <f t="shared" si="39"/>
        <v>11Б0120030</v>
      </c>
      <c r="J293" s="45"/>
      <c r="K293" s="45" t="str">
        <f t="shared" si="37"/>
        <v>602011311Б0120030850</v>
      </c>
      <c r="L293" s="77"/>
    </row>
    <row r="294" spans="1:12" s="85" customFormat="1" ht="12.75">
      <c r="A294" s="57" t="s">
        <v>51</v>
      </c>
      <c r="B294" s="53" t="s">
        <v>269</v>
      </c>
      <c r="C294" s="54" t="s">
        <v>26</v>
      </c>
      <c r="D294" s="54" t="s">
        <v>108</v>
      </c>
      <c r="E294" s="54" t="s">
        <v>279</v>
      </c>
      <c r="F294" s="54" t="s">
        <v>52</v>
      </c>
      <c r="G294" s="55">
        <f>VLOOKUP($K294,'[1]АС БЮДЖ на 31 12 2018'!$A$8:$H$701,6,0)</f>
        <v>13000</v>
      </c>
      <c r="H294" s="56" t="s">
        <v>280</v>
      </c>
      <c r="I294" s="45" t="str">
        <f t="shared" si="39"/>
        <v>11Б0120030</v>
      </c>
      <c r="J294" s="45"/>
      <c r="K294" s="45" t="str">
        <f t="shared" si="37"/>
        <v>602011311Б0120030852</v>
      </c>
      <c r="L294" s="84"/>
    </row>
    <row r="295" spans="1:12" s="76" customFormat="1" ht="25.5">
      <c r="A295" s="52" t="s">
        <v>281</v>
      </c>
      <c r="B295" s="53" t="s">
        <v>269</v>
      </c>
      <c r="C295" s="54" t="s">
        <v>26</v>
      </c>
      <c r="D295" s="54" t="s">
        <v>108</v>
      </c>
      <c r="E295" s="54" t="s">
        <v>282</v>
      </c>
      <c r="F295" s="54" t="s">
        <v>24</v>
      </c>
      <c r="G295" s="55">
        <f t="shared" ref="G295:G296" si="40">G296</f>
        <v>1231707.0900000001</v>
      </c>
      <c r="H295" s="56" t="s">
        <v>283</v>
      </c>
      <c r="I295" s="45" t="str">
        <f t="shared" si="39"/>
        <v>11Б0120070</v>
      </c>
      <c r="J295" s="46"/>
      <c r="K295" s="45" t="str">
        <f t="shared" si="37"/>
        <v>602011311Б0120070000</v>
      </c>
      <c r="L295" s="39"/>
    </row>
    <row r="296" spans="1:12" s="76" customFormat="1" ht="25.5">
      <c r="A296" s="52" t="s">
        <v>43</v>
      </c>
      <c r="B296" s="53" t="s">
        <v>269</v>
      </c>
      <c r="C296" s="54" t="s">
        <v>26</v>
      </c>
      <c r="D296" s="54" t="s">
        <v>108</v>
      </c>
      <c r="E296" s="54" t="s">
        <v>282</v>
      </c>
      <c r="F296" s="54" t="s">
        <v>44</v>
      </c>
      <c r="G296" s="55">
        <f t="shared" si="40"/>
        <v>1231707.0900000001</v>
      </c>
      <c r="H296" s="56" t="s">
        <v>283</v>
      </c>
      <c r="I296" s="45" t="str">
        <f t="shared" si="39"/>
        <v>11Б0120070</v>
      </c>
      <c r="J296" s="45"/>
      <c r="K296" s="45" t="str">
        <f t="shared" si="37"/>
        <v>602011311Б0120070240</v>
      </c>
      <c r="L296" s="77"/>
    </row>
    <row r="297" spans="1:12" s="85" customFormat="1" ht="25.5">
      <c r="A297" s="57" t="s">
        <v>45</v>
      </c>
      <c r="B297" s="53" t="s">
        <v>269</v>
      </c>
      <c r="C297" s="54" t="s">
        <v>26</v>
      </c>
      <c r="D297" s="54" t="s">
        <v>108</v>
      </c>
      <c r="E297" s="54" t="s">
        <v>282</v>
      </c>
      <c r="F297" s="54" t="s">
        <v>46</v>
      </c>
      <c r="G297" s="55">
        <f>VLOOKUP($K297,'[1]АС БЮДЖ на 31 12 2018'!$A$8:$H$701,6,0)</f>
        <v>1231707.0900000001</v>
      </c>
      <c r="H297" s="56" t="s">
        <v>283</v>
      </c>
      <c r="I297" s="45" t="str">
        <f t="shared" si="39"/>
        <v>11Б0120070</v>
      </c>
      <c r="J297" s="45"/>
      <c r="K297" s="45" t="str">
        <f t="shared" si="37"/>
        <v>602011311Б0120070244</v>
      </c>
      <c r="L297" s="84"/>
    </row>
    <row r="298" spans="1:12" s="76" customFormat="1" ht="25.5">
      <c r="A298" s="52" t="s">
        <v>284</v>
      </c>
      <c r="B298" s="53" t="s">
        <v>269</v>
      </c>
      <c r="C298" s="54" t="s">
        <v>26</v>
      </c>
      <c r="D298" s="54" t="s">
        <v>108</v>
      </c>
      <c r="E298" s="54" t="s">
        <v>285</v>
      </c>
      <c r="F298" s="54" t="s">
        <v>24</v>
      </c>
      <c r="G298" s="55">
        <f t="shared" ref="G298:G299" si="41">G299</f>
        <v>2318512.86</v>
      </c>
      <c r="H298" s="56" t="s">
        <v>286</v>
      </c>
      <c r="I298" s="45" t="str">
        <f t="shared" si="39"/>
        <v>11Б0121120</v>
      </c>
      <c r="J298" s="46"/>
      <c r="K298" s="45" t="str">
        <f t="shared" si="37"/>
        <v>602011311Б0121120000</v>
      </c>
      <c r="L298" s="39"/>
    </row>
    <row r="299" spans="1:12" s="76" customFormat="1" ht="25.5">
      <c r="A299" s="52" t="s">
        <v>43</v>
      </c>
      <c r="B299" s="53" t="s">
        <v>269</v>
      </c>
      <c r="C299" s="54" t="s">
        <v>26</v>
      </c>
      <c r="D299" s="54" t="s">
        <v>108</v>
      </c>
      <c r="E299" s="54" t="s">
        <v>285</v>
      </c>
      <c r="F299" s="54" t="s">
        <v>44</v>
      </c>
      <c r="G299" s="55">
        <f t="shared" si="41"/>
        <v>2318512.86</v>
      </c>
      <c r="H299" s="56" t="s">
        <v>286</v>
      </c>
      <c r="I299" s="45" t="str">
        <f t="shared" si="39"/>
        <v>11Б0121120</v>
      </c>
      <c r="J299" s="45"/>
      <c r="K299" s="45" t="str">
        <f t="shared" si="37"/>
        <v>602011311Б0121120240</v>
      </c>
      <c r="L299" s="77"/>
    </row>
    <row r="300" spans="1:12" s="85" customFormat="1" ht="25.5">
      <c r="A300" s="57" t="s">
        <v>45</v>
      </c>
      <c r="B300" s="53" t="s">
        <v>269</v>
      </c>
      <c r="C300" s="54" t="s">
        <v>26</v>
      </c>
      <c r="D300" s="54" t="s">
        <v>108</v>
      </c>
      <c r="E300" s="54" t="s">
        <v>285</v>
      </c>
      <c r="F300" s="54" t="s">
        <v>46</v>
      </c>
      <c r="G300" s="55">
        <f>VLOOKUP($K300,'[1]АС БЮДЖ на 31 12 2018'!$A$8:$H$701,6,0)</f>
        <v>2318512.86</v>
      </c>
      <c r="H300" s="56" t="s">
        <v>286</v>
      </c>
      <c r="I300" s="45" t="str">
        <f t="shared" si="39"/>
        <v>11Б0121120</v>
      </c>
      <c r="J300" s="45"/>
      <c r="K300" s="45" t="str">
        <f t="shared" si="37"/>
        <v>602011311Б0121120244</v>
      </c>
      <c r="L300" s="84"/>
    </row>
    <row r="301" spans="1:12" s="76" customFormat="1" ht="51">
      <c r="A301" s="86" t="s">
        <v>287</v>
      </c>
      <c r="B301" s="53" t="s">
        <v>269</v>
      </c>
      <c r="C301" s="54" t="s">
        <v>26</v>
      </c>
      <c r="D301" s="54" t="s">
        <v>108</v>
      </c>
      <c r="E301" s="54" t="s">
        <v>288</v>
      </c>
      <c r="F301" s="54" t="s">
        <v>24</v>
      </c>
      <c r="G301" s="55">
        <f t="shared" ref="G301:G302" si="42">G302</f>
        <v>380800</v>
      </c>
      <c r="H301" s="56" t="s">
        <v>289</v>
      </c>
      <c r="I301" s="45" t="str">
        <f t="shared" si="39"/>
        <v>11Б0300000</v>
      </c>
      <c r="J301" s="46"/>
      <c r="K301" s="45" t="str">
        <f t="shared" si="37"/>
        <v>602011311Б0300000000</v>
      </c>
      <c r="L301" s="39"/>
    </row>
    <row r="302" spans="1:12" s="76" customFormat="1" ht="38.25">
      <c r="A302" s="52" t="s">
        <v>290</v>
      </c>
      <c r="B302" s="53" t="s">
        <v>269</v>
      </c>
      <c r="C302" s="54" t="s">
        <v>26</v>
      </c>
      <c r="D302" s="54" t="s">
        <v>108</v>
      </c>
      <c r="E302" s="54" t="s">
        <v>291</v>
      </c>
      <c r="F302" s="54" t="s">
        <v>24</v>
      </c>
      <c r="G302" s="55">
        <f t="shared" si="42"/>
        <v>380800</v>
      </c>
      <c r="H302" s="56" t="s">
        <v>292</v>
      </c>
      <c r="I302" s="45" t="str">
        <f t="shared" si="39"/>
        <v>11Б0320340</v>
      </c>
      <c r="J302" s="46"/>
      <c r="K302" s="45" t="str">
        <f t="shared" si="37"/>
        <v>602011311Б0320340000</v>
      </c>
      <c r="L302" s="39"/>
    </row>
    <row r="303" spans="1:12" s="76" customFormat="1" ht="25.5">
      <c r="A303" s="52" t="s">
        <v>43</v>
      </c>
      <c r="B303" s="53" t="s">
        <v>269</v>
      </c>
      <c r="C303" s="54" t="s">
        <v>26</v>
      </c>
      <c r="D303" s="54" t="s">
        <v>108</v>
      </c>
      <c r="E303" s="54" t="s">
        <v>291</v>
      </c>
      <c r="F303" s="54" t="s">
        <v>44</v>
      </c>
      <c r="G303" s="55">
        <f>G304</f>
        <v>380800</v>
      </c>
      <c r="H303" s="56" t="s">
        <v>292</v>
      </c>
      <c r="I303" s="45" t="str">
        <f t="shared" si="39"/>
        <v>11Б0320340</v>
      </c>
      <c r="J303" s="45"/>
      <c r="K303" s="45" t="str">
        <f t="shared" si="37"/>
        <v>602011311Б0320340240</v>
      </c>
      <c r="L303" s="77"/>
    </row>
    <row r="304" spans="1:12" s="85" customFormat="1" ht="25.5">
      <c r="A304" s="57" t="s">
        <v>45</v>
      </c>
      <c r="B304" s="53" t="s">
        <v>269</v>
      </c>
      <c r="C304" s="54" t="s">
        <v>26</v>
      </c>
      <c r="D304" s="54" t="s">
        <v>108</v>
      </c>
      <c r="E304" s="54" t="s">
        <v>291</v>
      </c>
      <c r="F304" s="54" t="s">
        <v>46</v>
      </c>
      <c r="G304" s="55">
        <f>VLOOKUP($K304,'[1]АС БЮДЖ на 31 12 2018'!$A$8:$H$701,6,0)</f>
        <v>380800</v>
      </c>
      <c r="H304" s="56" t="s">
        <v>292</v>
      </c>
      <c r="I304" s="45" t="str">
        <f t="shared" si="39"/>
        <v>11Б0320340</v>
      </c>
      <c r="J304" s="45"/>
      <c r="K304" s="45" t="str">
        <f t="shared" si="37"/>
        <v>602011311Б0320340244</v>
      </c>
      <c r="L304" s="84"/>
    </row>
    <row r="305" spans="1:12" s="76" customFormat="1" ht="38.25">
      <c r="A305" s="65" t="s">
        <v>131</v>
      </c>
      <c r="B305" s="53" t="s">
        <v>269</v>
      </c>
      <c r="C305" s="54" t="s">
        <v>26</v>
      </c>
      <c r="D305" s="54" t="s">
        <v>108</v>
      </c>
      <c r="E305" s="54" t="s">
        <v>132</v>
      </c>
      <c r="F305" s="54" t="s">
        <v>24</v>
      </c>
      <c r="G305" s="55">
        <f t="shared" ref="G305:G308" si="43">G306</f>
        <v>478000</v>
      </c>
      <c r="H305" s="56">
        <v>1400000000</v>
      </c>
      <c r="I305" s="45" t="str">
        <f t="shared" si="39"/>
        <v>1400000000</v>
      </c>
      <c r="J305" s="46"/>
      <c r="K305" s="45" t="str">
        <f t="shared" si="37"/>
        <v>60201131400000000000</v>
      </c>
      <c r="L305" s="39"/>
    </row>
    <row r="306" spans="1:12" s="76" customFormat="1">
      <c r="A306" s="65" t="s">
        <v>133</v>
      </c>
      <c r="B306" s="53" t="s">
        <v>269</v>
      </c>
      <c r="C306" s="54" t="s">
        <v>26</v>
      </c>
      <c r="D306" s="54" t="s">
        <v>108</v>
      </c>
      <c r="E306" s="54" t="s">
        <v>134</v>
      </c>
      <c r="F306" s="54" t="s">
        <v>24</v>
      </c>
      <c r="G306" s="55">
        <f t="shared" si="43"/>
        <v>478000</v>
      </c>
      <c r="H306" s="56">
        <v>1410000000</v>
      </c>
      <c r="I306" s="45" t="str">
        <f t="shared" si="39"/>
        <v>1410000000</v>
      </c>
      <c r="J306" s="46"/>
      <c r="K306" s="45" t="str">
        <f t="shared" si="37"/>
        <v>60201131410000000000</v>
      </c>
      <c r="L306" s="39"/>
    </row>
    <row r="307" spans="1:12" s="76" customFormat="1" ht="38.25">
      <c r="A307" s="65" t="s">
        <v>141</v>
      </c>
      <c r="B307" s="53" t="s">
        <v>269</v>
      </c>
      <c r="C307" s="54" t="s">
        <v>26</v>
      </c>
      <c r="D307" s="54" t="s">
        <v>108</v>
      </c>
      <c r="E307" s="54" t="s">
        <v>142</v>
      </c>
      <c r="F307" s="54" t="s">
        <v>24</v>
      </c>
      <c r="G307" s="55">
        <f t="shared" si="43"/>
        <v>478000</v>
      </c>
      <c r="H307" s="56">
        <v>1410200000</v>
      </c>
      <c r="I307" s="45" t="str">
        <f t="shared" si="39"/>
        <v>1410200000</v>
      </c>
      <c r="J307" s="46"/>
      <c r="K307" s="45" t="str">
        <f t="shared" si="37"/>
        <v>60201131410200000000</v>
      </c>
      <c r="L307" s="39"/>
    </row>
    <row r="308" spans="1:12" s="76" customFormat="1" ht="25.5">
      <c r="A308" s="65" t="s">
        <v>137</v>
      </c>
      <c r="B308" s="53" t="s">
        <v>269</v>
      </c>
      <c r="C308" s="54" t="s">
        <v>26</v>
      </c>
      <c r="D308" s="54" t="s">
        <v>108</v>
      </c>
      <c r="E308" s="54" t="s">
        <v>143</v>
      </c>
      <c r="F308" s="54" t="s">
        <v>24</v>
      </c>
      <c r="G308" s="55">
        <f t="shared" si="43"/>
        <v>478000</v>
      </c>
      <c r="H308" s="56">
        <v>1410220630</v>
      </c>
      <c r="I308" s="45" t="str">
        <f t="shared" si="39"/>
        <v>1410220630</v>
      </c>
      <c r="J308" s="46"/>
      <c r="K308" s="45" t="str">
        <f t="shared" si="37"/>
        <v>60201131410220630000</v>
      </c>
      <c r="L308" s="39"/>
    </row>
    <row r="309" spans="1:12" s="76" customFormat="1" ht="25.5">
      <c r="A309" s="52" t="s">
        <v>43</v>
      </c>
      <c r="B309" s="53" t="s">
        <v>269</v>
      </c>
      <c r="C309" s="54" t="s">
        <v>26</v>
      </c>
      <c r="D309" s="54" t="s">
        <v>108</v>
      </c>
      <c r="E309" s="54" t="s">
        <v>143</v>
      </c>
      <c r="F309" s="54" t="s">
        <v>44</v>
      </c>
      <c r="G309" s="55">
        <f>G310</f>
        <v>478000</v>
      </c>
      <c r="H309" s="56">
        <v>1410220630</v>
      </c>
      <c r="I309" s="45" t="str">
        <f t="shared" si="39"/>
        <v>1410220630</v>
      </c>
      <c r="J309" s="45"/>
      <c r="K309" s="45" t="str">
        <f t="shared" si="37"/>
        <v>60201131410220630240</v>
      </c>
      <c r="L309" s="77"/>
    </row>
    <row r="310" spans="1:12" s="85" customFormat="1" ht="25.5">
      <c r="A310" s="57" t="s">
        <v>45</v>
      </c>
      <c r="B310" s="53" t="s">
        <v>269</v>
      </c>
      <c r="C310" s="54" t="s">
        <v>26</v>
      </c>
      <c r="D310" s="54" t="s">
        <v>108</v>
      </c>
      <c r="E310" s="54" t="s">
        <v>143</v>
      </c>
      <c r="F310" s="54" t="s">
        <v>46</v>
      </c>
      <c r="G310" s="55">
        <f>VLOOKUP($K310,'[1]АС БЮДЖ на 31 12 2018'!$A$8:$H$701,6,0)</f>
        <v>478000</v>
      </c>
      <c r="H310" s="56">
        <v>1410220630</v>
      </c>
      <c r="I310" s="45" t="str">
        <f t="shared" si="39"/>
        <v>1410220630</v>
      </c>
      <c r="J310" s="45"/>
      <c r="K310" s="45" t="str">
        <f t="shared" si="37"/>
        <v>60201131410220630244</v>
      </c>
      <c r="L310" s="84"/>
    </row>
    <row r="311" spans="1:12" s="38" customFormat="1" ht="25.5">
      <c r="A311" s="57" t="s">
        <v>162</v>
      </c>
      <c r="B311" s="53" t="s">
        <v>269</v>
      </c>
      <c r="C311" s="66" t="s">
        <v>26</v>
      </c>
      <c r="D311" s="66">
        <v>13</v>
      </c>
      <c r="E311" s="66" t="s">
        <v>163</v>
      </c>
      <c r="F311" s="66" t="s">
        <v>24</v>
      </c>
      <c r="G311" s="73">
        <f t="shared" ref="G311:G312" si="44">G312</f>
        <v>4518000</v>
      </c>
      <c r="H311" s="74">
        <v>1500000000</v>
      </c>
      <c r="I311" s="45" t="str">
        <f t="shared" si="39"/>
        <v>1500000000</v>
      </c>
      <c r="J311" s="46"/>
      <c r="K311" s="45" t="str">
        <f t="shared" si="37"/>
        <v>60201131500000000000</v>
      </c>
      <c r="L311" s="39"/>
    </row>
    <row r="312" spans="1:12" s="38" customFormat="1">
      <c r="A312" s="52" t="s">
        <v>164</v>
      </c>
      <c r="B312" s="53" t="s">
        <v>269</v>
      </c>
      <c r="C312" s="66" t="s">
        <v>26</v>
      </c>
      <c r="D312" s="66">
        <v>13</v>
      </c>
      <c r="E312" s="66" t="s">
        <v>165</v>
      </c>
      <c r="F312" s="66" t="s">
        <v>24</v>
      </c>
      <c r="G312" s="73">
        <f t="shared" si="44"/>
        <v>4518000</v>
      </c>
      <c r="H312" s="74">
        <v>1510000000</v>
      </c>
      <c r="I312" s="45" t="str">
        <f t="shared" si="39"/>
        <v>1510000000</v>
      </c>
      <c r="J312" s="46"/>
      <c r="K312" s="45" t="str">
        <f t="shared" si="37"/>
        <v>60201131510000000000</v>
      </c>
      <c r="L312" s="39"/>
    </row>
    <row r="313" spans="1:12" s="38" customFormat="1" ht="25.5">
      <c r="A313" s="57" t="s">
        <v>293</v>
      </c>
      <c r="B313" s="53" t="s">
        <v>269</v>
      </c>
      <c r="C313" s="66" t="s">
        <v>26</v>
      </c>
      <c r="D313" s="66">
        <v>13</v>
      </c>
      <c r="E313" s="66" t="s">
        <v>294</v>
      </c>
      <c r="F313" s="66" t="s">
        <v>24</v>
      </c>
      <c r="G313" s="73">
        <f>G314+G320+G317</f>
        <v>4518000</v>
      </c>
      <c r="H313" s="74">
        <v>1510200000</v>
      </c>
      <c r="I313" s="45" t="str">
        <f t="shared" si="39"/>
        <v>1510200000</v>
      </c>
      <c r="J313" s="46"/>
      <c r="K313" s="45" t="str">
        <f t="shared" si="37"/>
        <v>60201131510200000000</v>
      </c>
      <c r="L313" s="39"/>
    </row>
    <row r="314" spans="1:12" s="38" customFormat="1" ht="25.5">
      <c r="A314" s="75" t="s">
        <v>168</v>
      </c>
      <c r="B314" s="53" t="s">
        <v>269</v>
      </c>
      <c r="C314" s="66" t="s">
        <v>26</v>
      </c>
      <c r="D314" s="66">
        <v>13</v>
      </c>
      <c r="E314" s="66" t="s">
        <v>295</v>
      </c>
      <c r="F314" s="66" t="s">
        <v>24</v>
      </c>
      <c r="G314" s="73">
        <f t="shared" ref="G314:G315" si="45">G315</f>
        <v>2768000</v>
      </c>
      <c r="H314" s="74">
        <v>1510220350</v>
      </c>
      <c r="I314" s="45" t="str">
        <f t="shared" si="39"/>
        <v>1510220350</v>
      </c>
      <c r="J314" s="46"/>
      <c r="K314" s="45" t="str">
        <f t="shared" si="37"/>
        <v>60201131510220350000</v>
      </c>
      <c r="L314" s="39"/>
    </row>
    <row r="315" spans="1:12" s="38" customFormat="1" ht="25.5">
      <c r="A315" s="75" t="s">
        <v>43</v>
      </c>
      <c r="B315" s="53" t="s">
        <v>269</v>
      </c>
      <c r="C315" s="66" t="s">
        <v>26</v>
      </c>
      <c r="D315" s="66">
        <v>13</v>
      </c>
      <c r="E315" s="66" t="s">
        <v>295</v>
      </c>
      <c r="F315" s="66" t="s">
        <v>44</v>
      </c>
      <c r="G315" s="55">
        <f t="shared" si="45"/>
        <v>2768000</v>
      </c>
      <c r="H315" s="56">
        <v>1510220350</v>
      </c>
      <c r="I315" s="45" t="str">
        <f t="shared" si="39"/>
        <v>1510220350</v>
      </c>
      <c r="J315" s="45"/>
      <c r="K315" s="45" t="str">
        <f t="shared" si="37"/>
        <v>60201131510220350240</v>
      </c>
      <c r="L315" s="39"/>
    </row>
    <row r="316" spans="1:12" s="59" customFormat="1" ht="25.5">
      <c r="A316" s="57" t="s">
        <v>45</v>
      </c>
      <c r="B316" s="53" t="s">
        <v>269</v>
      </c>
      <c r="C316" s="66" t="s">
        <v>26</v>
      </c>
      <c r="D316" s="66">
        <v>13</v>
      </c>
      <c r="E316" s="66" t="s">
        <v>295</v>
      </c>
      <c r="F316" s="66" t="s">
        <v>46</v>
      </c>
      <c r="G316" s="55">
        <f>VLOOKUP($K316,'[1]АС БЮДЖ на 31 12 2018'!$A$8:$H$701,6,0)</f>
        <v>2768000</v>
      </c>
      <c r="H316" s="56">
        <v>1510220350</v>
      </c>
      <c r="I316" s="45" t="str">
        <f t="shared" si="39"/>
        <v>1510220350</v>
      </c>
      <c r="J316" s="45"/>
      <c r="K316" s="45" t="str">
        <f t="shared" si="37"/>
        <v>60201131510220350244</v>
      </c>
      <c r="L316" s="58"/>
    </row>
    <row r="317" spans="1:12" s="59" customFormat="1" ht="38.25">
      <c r="A317" s="52" t="s">
        <v>296</v>
      </c>
      <c r="B317" s="53" t="s">
        <v>269</v>
      </c>
      <c r="C317" s="66" t="s">
        <v>26</v>
      </c>
      <c r="D317" s="66">
        <v>13</v>
      </c>
      <c r="E317" s="54" t="s">
        <v>297</v>
      </c>
      <c r="F317" s="54" t="s">
        <v>24</v>
      </c>
      <c r="G317" s="55">
        <f t="shared" ref="G317:G318" si="46">G318</f>
        <v>1400000</v>
      </c>
      <c r="H317" s="56">
        <v>1510277310</v>
      </c>
      <c r="I317" s="45" t="str">
        <f t="shared" si="39"/>
        <v>1510277310</v>
      </c>
      <c r="J317" s="46"/>
      <c r="K317" s="45" t="str">
        <f t="shared" si="37"/>
        <v>60201131510277310000</v>
      </c>
      <c r="L317" s="39"/>
    </row>
    <row r="318" spans="1:12" s="59" customFormat="1" ht="25.5">
      <c r="A318" s="87" t="s">
        <v>43</v>
      </c>
      <c r="B318" s="53" t="s">
        <v>269</v>
      </c>
      <c r="C318" s="66" t="s">
        <v>26</v>
      </c>
      <c r="D318" s="66">
        <v>13</v>
      </c>
      <c r="E318" s="54" t="s">
        <v>297</v>
      </c>
      <c r="F318" s="54" t="s">
        <v>44</v>
      </c>
      <c r="G318" s="55">
        <f t="shared" si="46"/>
        <v>1400000</v>
      </c>
      <c r="H318" s="56">
        <v>1510277310</v>
      </c>
      <c r="I318" s="45" t="str">
        <f t="shared" si="39"/>
        <v>1510277310</v>
      </c>
      <c r="J318" s="45"/>
      <c r="K318" s="45" t="str">
        <f t="shared" si="37"/>
        <v>60201131510277310240</v>
      </c>
      <c r="L318" s="58"/>
    </row>
    <row r="319" spans="1:12" s="59" customFormat="1" ht="25.5">
      <c r="A319" s="57" t="s">
        <v>45</v>
      </c>
      <c r="B319" s="53" t="s">
        <v>269</v>
      </c>
      <c r="C319" s="67" t="s">
        <v>26</v>
      </c>
      <c r="D319" s="67" t="s">
        <v>108</v>
      </c>
      <c r="E319" s="54" t="s">
        <v>297</v>
      </c>
      <c r="F319" s="54" t="s">
        <v>46</v>
      </c>
      <c r="G319" s="55">
        <f>VLOOKUP($K319,'[1]АС БЮДЖ на 31 12 2018'!$A$8:$H$701,6,0)</f>
        <v>1400000</v>
      </c>
      <c r="H319" s="56">
        <v>1510277310</v>
      </c>
      <c r="I319" s="45" t="str">
        <f t="shared" si="39"/>
        <v>1510277310</v>
      </c>
      <c r="J319" s="45"/>
      <c r="K319" s="45" t="str">
        <f t="shared" si="37"/>
        <v>60201131510277310244</v>
      </c>
      <c r="L319" s="58"/>
    </row>
    <row r="320" spans="1:12" s="59" customFormat="1" ht="38.25">
      <c r="A320" s="87" t="s">
        <v>298</v>
      </c>
      <c r="B320" s="53" t="s">
        <v>269</v>
      </c>
      <c r="C320" s="66" t="s">
        <v>26</v>
      </c>
      <c r="D320" s="66">
        <v>13</v>
      </c>
      <c r="E320" s="54" t="s">
        <v>299</v>
      </c>
      <c r="F320" s="54" t="s">
        <v>24</v>
      </c>
      <c r="G320" s="55">
        <f t="shared" ref="G320:G321" si="47">G321</f>
        <v>350000</v>
      </c>
      <c r="H320" s="56" t="s">
        <v>300</v>
      </c>
      <c r="I320" s="45" t="str">
        <f t="shared" si="39"/>
        <v>15102S7310</v>
      </c>
      <c r="J320" s="46"/>
      <c r="K320" s="45" t="str">
        <f t="shared" si="37"/>
        <v>602011315102S7310000</v>
      </c>
      <c r="L320" s="39"/>
    </row>
    <row r="321" spans="1:12" s="59" customFormat="1" ht="25.5">
      <c r="A321" s="87" t="s">
        <v>43</v>
      </c>
      <c r="B321" s="53" t="s">
        <v>269</v>
      </c>
      <c r="C321" s="66" t="s">
        <v>26</v>
      </c>
      <c r="D321" s="66">
        <v>13</v>
      </c>
      <c r="E321" s="54" t="s">
        <v>299</v>
      </c>
      <c r="F321" s="54" t="s">
        <v>44</v>
      </c>
      <c r="G321" s="55">
        <f t="shared" si="47"/>
        <v>350000</v>
      </c>
      <c r="H321" s="56" t="s">
        <v>300</v>
      </c>
      <c r="I321" s="45" t="str">
        <f t="shared" si="39"/>
        <v>15102S7310</v>
      </c>
      <c r="J321" s="45"/>
      <c r="K321" s="45" t="str">
        <f t="shared" si="37"/>
        <v>602011315102S7310240</v>
      </c>
      <c r="L321" s="58"/>
    </row>
    <row r="322" spans="1:12" s="59" customFormat="1" ht="25.5">
      <c r="A322" s="57" t="s">
        <v>45</v>
      </c>
      <c r="B322" s="53" t="s">
        <v>269</v>
      </c>
      <c r="C322" s="67" t="s">
        <v>26</v>
      </c>
      <c r="D322" s="67" t="s">
        <v>108</v>
      </c>
      <c r="E322" s="54" t="s">
        <v>299</v>
      </c>
      <c r="F322" s="54" t="s">
        <v>46</v>
      </c>
      <c r="G322" s="55">
        <f>VLOOKUP($K322,'[1]АС БЮДЖ на 31 12 2018'!$A$8:$H$701,6,0)</f>
        <v>350000</v>
      </c>
      <c r="H322" s="56" t="s">
        <v>300</v>
      </c>
      <c r="I322" s="45" t="str">
        <f t="shared" si="39"/>
        <v>15102S7310</v>
      </c>
      <c r="J322" s="45"/>
      <c r="K322" s="45" t="str">
        <f t="shared" si="37"/>
        <v>602011315102S7310244</v>
      </c>
      <c r="L322" s="58"/>
    </row>
    <row r="323" spans="1:12" s="76" customFormat="1" ht="25.5">
      <c r="A323" s="52" t="s">
        <v>301</v>
      </c>
      <c r="B323" s="53" t="s">
        <v>269</v>
      </c>
      <c r="C323" s="54" t="s">
        <v>26</v>
      </c>
      <c r="D323" s="54" t="s">
        <v>108</v>
      </c>
      <c r="E323" s="54" t="s">
        <v>302</v>
      </c>
      <c r="F323" s="54" t="s">
        <v>24</v>
      </c>
      <c r="G323" s="55">
        <f>G324+G348</f>
        <v>66395425.68999999</v>
      </c>
      <c r="H323" s="56">
        <v>7200000000</v>
      </c>
      <c r="I323" s="45" t="str">
        <f t="shared" si="39"/>
        <v>7200000000</v>
      </c>
      <c r="J323" s="46"/>
      <c r="K323" s="45" t="str">
        <f t="shared" si="37"/>
        <v>60201137200000000000</v>
      </c>
      <c r="L323" s="39"/>
    </row>
    <row r="324" spans="1:12" s="76" customFormat="1" ht="25.5">
      <c r="A324" s="52" t="s">
        <v>303</v>
      </c>
      <c r="B324" s="53" t="s">
        <v>269</v>
      </c>
      <c r="C324" s="54" t="s">
        <v>26</v>
      </c>
      <c r="D324" s="54" t="s">
        <v>108</v>
      </c>
      <c r="E324" s="54" t="s">
        <v>304</v>
      </c>
      <c r="F324" s="54" t="s">
        <v>24</v>
      </c>
      <c r="G324" s="55">
        <f>G337+G325+G345+G341</f>
        <v>65838457.789999992</v>
      </c>
      <c r="H324" s="56">
        <v>7210000000</v>
      </c>
      <c r="I324" s="45" t="str">
        <f t="shared" si="39"/>
        <v>7210000000</v>
      </c>
      <c r="J324" s="46"/>
      <c r="K324" s="45" t="str">
        <f t="shared" si="37"/>
        <v>60201137210000000000</v>
      </c>
      <c r="L324" s="39"/>
    </row>
    <row r="325" spans="1:12" s="76" customFormat="1" ht="25.5">
      <c r="A325" s="52" t="s">
        <v>33</v>
      </c>
      <c r="B325" s="53" t="s">
        <v>269</v>
      </c>
      <c r="C325" s="54" t="s">
        <v>26</v>
      </c>
      <c r="D325" s="54" t="s">
        <v>108</v>
      </c>
      <c r="E325" s="54" t="s">
        <v>305</v>
      </c>
      <c r="F325" s="54" t="s">
        <v>24</v>
      </c>
      <c r="G325" s="55">
        <f>G326+G329+G333+G331</f>
        <v>9618741.8300000001</v>
      </c>
      <c r="H325" s="56">
        <v>7210010010</v>
      </c>
      <c r="I325" s="45" t="str">
        <f t="shared" si="39"/>
        <v>7210010010</v>
      </c>
      <c r="J325" s="46"/>
      <c r="K325" s="45" t="str">
        <f t="shared" si="37"/>
        <v>60201137210010010000</v>
      </c>
      <c r="L325" s="39"/>
    </row>
    <row r="326" spans="1:12" s="76" customFormat="1" ht="12.75">
      <c r="A326" s="57" t="s">
        <v>35</v>
      </c>
      <c r="B326" s="53" t="s">
        <v>269</v>
      </c>
      <c r="C326" s="54" t="s">
        <v>26</v>
      </c>
      <c r="D326" s="54" t="s">
        <v>108</v>
      </c>
      <c r="E326" s="54" t="s">
        <v>305</v>
      </c>
      <c r="F326" s="54" t="s">
        <v>36</v>
      </c>
      <c r="G326" s="55">
        <f>SUM(G327:G328)</f>
        <v>1355740.4</v>
      </c>
      <c r="H326" s="56">
        <v>7210010010</v>
      </c>
      <c r="I326" s="45" t="str">
        <f t="shared" si="39"/>
        <v>7210010010</v>
      </c>
      <c r="J326" s="45"/>
      <c r="K326" s="45" t="str">
        <f t="shared" si="37"/>
        <v>60201137210010010120</v>
      </c>
      <c r="L326" s="77"/>
    </row>
    <row r="327" spans="1:12" s="85" customFormat="1" ht="25.5">
      <c r="A327" s="57" t="s">
        <v>37</v>
      </c>
      <c r="B327" s="53" t="s">
        <v>269</v>
      </c>
      <c r="C327" s="54" t="s">
        <v>26</v>
      </c>
      <c r="D327" s="54" t="s">
        <v>108</v>
      </c>
      <c r="E327" s="54" t="s">
        <v>305</v>
      </c>
      <c r="F327" s="54" t="s">
        <v>38</v>
      </c>
      <c r="G327" s="55">
        <f>VLOOKUP($K327,'[1]АС БЮДЖ на 31 12 2018'!$A$8:$H$701,6,0)</f>
        <v>1050798.3799999999</v>
      </c>
      <c r="H327" s="56">
        <v>7210010010</v>
      </c>
      <c r="I327" s="45" t="str">
        <f t="shared" si="39"/>
        <v>7210010010</v>
      </c>
      <c r="J327" s="45"/>
      <c r="K327" s="45" t="str">
        <f t="shared" si="37"/>
        <v>60201137210010010122</v>
      </c>
      <c r="L327" s="84"/>
    </row>
    <row r="328" spans="1:12" s="85" customFormat="1" ht="38.25">
      <c r="A328" s="57" t="s">
        <v>41</v>
      </c>
      <c r="B328" s="53" t="s">
        <v>269</v>
      </c>
      <c r="C328" s="54" t="s">
        <v>26</v>
      </c>
      <c r="D328" s="54" t="s">
        <v>108</v>
      </c>
      <c r="E328" s="54" t="s">
        <v>305</v>
      </c>
      <c r="F328" s="54" t="s">
        <v>42</v>
      </c>
      <c r="G328" s="55">
        <f>VLOOKUP($K328,'[1]АС БЮДЖ на 31 12 2018'!$A$8:$H$701,6,0)</f>
        <v>304942.02</v>
      </c>
      <c r="H328" s="56">
        <v>7210010010</v>
      </c>
      <c r="I328" s="45" t="str">
        <f t="shared" si="39"/>
        <v>7210010010</v>
      </c>
      <c r="J328" s="45"/>
      <c r="K328" s="45" t="str">
        <f t="shared" si="37"/>
        <v>60201137210010010129</v>
      </c>
      <c r="L328" s="84"/>
    </row>
    <row r="329" spans="1:12" s="76" customFormat="1" ht="25.5">
      <c r="A329" s="52" t="s">
        <v>43</v>
      </c>
      <c r="B329" s="53" t="s">
        <v>269</v>
      </c>
      <c r="C329" s="54" t="s">
        <v>26</v>
      </c>
      <c r="D329" s="54" t="s">
        <v>108</v>
      </c>
      <c r="E329" s="54" t="s">
        <v>305</v>
      </c>
      <c r="F329" s="54" t="s">
        <v>44</v>
      </c>
      <c r="G329" s="55">
        <f>G330</f>
        <v>8076477.5999999996</v>
      </c>
      <c r="H329" s="56">
        <v>7210010010</v>
      </c>
      <c r="I329" s="45" t="str">
        <f t="shared" si="39"/>
        <v>7210010010</v>
      </c>
      <c r="J329" s="45"/>
      <c r="K329" s="45" t="str">
        <f t="shared" si="37"/>
        <v>60201137210010010240</v>
      </c>
      <c r="L329" s="77"/>
    </row>
    <row r="330" spans="1:12" s="85" customFormat="1" ht="25.5">
      <c r="A330" s="57" t="s">
        <v>45</v>
      </c>
      <c r="B330" s="53" t="s">
        <v>269</v>
      </c>
      <c r="C330" s="54" t="s">
        <v>26</v>
      </c>
      <c r="D330" s="54" t="s">
        <v>108</v>
      </c>
      <c r="E330" s="54" t="s">
        <v>305</v>
      </c>
      <c r="F330" s="54" t="s">
        <v>46</v>
      </c>
      <c r="G330" s="55">
        <f>VLOOKUP($K330,'[1]АС БЮДЖ на 31 12 2018'!$A$8:$H$701,6,0)</f>
        <v>8076477.5999999996</v>
      </c>
      <c r="H330" s="56">
        <v>7210010010</v>
      </c>
      <c r="I330" s="45" t="str">
        <f t="shared" si="39"/>
        <v>7210010010</v>
      </c>
      <c r="J330" s="45"/>
      <c r="K330" s="45" t="str">
        <f t="shared" si="37"/>
        <v>60201137210010010244</v>
      </c>
      <c r="L330" s="84"/>
    </row>
    <row r="331" spans="1:12" s="85" customFormat="1" ht="12.75">
      <c r="A331" s="52" t="s">
        <v>90</v>
      </c>
      <c r="B331" s="53" t="s">
        <v>269</v>
      </c>
      <c r="C331" s="54" t="s">
        <v>26</v>
      </c>
      <c r="D331" s="54" t="s">
        <v>108</v>
      </c>
      <c r="E331" s="54" t="s">
        <v>305</v>
      </c>
      <c r="F331" s="54" t="s">
        <v>91</v>
      </c>
      <c r="G331" s="55">
        <f>G332</f>
        <v>40000</v>
      </c>
      <c r="H331" s="56">
        <v>7210010010</v>
      </c>
      <c r="I331" s="45" t="str">
        <f t="shared" si="39"/>
        <v>7210010010</v>
      </c>
      <c r="J331" s="45"/>
      <c r="K331" s="45" t="str">
        <f t="shared" si="37"/>
        <v>60201137210010010830</v>
      </c>
      <c r="L331" s="84"/>
    </row>
    <row r="332" spans="1:12" s="85" customFormat="1" ht="25.5">
      <c r="A332" s="52" t="s">
        <v>92</v>
      </c>
      <c r="B332" s="53" t="s">
        <v>269</v>
      </c>
      <c r="C332" s="54" t="s">
        <v>26</v>
      </c>
      <c r="D332" s="54" t="s">
        <v>108</v>
      </c>
      <c r="E332" s="54" t="s">
        <v>305</v>
      </c>
      <c r="F332" s="54" t="s">
        <v>93</v>
      </c>
      <c r="G332" s="55">
        <f>VLOOKUP($K332,'[1]АС БЮДЖ на 31 12 2018'!$A$8:$H$701,6,0)</f>
        <v>40000</v>
      </c>
      <c r="H332" s="56">
        <v>7210010010</v>
      </c>
      <c r="I332" s="45" t="str">
        <f t="shared" si="39"/>
        <v>7210010010</v>
      </c>
      <c r="J332" s="45"/>
      <c r="K332" s="45" t="str">
        <f t="shared" si="37"/>
        <v>60201137210010010831</v>
      </c>
      <c r="L332" s="84"/>
    </row>
    <row r="333" spans="1:12" s="76" customFormat="1" ht="12.75">
      <c r="A333" s="52" t="s">
        <v>47</v>
      </c>
      <c r="B333" s="53" t="s">
        <v>269</v>
      </c>
      <c r="C333" s="54" t="s">
        <v>26</v>
      </c>
      <c r="D333" s="54" t="s">
        <v>108</v>
      </c>
      <c r="E333" s="54" t="s">
        <v>305</v>
      </c>
      <c r="F333" s="54" t="s">
        <v>48</v>
      </c>
      <c r="G333" s="55">
        <f>SUM(G334:G336)</f>
        <v>146523.83000000002</v>
      </c>
      <c r="H333" s="56">
        <v>7210010010</v>
      </c>
      <c r="I333" s="45" t="str">
        <f t="shared" si="39"/>
        <v>7210010010</v>
      </c>
      <c r="J333" s="45"/>
      <c r="K333" s="45" t="str">
        <f t="shared" si="37"/>
        <v>60201137210010010850</v>
      </c>
      <c r="L333" s="77"/>
    </row>
    <row r="334" spans="1:12" s="89" customFormat="1" ht="12.75">
      <c r="A334" s="57" t="s">
        <v>49</v>
      </c>
      <c r="B334" s="53" t="s">
        <v>269</v>
      </c>
      <c r="C334" s="54" t="s">
        <v>26</v>
      </c>
      <c r="D334" s="54" t="s">
        <v>108</v>
      </c>
      <c r="E334" s="54" t="s">
        <v>305</v>
      </c>
      <c r="F334" s="54" t="s">
        <v>50</v>
      </c>
      <c r="G334" s="55">
        <f>VLOOKUP($K334,'[1]АС БЮДЖ на 31 12 2018'!$A$8:$H$701,6,0)</f>
        <v>66941</v>
      </c>
      <c r="H334" s="56">
        <v>7210010010</v>
      </c>
      <c r="I334" s="45" t="str">
        <f t="shared" si="39"/>
        <v>7210010010</v>
      </c>
      <c r="J334" s="45"/>
      <c r="K334" s="45" t="str">
        <f t="shared" si="37"/>
        <v>60201137210010010851</v>
      </c>
      <c r="L334" s="88"/>
    </row>
    <row r="335" spans="1:12" s="89" customFormat="1" ht="12.75">
      <c r="A335" s="57" t="s">
        <v>51</v>
      </c>
      <c r="B335" s="53" t="s">
        <v>269</v>
      </c>
      <c r="C335" s="54" t="s">
        <v>26</v>
      </c>
      <c r="D335" s="54" t="s">
        <v>108</v>
      </c>
      <c r="E335" s="54" t="s">
        <v>305</v>
      </c>
      <c r="F335" s="54" t="s">
        <v>52</v>
      </c>
      <c r="G335" s="55">
        <f>VLOOKUP($K335,'[1]АС БЮДЖ на 31 12 2018'!$A$8:$H$701,6,0)</f>
        <v>48997</v>
      </c>
      <c r="H335" s="56">
        <v>7210010010</v>
      </c>
      <c r="I335" s="45" t="str">
        <f t="shared" si="39"/>
        <v>7210010010</v>
      </c>
      <c r="J335" s="45"/>
      <c r="K335" s="45" t="str">
        <f t="shared" si="37"/>
        <v>60201137210010010852</v>
      </c>
      <c r="L335" s="88"/>
    </row>
    <row r="336" spans="1:12" s="89" customFormat="1" ht="12.75">
      <c r="A336" s="52" t="s">
        <v>53</v>
      </c>
      <c r="B336" s="53" t="s">
        <v>269</v>
      </c>
      <c r="C336" s="54" t="s">
        <v>26</v>
      </c>
      <c r="D336" s="54" t="s">
        <v>108</v>
      </c>
      <c r="E336" s="54" t="s">
        <v>305</v>
      </c>
      <c r="F336" s="54" t="s">
        <v>54</v>
      </c>
      <c r="G336" s="55">
        <f>VLOOKUP($K336,'[1]АС БЮДЖ на 31 12 2018'!$A$8:$H$701,6,0)</f>
        <v>30585.83</v>
      </c>
      <c r="H336" s="56">
        <v>7210010010</v>
      </c>
      <c r="I336" s="45" t="str">
        <f t="shared" si="39"/>
        <v>7210010010</v>
      </c>
      <c r="J336" s="45"/>
      <c r="K336" s="45" t="str">
        <f t="shared" si="37"/>
        <v>60201137210010010853</v>
      </c>
      <c r="L336" s="88"/>
    </row>
    <row r="337" spans="1:12" s="76" customFormat="1" ht="25.5">
      <c r="A337" s="52" t="s">
        <v>55</v>
      </c>
      <c r="B337" s="53" t="s">
        <v>269</v>
      </c>
      <c r="C337" s="54" t="s">
        <v>26</v>
      </c>
      <c r="D337" s="54" t="s">
        <v>108</v>
      </c>
      <c r="E337" s="54" t="s">
        <v>306</v>
      </c>
      <c r="F337" s="54" t="s">
        <v>24</v>
      </c>
      <c r="G337" s="55">
        <f>SUM(G338:G338)</f>
        <v>55563335.519999996</v>
      </c>
      <c r="H337" s="56">
        <v>7210010020</v>
      </c>
      <c r="I337" s="45" t="str">
        <f t="shared" si="39"/>
        <v>7210010020</v>
      </c>
      <c r="J337" s="46"/>
      <c r="K337" s="45" t="str">
        <f t="shared" si="37"/>
        <v>60201137210010020000</v>
      </c>
      <c r="L337" s="39"/>
    </row>
    <row r="338" spans="1:12" s="76" customFormat="1" ht="12.75">
      <c r="A338" s="52" t="s">
        <v>35</v>
      </c>
      <c r="B338" s="53" t="s">
        <v>269</v>
      </c>
      <c r="C338" s="54" t="s">
        <v>26</v>
      </c>
      <c r="D338" s="54" t="s">
        <v>108</v>
      </c>
      <c r="E338" s="54" t="s">
        <v>306</v>
      </c>
      <c r="F338" s="54" t="s">
        <v>36</v>
      </c>
      <c r="G338" s="55">
        <f>SUM(G339:G340)</f>
        <v>55563335.519999996</v>
      </c>
      <c r="H338" s="56">
        <v>7210010020</v>
      </c>
      <c r="I338" s="45" t="str">
        <f t="shared" si="39"/>
        <v>7210010020</v>
      </c>
      <c r="J338" s="45"/>
      <c r="K338" s="45" t="str">
        <f t="shared" ref="K338:K421" si="48">CONCATENATE(B338,C338,D338,I338,F338)</f>
        <v>60201137210010020120</v>
      </c>
      <c r="L338" s="77"/>
    </row>
    <row r="339" spans="1:12" s="76" customFormat="1" ht="12.75">
      <c r="A339" s="52" t="s">
        <v>57</v>
      </c>
      <c r="B339" s="53" t="s">
        <v>269</v>
      </c>
      <c r="C339" s="54" t="s">
        <v>26</v>
      </c>
      <c r="D339" s="54" t="s">
        <v>108</v>
      </c>
      <c r="E339" s="54" t="s">
        <v>306</v>
      </c>
      <c r="F339" s="54" t="s">
        <v>58</v>
      </c>
      <c r="G339" s="55">
        <f>VLOOKUP($K339,'[1]АС БЮДЖ на 31 12 2018'!$A$8:$H$701,6,0)</f>
        <v>42761662.299999997</v>
      </c>
      <c r="H339" s="56">
        <v>7210010020</v>
      </c>
      <c r="I339" s="45" t="str">
        <f t="shared" si="39"/>
        <v>7210010020</v>
      </c>
      <c r="J339" s="45"/>
      <c r="K339" s="45" t="str">
        <f t="shared" si="48"/>
        <v>60201137210010020121</v>
      </c>
      <c r="L339" s="77"/>
    </row>
    <row r="340" spans="1:12" s="76" customFormat="1" ht="38.25">
      <c r="A340" s="52" t="s">
        <v>41</v>
      </c>
      <c r="B340" s="53" t="s">
        <v>269</v>
      </c>
      <c r="C340" s="54" t="s">
        <v>26</v>
      </c>
      <c r="D340" s="54" t="s">
        <v>108</v>
      </c>
      <c r="E340" s="54" t="s">
        <v>306</v>
      </c>
      <c r="F340" s="54" t="s">
        <v>42</v>
      </c>
      <c r="G340" s="55">
        <f>VLOOKUP($K340,'[1]АС БЮДЖ на 31 12 2018'!$A$8:$H$701,6,0)</f>
        <v>12801673.220000001</v>
      </c>
      <c r="H340" s="56">
        <v>7210010020</v>
      </c>
      <c r="I340" s="45" t="str">
        <f t="shared" ref="I340:I414" si="49">TEXT(H340,"0000000000")</f>
        <v>7210010020</v>
      </c>
      <c r="J340" s="45"/>
      <c r="K340" s="45" t="str">
        <f t="shared" si="48"/>
        <v>60201137210010020129</v>
      </c>
      <c r="L340" s="77"/>
    </row>
    <row r="341" spans="1:12" s="76" customFormat="1" ht="25.5">
      <c r="A341" s="52" t="s">
        <v>205</v>
      </c>
      <c r="B341" s="53" t="s">
        <v>269</v>
      </c>
      <c r="C341" s="54" t="s">
        <v>26</v>
      </c>
      <c r="D341" s="54" t="s">
        <v>108</v>
      </c>
      <c r="E341" s="54" t="s">
        <v>307</v>
      </c>
      <c r="F341" s="54" t="s">
        <v>24</v>
      </c>
      <c r="G341" s="55">
        <f>G342</f>
        <v>108484.16</v>
      </c>
      <c r="H341" s="56">
        <v>7210010050</v>
      </c>
      <c r="I341" s="45" t="str">
        <f t="shared" si="49"/>
        <v>7210010050</v>
      </c>
      <c r="J341" s="46"/>
      <c r="K341" s="45" t="str">
        <f t="shared" si="48"/>
        <v>60201137210010050000</v>
      </c>
      <c r="L341" s="39"/>
    </row>
    <row r="342" spans="1:12" s="76" customFormat="1" ht="12.75">
      <c r="A342" s="57" t="s">
        <v>35</v>
      </c>
      <c r="B342" s="53" t="s">
        <v>269</v>
      </c>
      <c r="C342" s="54" t="s">
        <v>26</v>
      </c>
      <c r="D342" s="54" t="s">
        <v>108</v>
      </c>
      <c r="E342" s="54" t="s">
        <v>307</v>
      </c>
      <c r="F342" s="67" t="s">
        <v>36</v>
      </c>
      <c r="G342" s="55">
        <f>SUM(G343:G344)</f>
        <v>108484.16</v>
      </c>
      <c r="H342" s="56">
        <v>7210010050</v>
      </c>
      <c r="I342" s="45" t="str">
        <f t="shared" si="49"/>
        <v>7210010050</v>
      </c>
      <c r="J342" s="45"/>
      <c r="K342" s="45" t="str">
        <f t="shared" si="48"/>
        <v>60201137210010050120</v>
      </c>
      <c r="L342" s="77"/>
    </row>
    <row r="343" spans="1:12" s="76" customFormat="1" ht="25.5">
      <c r="A343" s="57" t="s">
        <v>37</v>
      </c>
      <c r="B343" s="53" t="s">
        <v>269</v>
      </c>
      <c r="C343" s="54" t="s">
        <v>26</v>
      </c>
      <c r="D343" s="54" t="s">
        <v>108</v>
      </c>
      <c r="E343" s="54" t="s">
        <v>307</v>
      </c>
      <c r="F343" s="67" t="s">
        <v>38</v>
      </c>
      <c r="G343" s="55">
        <f>VLOOKUP($K343,'[1]АС БЮДЖ на 31 12 2018'!$A$8:$H$701,6,0)</f>
        <v>83270</v>
      </c>
      <c r="H343" s="56">
        <v>7210010050</v>
      </c>
      <c r="I343" s="45" t="str">
        <f t="shared" si="49"/>
        <v>7210010050</v>
      </c>
      <c r="J343" s="45"/>
      <c r="K343" s="45" t="str">
        <f t="shared" si="48"/>
        <v>60201137210010050122</v>
      </c>
      <c r="L343" s="77"/>
    </row>
    <row r="344" spans="1:12" s="76" customFormat="1" ht="38.25">
      <c r="A344" s="57" t="s">
        <v>41</v>
      </c>
      <c r="B344" s="53" t="s">
        <v>269</v>
      </c>
      <c r="C344" s="54" t="s">
        <v>26</v>
      </c>
      <c r="D344" s="54" t="s">
        <v>108</v>
      </c>
      <c r="E344" s="54" t="s">
        <v>307</v>
      </c>
      <c r="F344" s="67" t="s">
        <v>42</v>
      </c>
      <c r="G344" s="55">
        <f>VLOOKUP($K344,'[1]АС БЮДЖ на 31 12 2018'!$A$8:$H$701,6,0)</f>
        <v>25214.16</v>
      </c>
      <c r="H344" s="56">
        <v>7210010050</v>
      </c>
      <c r="I344" s="45" t="str">
        <f t="shared" si="49"/>
        <v>7210010050</v>
      </c>
      <c r="J344" s="45"/>
      <c r="K344" s="45" t="str">
        <f t="shared" si="48"/>
        <v>60201137210010050129</v>
      </c>
      <c r="L344" s="77"/>
    </row>
    <row r="345" spans="1:12" s="76" customFormat="1">
      <c r="A345" s="65" t="s">
        <v>208</v>
      </c>
      <c r="B345" s="53" t="s">
        <v>269</v>
      </c>
      <c r="C345" s="67" t="s">
        <v>26</v>
      </c>
      <c r="D345" s="67" t="s">
        <v>108</v>
      </c>
      <c r="E345" s="67" t="s">
        <v>308</v>
      </c>
      <c r="F345" s="67" t="s">
        <v>24</v>
      </c>
      <c r="G345" s="68">
        <f t="shared" ref="G345:G346" si="50">G346</f>
        <v>547896.28</v>
      </c>
      <c r="H345" s="69">
        <v>7210020050</v>
      </c>
      <c r="I345" s="45" t="str">
        <f t="shared" si="49"/>
        <v>7210020050</v>
      </c>
      <c r="J345" s="46"/>
      <c r="K345" s="45" t="str">
        <f t="shared" si="48"/>
        <v>60201137210020050000</v>
      </c>
      <c r="L345" s="39"/>
    </row>
    <row r="346" spans="1:12" s="76" customFormat="1" ht="12.75">
      <c r="A346" s="52" t="s">
        <v>90</v>
      </c>
      <c r="B346" s="53" t="s">
        <v>269</v>
      </c>
      <c r="C346" s="67" t="s">
        <v>26</v>
      </c>
      <c r="D346" s="67" t="s">
        <v>108</v>
      </c>
      <c r="E346" s="67" t="s">
        <v>308</v>
      </c>
      <c r="F346" s="54" t="s">
        <v>91</v>
      </c>
      <c r="G346" s="78">
        <f t="shared" si="50"/>
        <v>547896.28</v>
      </c>
      <c r="H346" s="79">
        <v>7210020050</v>
      </c>
      <c r="I346" s="45" t="str">
        <f t="shared" si="49"/>
        <v>7210020050</v>
      </c>
      <c r="J346" s="45"/>
      <c r="K346" s="45" t="str">
        <f t="shared" si="48"/>
        <v>60201137210020050830</v>
      </c>
      <c r="L346" s="77"/>
    </row>
    <row r="347" spans="1:12" s="76" customFormat="1" ht="25.5">
      <c r="A347" s="52" t="s">
        <v>92</v>
      </c>
      <c r="B347" s="53" t="s">
        <v>269</v>
      </c>
      <c r="C347" s="67" t="s">
        <v>26</v>
      </c>
      <c r="D347" s="67" t="s">
        <v>108</v>
      </c>
      <c r="E347" s="67" t="s">
        <v>308</v>
      </c>
      <c r="F347" s="54" t="s">
        <v>93</v>
      </c>
      <c r="G347" s="55">
        <f>VLOOKUP($K347,'[1]АС БЮДЖ на 31 12 2018'!$A$8:$H$701,6,0)</f>
        <v>547896.28</v>
      </c>
      <c r="H347" s="56">
        <v>7210020050</v>
      </c>
      <c r="I347" s="45" t="str">
        <f t="shared" si="49"/>
        <v>7210020050</v>
      </c>
      <c r="J347" s="45"/>
      <c r="K347" s="45" t="str">
        <f t="shared" si="48"/>
        <v>60201137210020050831</v>
      </c>
      <c r="L347" s="77"/>
    </row>
    <row r="348" spans="1:12" s="76" customFormat="1">
      <c r="A348" s="52" t="s">
        <v>70</v>
      </c>
      <c r="B348" s="53" t="s">
        <v>269</v>
      </c>
      <c r="C348" s="54" t="s">
        <v>26</v>
      </c>
      <c r="D348" s="54" t="s">
        <v>108</v>
      </c>
      <c r="E348" s="54" t="s">
        <v>309</v>
      </c>
      <c r="F348" s="54" t="s">
        <v>24</v>
      </c>
      <c r="G348" s="55">
        <f t="shared" ref="G348:G350" si="51">G349</f>
        <v>556967.9</v>
      </c>
      <c r="H348" s="56">
        <v>7220000000</v>
      </c>
      <c r="I348" s="45" t="str">
        <f t="shared" si="49"/>
        <v>7220000000</v>
      </c>
      <c r="J348" s="46"/>
      <c r="K348" s="45" t="str">
        <f t="shared" si="48"/>
        <v>60201137220000000000</v>
      </c>
      <c r="L348" s="39"/>
    </row>
    <row r="349" spans="1:12" s="76" customFormat="1" ht="25.5">
      <c r="A349" s="52" t="s">
        <v>310</v>
      </c>
      <c r="B349" s="53" t="s">
        <v>269</v>
      </c>
      <c r="C349" s="54" t="s">
        <v>26</v>
      </c>
      <c r="D349" s="54" t="s">
        <v>108</v>
      </c>
      <c r="E349" s="54" t="s">
        <v>311</v>
      </c>
      <c r="F349" s="54" t="s">
        <v>24</v>
      </c>
      <c r="G349" s="55">
        <f t="shared" si="51"/>
        <v>556967.9</v>
      </c>
      <c r="H349" s="56">
        <v>7220020970</v>
      </c>
      <c r="I349" s="45" t="str">
        <f t="shared" si="49"/>
        <v>7220020970</v>
      </c>
      <c r="J349" s="46"/>
      <c r="K349" s="45" t="str">
        <f t="shared" si="48"/>
        <v>60201137220020970000</v>
      </c>
      <c r="L349" s="39"/>
    </row>
    <row r="350" spans="1:12" s="76" customFormat="1" ht="12.75">
      <c r="A350" s="52" t="s">
        <v>47</v>
      </c>
      <c r="B350" s="53" t="s">
        <v>269</v>
      </c>
      <c r="C350" s="54" t="s">
        <v>26</v>
      </c>
      <c r="D350" s="54" t="s">
        <v>108</v>
      </c>
      <c r="E350" s="54" t="s">
        <v>311</v>
      </c>
      <c r="F350" s="54" t="s">
        <v>48</v>
      </c>
      <c r="G350" s="55">
        <f t="shared" si="51"/>
        <v>556967.9</v>
      </c>
      <c r="H350" s="56">
        <v>7220020970</v>
      </c>
      <c r="I350" s="45" t="str">
        <f t="shared" si="49"/>
        <v>7220020970</v>
      </c>
      <c r="J350" s="45"/>
      <c r="K350" s="45" t="str">
        <f t="shared" si="48"/>
        <v>60201137220020970850</v>
      </c>
      <c r="L350" s="77"/>
    </row>
    <row r="351" spans="1:12" s="76" customFormat="1" ht="12.75">
      <c r="A351" s="57" t="s">
        <v>51</v>
      </c>
      <c r="B351" s="53" t="s">
        <v>269</v>
      </c>
      <c r="C351" s="54" t="s">
        <v>26</v>
      </c>
      <c r="D351" s="54" t="s">
        <v>108</v>
      </c>
      <c r="E351" s="54" t="s">
        <v>311</v>
      </c>
      <c r="F351" s="54" t="s">
        <v>52</v>
      </c>
      <c r="G351" s="55">
        <f>VLOOKUP($K351,'[1]АС БЮДЖ на 31 12 2018'!$A$8:$H$701,6,0)</f>
        <v>556967.9</v>
      </c>
      <c r="H351" s="56">
        <v>7220020970</v>
      </c>
      <c r="I351" s="45" t="str">
        <f t="shared" si="49"/>
        <v>7220020970</v>
      </c>
      <c r="J351" s="45"/>
      <c r="K351" s="45" t="str">
        <f t="shared" si="48"/>
        <v>60201137220020970852</v>
      </c>
      <c r="L351" s="77"/>
    </row>
    <row r="352" spans="1:12" s="76" customFormat="1" ht="25.5">
      <c r="A352" s="86" t="s">
        <v>101</v>
      </c>
      <c r="B352" s="53" t="s">
        <v>269</v>
      </c>
      <c r="C352" s="54" t="s">
        <v>26</v>
      </c>
      <c r="D352" s="54" t="s">
        <v>108</v>
      </c>
      <c r="E352" s="54" t="s">
        <v>102</v>
      </c>
      <c r="F352" s="54" t="s">
        <v>24</v>
      </c>
      <c r="G352" s="55">
        <f t="shared" ref="G352:G355" si="52">G353</f>
        <v>250000</v>
      </c>
      <c r="H352" s="56">
        <v>9800000000</v>
      </c>
      <c r="I352" s="45" t="str">
        <f t="shared" si="49"/>
        <v>9800000000</v>
      </c>
      <c r="J352" s="46"/>
      <c r="K352" s="45" t="str">
        <f t="shared" si="48"/>
        <v>60201139800000000000</v>
      </c>
      <c r="L352" s="39"/>
    </row>
    <row r="353" spans="1:12" s="76" customFormat="1">
      <c r="A353" s="86" t="s">
        <v>103</v>
      </c>
      <c r="B353" s="53" t="s">
        <v>269</v>
      </c>
      <c r="C353" s="54" t="s">
        <v>26</v>
      </c>
      <c r="D353" s="54" t="s">
        <v>108</v>
      </c>
      <c r="E353" s="54" t="s">
        <v>104</v>
      </c>
      <c r="F353" s="54" t="s">
        <v>24</v>
      </c>
      <c r="G353" s="55">
        <f t="shared" si="52"/>
        <v>250000</v>
      </c>
      <c r="H353" s="56">
        <v>9810000000</v>
      </c>
      <c r="I353" s="45" t="str">
        <f t="shared" si="49"/>
        <v>9810000000</v>
      </c>
      <c r="J353" s="46"/>
      <c r="K353" s="45" t="str">
        <f t="shared" si="48"/>
        <v>60201139810000000000</v>
      </c>
      <c r="L353" s="39"/>
    </row>
    <row r="354" spans="1:12" s="76" customFormat="1">
      <c r="A354" s="86" t="s">
        <v>312</v>
      </c>
      <c r="B354" s="53" t="s">
        <v>269</v>
      </c>
      <c r="C354" s="54" t="s">
        <v>26</v>
      </c>
      <c r="D354" s="54" t="s">
        <v>108</v>
      </c>
      <c r="E354" s="54" t="s">
        <v>313</v>
      </c>
      <c r="F354" s="54" t="s">
        <v>24</v>
      </c>
      <c r="G354" s="55">
        <f t="shared" si="52"/>
        <v>250000</v>
      </c>
      <c r="H354" s="56">
        <v>9810021350</v>
      </c>
      <c r="I354" s="45" t="str">
        <f t="shared" si="49"/>
        <v>9810021350</v>
      </c>
      <c r="J354" s="46"/>
      <c r="K354" s="45" t="str">
        <f t="shared" si="48"/>
        <v>60201139810021350000</v>
      </c>
      <c r="L354" s="39"/>
    </row>
    <row r="355" spans="1:12" s="76" customFormat="1" ht="12.75">
      <c r="A355" s="52" t="s">
        <v>90</v>
      </c>
      <c r="B355" s="53" t="s">
        <v>269</v>
      </c>
      <c r="C355" s="54" t="s">
        <v>26</v>
      </c>
      <c r="D355" s="54" t="s">
        <v>108</v>
      </c>
      <c r="E355" s="54" t="s">
        <v>313</v>
      </c>
      <c r="F355" s="54" t="s">
        <v>91</v>
      </c>
      <c r="G355" s="55">
        <f t="shared" si="52"/>
        <v>250000</v>
      </c>
      <c r="H355" s="56">
        <v>9810021350</v>
      </c>
      <c r="I355" s="45" t="str">
        <f t="shared" si="49"/>
        <v>9810021350</v>
      </c>
      <c r="J355" s="45"/>
      <c r="K355" s="45" t="str">
        <f t="shared" si="48"/>
        <v>60201139810021350830</v>
      </c>
      <c r="L355" s="77"/>
    </row>
    <row r="356" spans="1:12" s="76" customFormat="1" ht="25.5">
      <c r="A356" s="52" t="s">
        <v>92</v>
      </c>
      <c r="B356" s="53" t="s">
        <v>269</v>
      </c>
      <c r="C356" s="54" t="s">
        <v>26</v>
      </c>
      <c r="D356" s="54" t="s">
        <v>108</v>
      </c>
      <c r="E356" s="54" t="s">
        <v>313</v>
      </c>
      <c r="F356" s="54" t="s">
        <v>93</v>
      </c>
      <c r="G356" s="55">
        <f>VLOOKUP($K356,'[1]АС БЮДЖ на 31 12 2018'!$A$8:$H$701,6,0)</f>
        <v>250000</v>
      </c>
      <c r="H356" s="56">
        <v>9810021350</v>
      </c>
      <c r="I356" s="45" t="str">
        <f t="shared" si="49"/>
        <v>9810021350</v>
      </c>
      <c r="J356" s="45"/>
      <c r="K356" s="45" t="str">
        <f t="shared" si="48"/>
        <v>60201139810021350831</v>
      </c>
      <c r="L356" s="77"/>
    </row>
    <row r="357" spans="1:12" s="76" customFormat="1">
      <c r="A357" s="40" t="s">
        <v>215</v>
      </c>
      <c r="B357" s="41" t="s">
        <v>269</v>
      </c>
      <c r="C357" s="42" t="s">
        <v>86</v>
      </c>
      <c r="D357" s="42" t="s">
        <v>22</v>
      </c>
      <c r="E357" s="42" t="s">
        <v>23</v>
      </c>
      <c r="F357" s="42" t="s">
        <v>24</v>
      </c>
      <c r="G357" s="43">
        <f>G358</f>
        <v>11279783.5</v>
      </c>
      <c r="H357" s="44">
        <v>0</v>
      </c>
      <c r="I357" s="45" t="str">
        <f t="shared" si="49"/>
        <v>0000000000</v>
      </c>
      <c r="J357" s="46"/>
      <c r="K357" s="45" t="str">
        <f t="shared" si="48"/>
        <v>60204000000000000000</v>
      </c>
      <c r="L357" s="39"/>
    </row>
    <row r="358" spans="1:12" s="76" customFormat="1">
      <c r="A358" s="47" t="s">
        <v>314</v>
      </c>
      <c r="B358" s="48" t="s">
        <v>269</v>
      </c>
      <c r="C358" s="49" t="s">
        <v>86</v>
      </c>
      <c r="D358" s="49" t="s">
        <v>68</v>
      </c>
      <c r="E358" s="90" t="s">
        <v>23</v>
      </c>
      <c r="F358" s="90" t="s">
        <v>24</v>
      </c>
      <c r="G358" s="50">
        <f>G359+G365+G371</f>
        <v>11279783.5</v>
      </c>
      <c r="H358" s="51">
        <v>0</v>
      </c>
      <c r="I358" s="45" t="str">
        <f t="shared" si="49"/>
        <v>0000000000</v>
      </c>
      <c r="J358" s="46"/>
      <c r="K358" s="45" t="str">
        <f t="shared" si="48"/>
        <v>60204120000000000000</v>
      </c>
      <c r="L358" s="39"/>
    </row>
    <row r="359" spans="1:12" s="76" customFormat="1" ht="38.25">
      <c r="A359" s="75" t="s">
        <v>315</v>
      </c>
      <c r="B359" s="53" t="s">
        <v>269</v>
      </c>
      <c r="C359" s="54" t="s">
        <v>86</v>
      </c>
      <c r="D359" s="54" t="s">
        <v>68</v>
      </c>
      <c r="E359" s="54" t="s">
        <v>316</v>
      </c>
      <c r="F359" s="54" t="s">
        <v>24</v>
      </c>
      <c r="G359" s="55">
        <f t="shared" ref="G359:G363" si="53">G360</f>
        <v>100000</v>
      </c>
      <c r="H359" s="56">
        <v>200000000</v>
      </c>
      <c r="I359" s="45" t="str">
        <f t="shared" si="49"/>
        <v>0200000000</v>
      </c>
      <c r="J359" s="46"/>
      <c r="K359" s="45" t="str">
        <f t="shared" si="48"/>
        <v>60204120200000000000</v>
      </c>
      <c r="L359" s="39"/>
    </row>
    <row r="360" spans="1:12" s="76" customFormat="1" ht="38.25">
      <c r="A360" s="52" t="s">
        <v>317</v>
      </c>
      <c r="B360" s="53" t="s">
        <v>269</v>
      </c>
      <c r="C360" s="54" t="s">
        <v>86</v>
      </c>
      <c r="D360" s="54" t="s">
        <v>68</v>
      </c>
      <c r="E360" s="54" t="s">
        <v>318</v>
      </c>
      <c r="F360" s="54" t="s">
        <v>24</v>
      </c>
      <c r="G360" s="55">
        <f t="shared" si="53"/>
        <v>100000</v>
      </c>
      <c r="H360" s="56" t="s">
        <v>319</v>
      </c>
      <c r="I360" s="45" t="str">
        <f t="shared" si="49"/>
        <v>02Б0000000</v>
      </c>
      <c r="J360" s="46"/>
      <c r="K360" s="45" t="str">
        <f t="shared" si="48"/>
        <v>602041202Б0000000000</v>
      </c>
      <c r="L360" s="39"/>
    </row>
    <row r="361" spans="1:12" s="76" customFormat="1" ht="38.25">
      <c r="A361" s="52" t="s">
        <v>320</v>
      </c>
      <c r="B361" s="53" t="s">
        <v>269</v>
      </c>
      <c r="C361" s="54" t="s">
        <v>86</v>
      </c>
      <c r="D361" s="54" t="s">
        <v>68</v>
      </c>
      <c r="E361" s="54" t="s">
        <v>321</v>
      </c>
      <c r="F361" s="54" t="s">
        <v>24</v>
      </c>
      <c r="G361" s="55">
        <f t="shared" si="53"/>
        <v>100000</v>
      </c>
      <c r="H361" s="56" t="s">
        <v>322</v>
      </c>
      <c r="I361" s="45" t="str">
        <f t="shared" si="49"/>
        <v>02Б0200000</v>
      </c>
      <c r="J361" s="46"/>
      <c r="K361" s="45" t="str">
        <f t="shared" si="48"/>
        <v>602041202Б0200000000</v>
      </c>
      <c r="L361" s="39"/>
    </row>
    <row r="362" spans="1:12" s="76" customFormat="1" ht="51">
      <c r="A362" s="52" t="s">
        <v>323</v>
      </c>
      <c r="B362" s="53" t="s">
        <v>269</v>
      </c>
      <c r="C362" s="54" t="s">
        <v>86</v>
      </c>
      <c r="D362" s="54" t="s">
        <v>68</v>
      </c>
      <c r="E362" s="54" t="s">
        <v>324</v>
      </c>
      <c r="F362" s="54" t="s">
        <v>24</v>
      </c>
      <c r="G362" s="55">
        <f t="shared" si="53"/>
        <v>100000</v>
      </c>
      <c r="H362" s="56" t="s">
        <v>325</v>
      </c>
      <c r="I362" s="45" t="str">
        <f t="shared" si="49"/>
        <v>02Б0220160</v>
      </c>
      <c r="J362" s="46"/>
      <c r="K362" s="45" t="str">
        <f t="shared" si="48"/>
        <v>602041202Б0220160000</v>
      </c>
      <c r="L362" s="39"/>
    </row>
    <row r="363" spans="1:12" s="76" customFormat="1" ht="25.5">
      <c r="A363" s="52" t="s">
        <v>43</v>
      </c>
      <c r="B363" s="53" t="s">
        <v>269</v>
      </c>
      <c r="C363" s="54" t="s">
        <v>86</v>
      </c>
      <c r="D363" s="54" t="s">
        <v>68</v>
      </c>
      <c r="E363" s="54" t="s">
        <v>324</v>
      </c>
      <c r="F363" s="54" t="s">
        <v>44</v>
      </c>
      <c r="G363" s="55">
        <f t="shared" si="53"/>
        <v>100000</v>
      </c>
      <c r="H363" s="56" t="s">
        <v>325</v>
      </c>
      <c r="I363" s="45" t="str">
        <f t="shared" si="49"/>
        <v>02Б0220160</v>
      </c>
      <c r="J363" s="45"/>
      <c r="K363" s="45" t="str">
        <f t="shared" si="48"/>
        <v>602041202Б0220160240</v>
      </c>
      <c r="L363" s="77"/>
    </row>
    <row r="364" spans="1:12" s="85" customFormat="1" ht="25.5">
      <c r="A364" s="57" t="s">
        <v>45</v>
      </c>
      <c r="B364" s="53" t="s">
        <v>269</v>
      </c>
      <c r="C364" s="54" t="s">
        <v>86</v>
      </c>
      <c r="D364" s="54" t="s">
        <v>68</v>
      </c>
      <c r="E364" s="54" t="s">
        <v>324</v>
      </c>
      <c r="F364" s="54" t="s">
        <v>46</v>
      </c>
      <c r="G364" s="55">
        <f>VLOOKUP($K364,'[1]АС БЮДЖ на 31 12 2018'!$A$8:$H$701,6,0)</f>
        <v>100000</v>
      </c>
      <c r="H364" s="56" t="s">
        <v>325</v>
      </c>
      <c r="I364" s="45" t="str">
        <f t="shared" si="49"/>
        <v>02Б0220160</v>
      </c>
      <c r="J364" s="45"/>
      <c r="K364" s="45" t="str">
        <f t="shared" si="48"/>
        <v>602041202Б0220160244</v>
      </c>
      <c r="L364" s="84"/>
    </row>
    <row r="365" spans="1:12" s="76" customFormat="1" ht="38.25">
      <c r="A365" s="57" t="s">
        <v>326</v>
      </c>
      <c r="B365" s="53" t="s">
        <v>269</v>
      </c>
      <c r="C365" s="54" t="s">
        <v>86</v>
      </c>
      <c r="D365" s="54" t="s">
        <v>68</v>
      </c>
      <c r="E365" s="54" t="s">
        <v>327</v>
      </c>
      <c r="F365" s="54" t="s">
        <v>24</v>
      </c>
      <c r="G365" s="55">
        <f t="shared" ref="G365:G368" si="54">G366</f>
        <v>10745283.5</v>
      </c>
      <c r="H365" s="56">
        <v>400000000</v>
      </c>
      <c r="I365" s="45" t="str">
        <f t="shared" si="49"/>
        <v>0400000000</v>
      </c>
      <c r="J365" s="46"/>
      <c r="K365" s="45" t="str">
        <f t="shared" si="48"/>
        <v>60204120400000000000</v>
      </c>
      <c r="L365" s="39"/>
    </row>
    <row r="366" spans="1:12" s="76" customFormat="1" ht="38.25">
      <c r="A366" s="91" t="s">
        <v>328</v>
      </c>
      <c r="B366" s="53" t="s">
        <v>269</v>
      </c>
      <c r="C366" s="54" t="s">
        <v>86</v>
      </c>
      <c r="D366" s="54" t="s">
        <v>68</v>
      </c>
      <c r="E366" s="54" t="s">
        <v>329</v>
      </c>
      <c r="F366" s="54" t="s">
        <v>24</v>
      </c>
      <c r="G366" s="55">
        <f t="shared" si="54"/>
        <v>10745283.5</v>
      </c>
      <c r="H366" s="56">
        <v>420000000</v>
      </c>
      <c r="I366" s="45" t="str">
        <f t="shared" si="49"/>
        <v>0420000000</v>
      </c>
      <c r="J366" s="46"/>
      <c r="K366" s="45" t="str">
        <f t="shared" si="48"/>
        <v>60204120420000000000</v>
      </c>
      <c r="L366" s="39"/>
    </row>
    <row r="367" spans="1:12" s="76" customFormat="1" ht="38.25">
      <c r="A367" s="52" t="s">
        <v>330</v>
      </c>
      <c r="B367" s="53" t="s">
        <v>269</v>
      </c>
      <c r="C367" s="54" t="s">
        <v>86</v>
      </c>
      <c r="D367" s="54" t="s">
        <v>68</v>
      </c>
      <c r="E367" s="54" t="s">
        <v>331</v>
      </c>
      <c r="F367" s="54" t="s">
        <v>24</v>
      </c>
      <c r="G367" s="55">
        <f t="shared" si="54"/>
        <v>10745283.5</v>
      </c>
      <c r="H367" s="56">
        <v>420200000</v>
      </c>
      <c r="I367" s="45" t="str">
        <f t="shared" si="49"/>
        <v>0420200000</v>
      </c>
      <c r="J367" s="46"/>
      <c r="K367" s="45" t="str">
        <f t="shared" si="48"/>
        <v>60204120420200000000</v>
      </c>
      <c r="L367" s="39"/>
    </row>
    <row r="368" spans="1:12" s="76" customFormat="1" ht="25.5">
      <c r="A368" s="52" t="s">
        <v>332</v>
      </c>
      <c r="B368" s="53" t="s">
        <v>269</v>
      </c>
      <c r="C368" s="54" t="s">
        <v>86</v>
      </c>
      <c r="D368" s="54" t="s">
        <v>68</v>
      </c>
      <c r="E368" s="54" t="s">
        <v>333</v>
      </c>
      <c r="F368" s="54" t="s">
        <v>24</v>
      </c>
      <c r="G368" s="55">
        <f t="shared" si="54"/>
        <v>10745283.5</v>
      </c>
      <c r="H368" s="56">
        <v>420221010</v>
      </c>
      <c r="I368" s="45" t="str">
        <f t="shared" si="49"/>
        <v>0420221010</v>
      </c>
      <c r="J368" s="46"/>
      <c r="K368" s="45" t="str">
        <f t="shared" si="48"/>
        <v>60204120420221010000</v>
      </c>
      <c r="L368" s="39"/>
    </row>
    <row r="369" spans="1:12" s="76" customFormat="1" ht="25.5">
      <c r="A369" s="52" t="s">
        <v>43</v>
      </c>
      <c r="B369" s="53" t="s">
        <v>269</v>
      </c>
      <c r="C369" s="54" t="s">
        <v>86</v>
      </c>
      <c r="D369" s="54" t="s">
        <v>68</v>
      </c>
      <c r="E369" s="54" t="s">
        <v>333</v>
      </c>
      <c r="F369" s="54" t="s">
        <v>44</v>
      </c>
      <c r="G369" s="55">
        <f>G370</f>
        <v>10745283.5</v>
      </c>
      <c r="H369" s="56">
        <v>420221010</v>
      </c>
      <c r="I369" s="45" t="str">
        <f t="shared" si="49"/>
        <v>0420221010</v>
      </c>
      <c r="J369" s="45"/>
      <c r="K369" s="45" t="str">
        <f t="shared" si="48"/>
        <v>60204120420221010240</v>
      </c>
      <c r="L369" s="77"/>
    </row>
    <row r="370" spans="1:12" s="85" customFormat="1" ht="25.5">
      <c r="A370" s="57" t="s">
        <v>45</v>
      </c>
      <c r="B370" s="53" t="s">
        <v>269</v>
      </c>
      <c r="C370" s="54" t="s">
        <v>86</v>
      </c>
      <c r="D370" s="54" t="s">
        <v>68</v>
      </c>
      <c r="E370" s="54" t="s">
        <v>333</v>
      </c>
      <c r="F370" s="54" t="s">
        <v>46</v>
      </c>
      <c r="G370" s="55">
        <f>VLOOKUP($K370,'[1]АС БЮДЖ на 31 12 2018'!$A$8:$H$701,6,0)</f>
        <v>10745283.5</v>
      </c>
      <c r="H370" s="56">
        <v>420221010</v>
      </c>
      <c r="I370" s="45" t="str">
        <f t="shared" si="49"/>
        <v>0420221010</v>
      </c>
      <c r="J370" s="45"/>
      <c r="K370" s="45" t="str">
        <f t="shared" si="48"/>
        <v>60204120420221010244</v>
      </c>
      <c r="L370" s="84"/>
    </row>
    <row r="371" spans="1:12" s="76" customFormat="1" ht="38.25">
      <c r="A371" s="70" t="s">
        <v>270</v>
      </c>
      <c r="B371" s="53" t="s">
        <v>269</v>
      </c>
      <c r="C371" s="54" t="s">
        <v>86</v>
      </c>
      <c r="D371" s="54" t="s">
        <v>68</v>
      </c>
      <c r="E371" s="54" t="s">
        <v>271</v>
      </c>
      <c r="F371" s="54" t="s">
        <v>24</v>
      </c>
      <c r="G371" s="55">
        <f t="shared" ref="G371:G375" si="55">G372</f>
        <v>434500</v>
      </c>
      <c r="H371" s="56">
        <v>1100000000</v>
      </c>
      <c r="I371" s="45" t="str">
        <f t="shared" si="49"/>
        <v>1100000000</v>
      </c>
      <c r="J371" s="46"/>
      <c r="K371" s="45" t="str">
        <f t="shared" si="48"/>
        <v>60204121100000000000</v>
      </c>
      <c r="L371" s="39"/>
    </row>
    <row r="372" spans="1:12" s="76" customFormat="1" ht="38.25">
      <c r="A372" s="70" t="s">
        <v>272</v>
      </c>
      <c r="B372" s="53" t="s">
        <v>269</v>
      </c>
      <c r="C372" s="54" t="s">
        <v>86</v>
      </c>
      <c r="D372" s="54" t="s">
        <v>68</v>
      </c>
      <c r="E372" s="54" t="s">
        <v>273</v>
      </c>
      <c r="F372" s="54" t="s">
        <v>24</v>
      </c>
      <c r="G372" s="55">
        <f t="shared" si="55"/>
        <v>434500</v>
      </c>
      <c r="H372" s="56" t="s">
        <v>274</v>
      </c>
      <c r="I372" s="45" t="str">
        <f t="shared" si="49"/>
        <v>11Б0000000</v>
      </c>
      <c r="J372" s="46"/>
      <c r="K372" s="45" t="str">
        <f t="shared" si="48"/>
        <v>602041211Б0000000000</v>
      </c>
      <c r="L372" s="39"/>
    </row>
    <row r="373" spans="1:12" s="76" customFormat="1" ht="25.5">
      <c r="A373" s="52" t="s">
        <v>334</v>
      </c>
      <c r="B373" s="53" t="s">
        <v>269</v>
      </c>
      <c r="C373" s="54" t="s">
        <v>86</v>
      </c>
      <c r="D373" s="54" t="s">
        <v>68</v>
      </c>
      <c r="E373" s="54" t="s">
        <v>335</v>
      </c>
      <c r="F373" s="54" t="s">
        <v>24</v>
      </c>
      <c r="G373" s="55">
        <f t="shared" si="55"/>
        <v>434500</v>
      </c>
      <c r="H373" s="56" t="s">
        <v>336</v>
      </c>
      <c r="I373" s="45" t="str">
        <f t="shared" si="49"/>
        <v>11Б0200000</v>
      </c>
      <c r="J373" s="46"/>
      <c r="K373" s="45" t="str">
        <f t="shared" si="48"/>
        <v>602041211Б0200000000</v>
      </c>
      <c r="L373" s="39"/>
    </row>
    <row r="374" spans="1:12" s="76" customFormat="1" ht="38.25">
      <c r="A374" s="52" t="s">
        <v>337</v>
      </c>
      <c r="B374" s="53" t="s">
        <v>269</v>
      </c>
      <c r="C374" s="54" t="s">
        <v>86</v>
      </c>
      <c r="D374" s="54" t="s">
        <v>68</v>
      </c>
      <c r="E374" s="54" t="s">
        <v>338</v>
      </c>
      <c r="F374" s="54" t="s">
        <v>24</v>
      </c>
      <c r="G374" s="55">
        <f t="shared" si="55"/>
        <v>434500</v>
      </c>
      <c r="H374" s="56" t="s">
        <v>339</v>
      </c>
      <c r="I374" s="45" t="str">
        <f t="shared" si="49"/>
        <v>11Б0220180</v>
      </c>
      <c r="J374" s="46"/>
      <c r="K374" s="45" t="str">
        <f t="shared" si="48"/>
        <v>602041211Б0220180000</v>
      </c>
      <c r="L374" s="39"/>
    </row>
    <row r="375" spans="1:12" s="76" customFormat="1" ht="25.5">
      <c r="A375" s="52" t="s">
        <v>43</v>
      </c>
      <c r="B375" s="53" t="s">
        <v>269</v>
      </c>
      <c r="C375" s="54" t="s">
        <v>86</v>
      </c>
      <c r="D375" s="54" t="s">
        <v>68</v>
      </c>
      <c r="E375" s="54" t="s">
        <v>338</v>
      </c>
      <c r="F375" s="54" t="s">
        <v>44</v>
      </c>
      <c r="G375" s="55">
        <f t="shared" si="55"/>
        <v>434500</v>
      </c>
      <c r="H375" s="56" t="s">
        <v>339</v>
      </c>
      <c r="I375" s="45" t="str">
        <f t="shared" si="49"/>
        <v>11Б0220180</v>
      </c>
      <c r="J375" s="45"/>
      <c r="K375" s="45" t="str">
        <f t="shared" si="48"/>
        <v>602041211Б0220180240</v>
      </c>
      <c r="L375" s="77"/>
    </row>
    <row r="376" spans="1:12" s="85" customFormat="1" ht="25.5">
      <c r="A376" s="57" t="s">
        <v>45</v>
      </c>
      <c r="B376" s="53" t="s">
        <v>269</v>
      </c>
      <c r="C376" s="54" t="s">
        <v>86</v>
      </c>
      <c r="D376" s="54" t="s">
        <v>68</v>
      </c>
      <c r="E376" s="54" t="s">
        <v>338</v>
      </c>
      <c r="F376" s="54" t="s">
        <v>46</v>
      </c>
      <c r="G376" s="55">
        <f>VLOOKUP($K376,'[1]АС БЮДЖ на 31 12 2018'!$A$8:$H$701,6,0)</f>
        <v>434500</v>
      </c>
      <c r="H376" s="56" t="s">
        <v>339</v>
      </c>
      <c r="I376" s="45" t="str">
        <f t="shared" si="49"/>
        <v>11Б0220180</v>
      </c>
      <c r="J376" s="45"/>
      <c r="K376" s="45" t="str">
        <f t="shared" si="48"/>
        <v>602041211Б0220180244</v>
      </c>
      <c r="L376" s="84"/>
    </row>
    <row r="377" spans="1:12" s="92" customFormat="1">
      <c r="A377" s="40" t="s">
        <v>340</v>
      </c>
      <c r="B377" s="41" t="s">
        <v>269</v>
      </c>
      <c r="C377" s="42" t="s">
        <v>100</v>
      </c>
      <c r="D377" s="42" t="s">
        <v>22</v>
      </c>
      <c r="E377" s="42" t="s">
        <v>23</v>
      </c>
      <c r="F377" s="42" t="s">
        <v>24</v>
      </c>
      <c r="G377" s="43">
        <f>G387+G378</f>
        <v>13808468.199999999</v>
      </c>
      <c r="H377" s="42">
        <v>0</v>
      </c>
      <c r="I377" s="45" t="str">
        <f t="shared" si="49"/>
        <v>0000000000</v>
      </c>
      <c r="J377" s="46"/>
      <c r="K377" s="45" t="str">
        <f t="shared" si="48"/>
        <v>60205000000000000000</v>
      </c>
      <c r="L377" s="39"/>
    </row>
    <row r="378" spans="1:12" s="92" customFormat="1">
      <c r="A378" s="47" t="s">
        <v>341</v>
      </c>
      <c r="B378" s="48" t="s">
        <v>269</v>
      </c>
      <c r="C378" s="49" t="s">
        <v>100</v>
      </c>
      <c r="D378" s="49" t="s">
        <v>26</v>
      </c>
      <c r="E378" s="49" t="s">
        <v>23</v>
      </c>
      <c r="F378" s="49" t="s">
        <v>24</v>
      </c>
      <c r="G378" s="50">
        <f>G379</f>
        <v>8855600</v>
      </c>
      <c r="H378" s="49">
        <v>0</v>
      </c>
      <c r="I378" s="45" t="str">
        <f t="shared" si="49"/>
        <v>0000000000</v>
      </c>
      <c r="J378" s="46"/>
      <c r="K378" s="45" t="str">
        <f t="shared" si="48"/>
        <v>60205010000000000000</v>
      </c>
      <c r="L378" s="39"/>
    </row>
    <row r="379" spans="1:12" s="92" customFormat="1" ht="25.5">
      <c r="A379" s="52" t="s">
        <v>101</v>
      </c>
      <c r="B379" s="54" t="s">
        <v>269</v>
      </c>
      <c r="C379" s="54" t="s">
        <v>100</v>
      </c>
      <c r="D379" s="54" t="s">
        <v>26</v>
      </c>
      <c r="E379" s="54" t="s">
        <v>102</v>
      </c>
      <c r="F379" s="53" t="s">
        <v>24</v>
      </c>
      <c r="G379" s="93">
        <f>G380</f>
        <v>8855600</v>
      </c>
      <c r="H379" s="54">
        <v>9800000000</v>
      </c>
      <c r="I379" s="45" t="str">
        <f t="shared" si="49"/>
        <v>9800000000</v>
      </c>
      <c r="J379" s="46"/>
      <c r="K379" s="45" t="str">
        <f t="shared" si="48"/>
        <v>60205019800000000000</v>
      </c>
      <c r="L379" s="39"/>
    </row>
    <row r="380" spans="1:12" s="92" customFormat="1" ht="38.25">
      <c r="A380" s="52" t="s">
        <v>342</v>
      </c>
      <c r="B380" s="54" t="s">
        <v>269</v>
      </c>
      <c r="C380" s="54" t="s">
        <v>100</v>
      </c>
      <c r="D380" s="54" t="s">
        <v>26</v>
      </c>
      <c r="E380" s="54" t="s">
        <v>343</v>
      </c>
      <c r="F380" s="53" t="s">
        <v>24</v>
      </c>
      <c r="G380" s="93">
        <f>G381+G384</f>
        <v>8855600</v>
      </c>
      <c r="H380" s="54">
        <v>9820000000</v>
      </c>
      <c r="I380" s="45" t="str">
        <f t="shared" si="49"/>
        <v>9820000000</v>
      </c>
      <c r="J380" s="46"/>
      <c r="K380" s="45" t="str">
        <f t="shared" si="48"/>
        <v>60205019820000000000</v>
      </c>
      <c r="L380" s="39"/>
    </row>
    <row r="381" spans="1:12" s="92" customFormat="1" ht="38.25">
      <c r="A381" s="52" t="s">
        <v>344</v>
      </c>
      <c r="B381" s="54" t="s">
        <v>269</v>
      </c>
      <c r="C381" s="54" t="s">
        <v>100</v>
      </c>
      <c r="D381" s="54" t="s">
        <v>26</v>
      </c>
      <c r="E381" s="54" t="s">
        <v>345</v>
      </c>
      <c r="F381" s="54" t="s">
        <v>24</v>
      </c>
      <c r="G381" s="55">
        <f t="shared" ref="G381:G382" si="56">G382</f>
        <v>6641700</v>
      </c>
      <c r="H381" s="54">
        <v>9820076910</v>
      </c>
      <c r="I381" s="45" t="str">
        <f t="shared" si="49"/>
        <v>9820076910</v>
      </c>
      <c r="J381" s="46"/>
      <c r="K381" s="45" t="str">
        <f t="shared" si="48"/>
        <v>60205019820076910000</v>
      </c>
      <c r="L381" s="39"/>
    </row>
    <row r="382" spans="1:12" s="92" customFormat="1" ht="12.75">
      <c r="A382" s="52" t="s">
        <v>346</v>
      </c>
      <c r="B382" s="54" t="s">
        <v>269</v>
      </c>
      <c r="C382" s="54" t="s">
        <v>100</v>
      </c>
      <c r="D382" s="54" t="s">
        <v>26</v>
      </c>
      <c r="E382" s="54" t="s">
        <v>345</v>
      </c>
      <c r="F382" s="54" t="s">
        <v>347</v>
      </c>
      <c r="G382" s="55">
        <f t="shared" si="56"/>
        <v>6641700</v>
      </c>
      <c r="H382" s="54">
        <v>9820076910</v>
      </c>
      <c r="I382" s="45" t="str">
        <f t="shared" si="49"/>
        <v>9820076910</v>
      </c>
      <c r="J382" s="45"/>
      <c r="K382" s="45" t="str">
        <f t="shared" si="48"/>
        <v>60205019820076910410</v>
      </c>
      <c r="L382" s="94"/>
    </row>
    <row r="383" spans="1:12" s="92" customFormat="1" ht="25.5">
      <c r="A383" s="52" t="s">
        <v>348</v>
      </c>
      <c r="B383" s="54" t="s">
        <v>269</v>
      </c>
      <c r="C383" s="54" t="s">
        <v>100</v>
      </c>
      <c r="D383" s="54" t="s">
        <v>26</v>
      </c>
      <c r="E383" s="54" t="s">
        <v>345</v>
      </c>
      <c r="F383" s="54" t="s">
        <v>349</v>
      </c>
      <c r="G383" s="55">
        <f>VLOOKUP($K383,'[1]АС БЮДЖ на 31 12 2018'!$A$8:$H$701,6,0)</f>
        <v>6641700</v>
      </c>
      <c r="H383" s="54">
        <v>9820076910</v>
      </c>
      <c r="I383" s="45" t="str">
        <f t="shared" si="49"/>
        <v>9820076910</v>
      </c>
      <c r="J383" s="45"/>
      <c r="K383" s="45" t="str">
        <f t="shared" si="48"/>
        <v>60205019820076910412</v>
      </c>
      <c r="L383" s="94"/>
    </row>
    <row r="384" spans="1:12" s="92" customFormat="1" ht="25.5">
      <c r="A384" s="52" t="s">
        <v>350</v>
      </c>
      <c r="B384" s="54" t="s">
        <v>269</v>
      </c>
      <c r="C384" s="54" t="s">
        <v>100</v>
      </c>
      <c r="D384" s="54" t="s">
        <v>26</v>
      </c>
      <c r="E384" s="54" t="s">
        <v>351</v>
      </c>
      <c r="F384" s="54" t="s">
        <v>24</v>
      </c>
      <c r="G384" s="55">
        <f>G385</f>
        <v>2213900</v>
      </c>
      <c r="H384" s="54" t="s">
        <v>352</v>
      </c>
      <c r="I384" s="45" t="str">
        <f t="shared" si="49"/>
        <v>98200S6910</v>
      </c>
      <c r="J384" s="46"/>
      <c r="K384" s="45" t="str">
        <f t="shared" si="48"/>
        <v>602050198200S6910000</v>
      </c>
      <c r="L384" s="39"/>
    </row>
    <row r="385" spans="1:12" s="92" customFormat="1" ht="12.75">
      <c r="A385" s="52" t="s">
        <v>346</v>
      </c>
      <c r="B385" s="54" t="s">
        <v>269</v>
      </c>
      <c r="C385" s="54" t="s">
        <v>100</v>
      </c>
      <c r="D385" s="54" t="s">
        <v>26</v>
      </c>
      <c r="E385" s="77" t="s">
        <v>351</v>
      </c>
      <c r="F385" s="54" t="s">
        <v>347</v>
      </c>
      <c r="G385" s="55">
        <f>G386</f>
        <v>2213900</v>
      </c>
      <c r="H385" s="77" t="s">
        <v>352</v>
      </c>
      <c r="I385" s="45" t="str">
        <f t="shared" si="49"/>
        <v>98200S6910</v>
      </c>
      <c r="J385" s="45"/>
      <c r="K385" s="45" t="str">
        <f t="shared" si="48"/>
        <v>602050198200S6910410</v>
      </c>
      <c r="L385" s="94"/>
    </row>
    <row r="386" spans="1:12" s="92" customFormat="1" ht="25.5">
      <c r="A386" s="52" t="s">
        <v>348</v>
      </c>
      <c r="B386" s="54" t="s">
        <v>269</v>
      </c>
      <c r="C386" s="54" t="s">
        <v>100</v>
      </c>
      <c r="D386" s="54" t="s">
        <v>26</v>
      </c>
      <c r="E386" s="77" t="s">
        <v>351</v>
      </c>
      <c r="F386" s="54" t="s">
        <v>349</v>
      </c>
      <c r="G386" s="55">
        <f>VLOOKUP($K386,'[1]АС БЮДЖ на 31 12 2018'!$A$8:$H$701,6,0)</f>
        <v>2213900</v>
      </c>
      <c r="H386" s="77" t="s">
        <v>352</v>
      </c>
      <c r="I386" s="45" t="str">
        <f t="shared" si="49"/>
        <v>98200S6910</v>
      </c>
      <c r="J386" s="45"/>
      <c r="K386" s="45" t="str">
        <f t="shared" si="48"/>
        <v>602050198200S6910412</v>
      </c>
      <c r="L386" s="94"/>
    </row>
    <row r="387" spans="1:12" s="92" customFormat="1">
      <c r="A387" s="47" t="s">
        <v>353</v>
      </c>
      <c r="B387" s="48" t="s">
        <v>269</v>
      </c>
      <c r="C387" s="49" t="s">
        <v>100</v>
      </c>
      <c r="D387" s="49" t="s">
        <v>100</v>
      </c>
      <c r="E387" s="49" t="s">
        <v>23</v>
      </c>
      <c r="F387" s="49" t="s">
        <v>24</v>
      </c>
      <c r="G387" s="50">
        <f>G388++G394</f>
        <v>4952868.1999999993</v>
      </c>
      <c r="H387" s="51">
        <v>0</v>
      </c>
      <c r="I387" s="45" t="str">
        <f t="shared" si="49"/>
        <v>0000000000</v>
      </c>
      <c r="J387" s="46"/>
      <c r="K387" s="45" t="str">
        <f t="shared" si="48"/>
        <v>60205050000000000000</v>
      </c>
      <c r="L387" s="39"/>
    </row>
    <row r="388" spans="1:12" s="92" customFormat="1" ht="25.5">
      <c r="A388" s="52" t="s">
        <v>354</v>
      </c>
      <c r="B388" s="53" t="s">
        <v>269</v>
      </c>
      <c r="C388" s="54" t="s">
        <v>100</v>
      </c>
      <c r="D388" s="54" t="s">
        <v>100</v>
      </c>
      <c r="E388" s="77" t="s">
        <v>355</v>
      </c>
      <c r="F388" s="54" t="s">
        <v>24</v>
      </c>
      <c r="G388" s="55">
        <f t="shared" ref="G388:G392" si="57">G389</f>
        <v>511934.93</v>
      </c>
      <c r="H388" s="56">
        <v>1900000000</v>
      </c>
      <c r="I388" s="45" t="str">
        <f t="shared" si="49"/>
        <v>1900000000</v>
      </c>
      <c r="J388" s="46"/>
      <c r="K388" s="45" t="str">
        <f t="shared" si="48"/>
        <v>60205051900000000000</v>
      </c>
      <c r="L388" s="39"/>
    </row>
    <row r="389" spans="1:12" s="92" customFormat="1" ht="25.5">
      <c r="A389" s="52" t="s">
        <v>356</v>
      </c>
      <c r="B389" s="53" t="s">
        <v>269</v>
      </c>
      <c r="C389" s="54" t="s">
        <v>100</v>
      </c>
      <c r="D389" s="54" t="s">
        <v>100</v>
      </c>
      <c r="E389" s="77" t="s">
        <v>357</v>
      </c>
      <c r="F389" s="54" t="s">
        <v>24</v>
      </c>
      <c r="G389" s="55">
        <f t="shared" si="57"/>
        <v>511934.93</v>
      </c>
      <c r="H389" s="56" t="s">
        <v>358</v>
      </c>
      <c r="I389" s="45" t="str">
        <f t="shared" si="49"/>
        <v>19Б0000000</v>
      </c>
      <c r="J389" s="46"/>
      <c r="K389" s="45" t="str">
        <f t="shared" si="48"/>
        <v>602050519Б0000000000</v>
      </c>
      <c r="L389" s="39"/>
    </row>
    <row r="390" spans="1:12" s="92" customFormat="1" ht="38.25">
      <c r="A390" s="52" t="s">
        <v>359</v>
      </c>
      <c r="B390" s="53" t="s">
        <v>269</v>
      </c>
      <c r="C390" s="54" t="s">
        <v>100</v>
      </c>
      <c r="D390" s="54" t="s">
        <v>100</v>
      </c>
      <c r="E390" s="77" t="s">
        <v>360</v>
      </c>
      <c r="F390" s="54" t="s">
        <v>24</v>
      </c>
      <c r="G390" s="55">
        <f t="shared" si="57"/>
        <v>511934.93</v>
      </c>
      <c r="H390" s="56" t="s">
        <v>361</v>
      </c>
      <c r="I390" s="45" t="str">
        <f t="shared" si="49"/>
        <v>19Б0100000</v>
      </c>
      <c r="J390" s="46"/>
      <c r="K390" s="45" t="str">
        <f t="shared" si="48"/>
        <v>602050519Б0100000000</v>
      </c>
      <c r="L390" s="39"/>
    </row>
    <row r="391" spans="1:12" s="92" customFormat="1" ht="25.5">
      <c r="A391" s="52" t="s">
        <v>350</v>
      </c>
      <c r="B391" s="53" t="s">
        <v>269</v>
      </c>
      <c r="C391" s="54" t="s">
        <v>100</v>
      </c>
      <c r="D391" s="54" t="s">
        <v>100</v>
      </c>
      <c r="E391" s="77" t="s">
        <v>362</v>
      </c>
      <c r="F391" s="54" t="s">
        <v>24</v>
      </c>
      <c r="G391" s="55">
        <f t="shared" si="57"/>
        <v>511934.93</v>
      </c>
      <c r="H391" s="56" t="s">
        <v>363</v>
      </c>
      <c r="I391" s="45" t="str">
        <f t="shared" si="49"/>
        <v>19Б0109602</v>
      </c>
      <c r="J391" s="46"/>
      <c r="K391" s="45" t="str">
        <f t="shared" si="48"/>
        <v>602050519Б0109602000</v>
      </c>
      <c r="L391" s="39"/>
    </row>
    <row r="392" spans="1:12" s="92" customFormat="1" ht="25.5">
      <c r="A392" s="52" t="s">
        <v>43</v>
      </c>
      <c r="B392" s="53" t="s">
        <v>269</v>
      </c>
      <c r="C392" s="54" t="s">
        <v>100</v>
      </c>
      <c r="D392" s="54" t="s">
        <v>100</v>
      </c>
      <c r="E392" s="77" t="s">
        <v>362</v>
      </c>
      <c r="F392" s="54" t="s">
        <v>44</v>
      </c>
      <c r="G392" s="93">
        <f t="shared" si="57"/>
        <v>511934.93</v>
      </c>
      <c r="H392" s="95" t="s">
        <v>363</v>
      </c>
      <c r="I392" s="45" t="str">
        <f t="shared" si="49"/>
        <v>19Б0109602</v>
      </c>
      <c r="J392" s="45"/>
      <c r="K392" s="45" t="str">
        <f t="shared" si="48"/>
        <v>602050519Б0109602240</v>
      </c>
      <c r="L392" s="94"/>
    </row>
    <row r="393" spans="1:12" s="92" customFormat="1" ht="25.5">
      <c r="A393" s="57" t="s">
        <v>45</v>
      </c>
      <c r="B393" s="53" t="s">
        <v>269</v>
      </c>
      <c r="C393" s="54" t="s">
        <v>100</v>
      </c>
      <c r="D393" s="54" t="s">
        <v>100</v>
      </c>
      <c r="E393" s="77" t="s">
        <v>362</v>
      </c>
      <c r="F393" s="54" t="s">
        <v>46</v>
      </c>
      <c r="G393" s="55">
        <f>VLOOKUP($K393,'[1]АС БЮДЖ на 31 12 2018'!$A$8:$H$701,6,0)</f>
        <v>511934.93</v>
      </c>
      <c r="H393" s="56" t="s">
        <v>363</v>
      </c>
      <c r="I393" s="45" t="str">
        <f t="shared" si="49"/>
        <v>19Б0109602</v>
      </c>
      <c r="J393" s="45"/>
      <c r="K393" s="45" t="str">
        <f t="shared" si="48"/>
        <v>602050519Б0109602244</v>
      </c>
      <c r="L393" s="94"/>
    </row>
    <row r="394" spans="1:12" s="92" customFormat="1" ht="25.5">
      <c r="A394" s="52" t="s">
        <v>301</v>
      </c>
      <c r="B394" s="53" t="s">
        <v>269</v>
      </c>
      <c r="C394" s="54" t="s">
        <v>100</v>
      </c>
      <c r="D394" s="54" t="s">
        <v>100</v>
      </c>
      <c r="E394" s="54" t="s">
        <v>302</v>
      </c>
      <c r="F394" s="54" t="s">
        <v>24</v>
      </c>
      <c r="G394" s="55">
        <f t="shared" ref="G394:G397" si="58">G395</f>
        <v>4440933.2699999996</v>
      </c>
      <c r="H394" s="56">
        <v>7200000000</v>
      </c>
      <c r="I394" s="45" t="str">
        <f t="shared" si="49"/>
        <v>7200000000</v>
      </c>
      <c r="J394" s="46"/>
      <c r="K394" s="45" t="str">
        <f t="shared" si="48"/>
        <v>60205057200000000000</v>
      </c>
      <c r="L394" s="39"/>
    </row>
    <row r="395" spans="1:12" s="92" customFormat="1">
      <c r="A395" s="52" t="s">
        <v>70</v>
      </c>
      <c r="B395" s="53" t="s">
        <v>269</v>
      </c>
      <c r="C395" s="54" t="s">
        <v>100</v>
      </c>
      <c r="D395" s="54" t="s">
        <v>100</v>
      </c>
      <c r="E395" s="54" t="s">
        <v>309</v>
      </c>
      <c r="F395" s="54" t="s">
        <v>24</v>
      </c>
      <c r="G395" s="55">
        <f t="shared" si="58"/>
        <v>4440933.2699999996</v>
      </c>
      <c r="H395" s="56">
        <v>7220000000</v>
      </c>
      <c r="I395" s="45" t="str">
        <f t="shared" si="49"/>
        <v>7220000000</v>
      </c>
      <c r="J395" s="46"/>
      <c r="K395" s="45" t="str">
        <f t="shared" si="48"/>
        <v>60205057220000000000</v>
      </c>
      <c r="L395" s="39"/>
    </row>
    <row r="396" spans="1:12" s="92" customFormat="1" ht="38.25">
      <c r="A396" s="52" t="s">
        <v>364</v>
      </c>
      <c r="B396" s="53" t="s">
        <v>269</v>
      </c>
      <c r="C396" s="54" t="s">
        <v>100</v>
      </c>
      <c r="D396" s="54" t="s">
        <v>100</v>
      </c>
      <c r="E396" s="54" t="s">
        <v>365</v>
      </c>
      <c r="F396" s="54" t="s">
        <v>24</v>
      </c>
      <c r="G396" s="55">
        <f t="shared" si="58"/>
        <v>4440933.2699999996</v>
      </c>
      <c r="H396" s="56">
        <v>7220020950</v>
      </c>
      <c r="I396" s="45" t="str">
        <f t="shared" si="49"/>
        <v>7220020950</v>
      </c>
      <c r="J396" s="46"/>
      <c r="K396" s="45" t="str">
        <f t="shared" si="48"/>
        <v>60205057220020950000</v>
      </c>
      <c r="L396" s="39"/>
    </row>
    <row r="397" spans="1:12" s="92" customFormat="1" ht="25.5">
      <c r="A397" s="52" t="s">
        <v>43</v>
      </c>
      <c r="B397" s="53" t="s">
        <v>269</v>
      </c>
      <c r="C397" s="54" t="s">
        <v>100</v>
      </c>
      <c r="D397" s="54" t="s">
        <v>100</v>
      </c>
      <c r="E397" s="54" t="s">
        <v>365</v>
      </c>
      <c r="F397" s="54" t="s">
        <v>44</v>
      </c>
      <c r="G397" s="55">
        <f t="shared" si="58"/>
        <v>4440933.2699999996</v>
      </c>
      <c r="H397" s="56">
        <v>7220020950</v>
      </c>
      <c r="I397" s="45" t="str">
        <f t="shared" si="49"/>
        <v>7220020950</v>
      </c>
      <c r="J397" s="45"/>
      <c r="K397" s="45" t="str">
        <f t="shared" si="48"/>
        <v>60205057220020950240</v>
      </c>
      <c r="L397" s="94"/>
    </row>
    <row r="398" spans="1:12" s="92" customFormat="1" ht="25.5">
      <c r="A398" s="57" t="s">
        <v>45</v>
      </c>
      <c r="B398" s="53" t="s">
        <v>269</v>
      </c>
      <c r="C398" s="54" t="s">
        <v>100</v>
      </c>
      <c r="D398" s="54" t="s">
        <v>100</v>
      </c>
      <c r="E398" s="54" t="s">
        <v>365</v>
      </c>
      <c r="F398" s="54" t="s">
        <v>46</v>
      </c>
      <c r="G398" s="55">
        <f>VLOOKUP($K398,'[1]АС БЮДЖ на 31 12 2018'!$A$8:$H$701,6,0)</f>
        <v>4440933.2699999996</v>
      </c>
      <c r="H398" s="56">
        <v>7220020950</v>
      </c>
      <c r="I398" s="45" t="str">
        <f t="shared" si="49"/>
        <v>7220020950</v>
      </c>
      <c r="J398" s="45"/>
      <c r="K398" s="45" t="str">
        <f t="shared" si="48"/>
        <v>60205057220020950244</v>
      </c>
      <c r="L398" s="94"/>
    </row>
    <row r="399" spans="1:12" s="92" customFormat="1">
      <c r="A399" s="40" t="s">
        <v>366</v>
      </c>
      <c r="B399" s="41" t="s">
        <v>269</v>
      </c>
      <c r="C399" s="42" t="s">
        <v>367</v>
      </c>
      <c r="D399" s="42" t="s">
        <v>22</v>
      </c>
      <c r="E399" s="42" t="s">
        <v>23</v>
      </c>
      <c r="F399" s="42" t="s">
        <v>24</v>
      </c>
      <c r="G399" s="43">
        <f>G400</f>
        <v>1149378.3</v>
      </c>
      <c r="H399" s="42">
        <v>0</v>
      </c>
      <c r="I399" s="45" t="str">
        <f t="shared" si="49"/>
        <v>0000000000</v>
      </c>
      <c r="J399" s="46"/>
      <c r="K399" s="45" t="str">
        <f t="shared" si="48"/>
        <v>60210000000000000000</v>
      </c>
      <c r="L399" s="39"/>
    </row>
    <row r="400" spans="1:12" s="92" customFormat="1">
      <c r="A400" s="47" t="s">
        <v>368</v>
      </c>
      <c r="B400" s="48" t="s">
        <v>269</v>
      </c>
      <c r="C400" s="49">
        <v>10</v>
      </c>
      <c r="D400" s="49" t="s">
        <v>28</v>
      </c>
      <c r="E400" s="49" t="s">
        <v>23</v>
      </c>
      <c r="F400" s="49" t="s">
        <v>24</v>
      </c>
      <c r="G400" s="50">
        <f>G401</f>
        <v>1149378.3</v>
      </c>
      <c r="H400" s="49">
        <v>0</v>
      </c>
      <c r="I400" s="45" t="str">
        <f t="shared" si="49"/>
        <v>0000000000</v>
      </c>
      <c r="J400" s="46"/>
      <c r="K400" s="45" t="str">
        <f t="shared" si="48"/>
        <v>60210030000000000000</v>
      </c>
      <c r="L400" s="39"/>
    </row>
    <row r="401" spans="1:12" s="92" customFormat="1" ht="25.5">
      <c r="A401" s="52" t="s">
        <v>369</v>
      </c>
      <c r="B401" s="53" t="s">
        <v>269</v>
      </c>
      <c r="C401" s="54" t="s">
        <v>367</v>
      </c>
      <c r="D401" s="54" t="s">
        <v>28</v>
      </c>
      <c r="E401" s="54" t="s">
        <v>370</v>
      </c>
      <c r="F401" s="54" t="s">
        <v>24</v>
      </c>
      <c r="G401" s="55">
        <f>G402</f>
        <v>1149378.3</v>
      </c>
      <c r="H401" s="54">
        <v>600000000</v>
      </c>
      <c r="I401" s="45" t="str">
        <f t="shared" si="49"/>
        <v>0600000000</v>
      </c>
      <c r="J401" s="46"/>
      <c r="K401" s="45" t="str">
        <f t="shared" si="48"/>
        <v>60210030600000000000</v>
      </c>
      <c r="L401" s="39"/>
    </row>
    <row r="402" spans="1:12" s="92" customFormat="1" ht="25.5">
      <c r="A402" s="52" t="s">
        <v>371</v>
      </c>
      <c r="B402" s="53" t="s">
        <v>269</v>
      </c>
      <c r="C402" s="54" t="s">
        <v>367</v>
      </c>
      <c r="D402" s="54" t="s">
        <v>28</v>
      </c>
      <c r="E402" s="54" t="s">
        <v>372</v>
      </c>
      <c r="F402" s="54" t="s">
        <v>24</v>
      </c>
      <c r="G402" s="55">
        <f>G403</f>
        <v>1149378.3</v>
      </c>
      <c r="H402" s="54" t="s">
        <v>373</v>
      </c>
      <c r="I402" s="45" t="str">
        <f t="shared" si="49"/>
        <v>06Б0000000</v>
      </c>
      <c r="J402" s="46"/>
      <c r="K402" s="45" t="str">
        <f t="shared" si="48"/>
        <v>602100306Б0000000000</v>
      </c>
      <c r="L402" s="39"/>
    </row>
    <row r="403" spans="1:12" s="92" customFormat="1">
      <c r="A403" s="52" t="s">
        <v>374</v>
      </c>
      <c r="B403" s="53" t="s">
        <v>269</v>
      </c>
      <c r="C403" s="54" t="s">
        <v>367</v>
      </c>
      <c r="D403" s="54" t="s">
        <v>28</v>
      </c>
      <c r="E403" s="54" t="s">
        <v>375</v>
      </c>
      <c r="F403" s="54" t="s">
        <v>24</v>
      </c>
      <c r="G403" s="55">
        <f>G404+G407</f>
        <v>1149378.3</v>
      </c>
      <c r="H403" s="54" t="s">
        <v>376</v>
      </c>
      <c r="I403" s="45" t="str">
        <f t="shared" si="49"/>
        <v>06Б0100000</v>
      </c>
      <c r="J403" s="46"/>
      <c r="K403" s="45" t="str">
        <f t="shared" si="48"/>
        <v>602100306Б0100000000</v>
      </c>
      <c r="L403" s="39"/>
    </row>
    <row r="404" spans="1:12" s="92" customFormat="1" ht="89.25">
      <c r="A404" s="52" t="s">
        <v>377</v>
      </c>
      <c r="B404" s="67" t="s">
        <v>269</v>
      </c>
      <c r="C404" s="67" t="s">
        <v>367</v>
      </c>
      <c r="D404" s="67" t="s">
        <v>28</v>
      </c>
      <c r="E404" s="67" t="s">
        <v>378</v>
      </c>
      <c r="F404" s="67" t="s">
        <v>24</v>
      </c>
      <c r="G404" s="68">
        <f>G405</f>
        <v>192134.88</v>
      </c>
      <c r="H404" s="67" t="s">
        <v>379</v>
      </c>
      <c r="I404" s="45" t="str">
        <f t="shared" si="49"/>
        <v>06Б01S7360</v>
      </c>
      <c r="J404" s="46"/>
      <c r="K404" s="45" t="str">
        <f t="shared" si="48"/>
        <v>602100306Б01S7360000</v>
      </c>
      <c r="L404" s="39"/>
    </row>
    <row r="405" spans="1:12" s="92" customFormat="1" ht="25.5">
      <c r="A405" s="70" t="s">
        <v>380</v>
      </c>
      <c r="B405" s="67" t="s">
        <v>269</v>
      </c>
      <c r="C405" s="67" t="s">
        <v>367</v>
      </c>
      <c r="D405" s="67" t="s">
        <v>28</v>
      </c>
      <c r="E405" s="67" t="s">
        <v>378</v>
      </c>
      <c r="F405" s="67" t="s">
        <v>381</v>
      </c>
      <c r="G405" s="68">
        <f>G406</f>
        <v>192134.88</v>
      </c>
      <c r="H405" s="67" t="s">
        <v>379</v>
      </c>
      <c r="I405" s="45" t="str">
        <f t="shared" si="49"/>
        <v>06Б01S7360</v>
      </c>
      <c r="J405" s="45"/>
      <c r="K405" s="45" t="str">
        <f t="shared" si="48"/>
        <v>602100306Б01S7360320</v>
      </c>
      <c r="L405" s="94"/>
    </row>
    <row r="406" spans="1:12" s="92" customFormat="1" ht="12.75">
      <c r="A406" s="57" t="s">
        <v>382</v>
      </c>
      <c r="B406" s="67" t="s">
        <v>269</v>
      </c>
      <c r="C406" s="67" t="s">
        <v>367</v>
      </c>
      <c r="D406" s="67" t="s">
        <v>28</v>
      </c>
      <c r="E406" s="67" t="s">
        <v>378</v>
      </c>
      <c r="F406" s="67" t="s">
        <v>383</v>
      </c>
      <c r="G406" s="55">
        <f>VLOOKUP($K406,'[1]АС БЮДЖ на 31 12 2018'!$A$8:$H$701,6,0)</f>
        <v>192134.88</v>
      </c>
      <c r="H406" s="67" t="s">
        <v>379</v>
      </c>
      <c r="I406" s="45" t="str">
        <f t="shared" si="49"/>
        <v>06Б01S7360</v>
      </c>
      <c r="J406" s="45"/>
      <c r="K406" s="45" t="str">
        <f t="shared" si="48"/>
        <v>602100306Б01S7360322</v>
      </c>
      <c r="L406" s="94"/>
    </row>
    <row r="407" spans="1:12" s="92" customFormat="1" ht="89.25">
      <c r="A407" s="52" t="s">
        <v>384</v>
      </c>
      <c r="B407" s="53" t="s">
        <v>269</v>
      </c>
      <c r="C407" s="54" t="s">
        <v>367</v>
      </c>
      <c r="D407" s="54" t="s">
        <v>28</v>
      </c>
      <c r="E407" s="54" t="s">
        <v>385</v>
      </c>
      <c r="F407" s="54" t="s">
        <v>24</v>
      </c>
      <c r="G407" s="55">
        <f>G408</f>
        <v>957243.42</v>
      </c>
      <c r="H407" s="54" t="s">
        <v>386</v>
      </c>
      <c r="I407" s="45" t="str">
        <f t="shared" si="49"/>
        <v>06Б0177360</v>
      </c>
      <c r="J407" s="46"/>
      <c r="K407" s="45" t="str">
        <f t="shared" si="48"/>
        <v>602100306Б0177360000</v>
      </c>
      <c r="L407" s="39"/>
    </row>
    <row r="408" spans="1:12" s="92" customFormat="1" ht="25.5">
      <c r="A408" s="52" t="s">
        <v>380</v>
      </c>
      <c r="B408" s="53" t="s">
        <v>269</v>
      </c>
      <c r="C408" s="54" t="s">
        <v>367</v>
      </c>
      <c r="D408" s="54" t="s">
        <v>28</v>
      </c>
      <c r="E408" s="54" t="s">
        <v>385</v>
      </c>
      <c r="F408" s="54" t="s">
        <v>381</v>
      </c>
      <c r="G408" s="55">
        <f>G409</f>
        <v>957243.42</v>
      </c>
      <c r="H408" s="54" t="s">
        <v>386</v>
      </c>
      <c r="I408" s="45" t="str">
        <f t="shared" si="49"/>
        <v>06Б0177360</v>
      </c>
      <c r="J408" s="45"/>
      <c r="K408" s="45" t="str">
        <f t="shared" si="48"/>
        <v>602100306Б0177360320</v>
      </c>
      <c r="L408" s="94"/>
    </row>
    <row r="409" spans="1:12" s="92" customFormat="1" ht="12.75">
      <c r="A409" s="57" t="s">
        <v>382</v>
      </c>
      <c r="B409" s="53" t="s">
        <v>269</v>
      </c>
      <c r="C409" s="54" t="s">
        <v>367</v>
      </c>
      <c r="D409" s="54" t="s">
        <v>28</v>
      </c>
      <c r="E409" s="54" t="s">
        <v>385</v>
      </c>
      <c r="F409" s="54" t="s">
        <v>383</v>
      </c>
      <c r="G409" s="55">
        <f>VLOOKUP($K409,'[1]АС БЮДЖ на 31 12 2018'!$A$8:$H$701,6,0)</f>
        <v>957243.42</v>
      </c>
      <c r="H409" s="54" t="s">
        <v>386</v>
      </c>
      <c r="I409" s="45" t="str">
        <f t="shared" si="49"/>
        <v>06Б0177360</v>
      </c>
      <c r="J409" s="45"/>
      <c r="K409" s="45" t="str">
        <f t="shared" si="48"/>
        <v>602100306Б0177360322</v>
      </c>
      <c r="L409" s="94"/>
    </row>
    <row r="410" spans="1:12" s="92" customFormat="1" ht="12.75">
      <c r="A410" s="60"/>
      <c r="B410" s="61"/>
      <c r="C410" s="62"/>
      <c r="D410" s="62"/>
      <c r="E410" s="62"/>
      <c r="F410" s="62"/>
      <c r="G410" s="55"/>
      <c r="H410" s="56"/>
      <c r="I410" s="45" t="str">
        <f t="shared" si="49"/>
        <v>0000000000</v>
      </c>
      <c r="J410" s="45"/>
      <c r="K410" s="45" t="str">
        <f t="shared" si="48"/>
        <v>0000000000</v>
      </c>
      <c r="L410" s="94"/>
    </row>
    <row r="411" spans="1:12" s="76" customFormat="1">
      <c r="A411" s="31" t="s">
        <v>387</v>
      </c>
      <c r="B411" s="32" t="s">
        <v>388</v>
      </c>
      <c r="C411" s="33" t="s">
        <v>22</v>
      </c>
      <c r="D411" s="33" t="s">
        <v>22</v>
      </c>
      <c r="E411" s="33" t="s">
        <v>23</v>
      </c>
      <c r="F411" s="33" t="s">
        <v>24</v>
      </c>
      <c r="G411" s="34">
        <f>G412+G442</f>
        <v>225094603.69999999</v>
      </c>
      <c r="H411" s="35">
        <v>0</v>
      </c>
      <c r="I411" s="45" t="str">
        <f t="shared" si="49"/>
        <v>0000000000</v>
      </c>
      <c r="J411" s="46"/>
      <c r="K411" s="45" t="str">
        <f t="shared" si="48"/>
        <v>60400000000000000000</v>
      </c>
      <c r="L411" s="39"/>
    </row>
    <row r="412" spans="1:12" s="76" customFormat="1">
      <c r="A412" s="40" t="s">
        <v>25</v>
      </c>
      <c r="B412" s="41" t="s">
        <v>388</v>
      </c>
      <c r="C412" s="42" t="s">
        <v>26</v>
      </c>
      <c r="D412" s="42" t="s">
        <v>22</v>
      </c>
      <c r="E412" s="42" t="s">
        <v>23</v>
      </c>
      <c r="F412" s="42" t="s">
        <v>24</v>
      </c>
      <c r="G412" s="43">
        <f>G413+G430+G435</f>
        <v>60384603.700000003</v>
      </c>
      <c r="H412" s="44">
        <v>0</v>
      </c>
      <c r="I412" s="45" t="str">
        <f t="shared" si="49"/>
        <v>0000000000</v>
      </c>
      <c r="J412" s="46"/>
      <c r="K412" s="45" t="str">
        <f t="shared" si="48"/>
        <v>60401000000000000000</v>
      </c>
      <c r="L412" s="39"/>
    </row>
    <row r="413" spans="1:12" s="76" customFormat="1" ht="25.5">
      <c r="A413" s="47" t="s">
        <v>389</v>
      </c>
      <c r="B413" s="48" t="s">
        <v>388</v>
      </c>
      <c r="C413" s="49" t="s">
        <v>26</v>
      </c>
      <c r="D413" s="49" t="s">
        <v>390</v>
      </c>
      <c r="E413" s="49" t="s">
        <v>23</v>
      </c>
      <c r="F413" s="49" t="s">
        <v>24</v>
      </c>
      <c r="G413" s="50">
        <f t="shared" ref="G413:G414" si="59">G414</f>
        <v>44181670.93</v>
      </c>
      <c r="H413" s="51">
        <v>0</v>
      </c>
      <c r="I413" s="45" t="str">
        <f t="shared" si="49"/>
        <v>0000000000</v>
      </c>
      <c r="J413" s="46"/>
      <c r="K413" s="45" t="str">
        <f t="shared" si="48"/>
        <v>60401060000000000000</v>
      </c>
      <c r="L413" s="39"/>
    </row>
    <row r="414" spans="1:12" s="76" customFormat="1" ht="25.5">
      <c r="A414" s="96" t="s">
        <v>391</v>
      </c>
      <c r="B414" s="53" t="s">
        <v>388</v>
      </c>
      <c r="C414" s="54" t="s">
        <v>26</v>
      </c>
      <c r="D414" s="54" t="s">
        <v>390</v>
      </c>
      <c r="E414" s="54" t="s">
        <v>392</v>
      </c>
      <c r="F414" s="54" t="s">
        <v>24</v>
      </c>
      <c r="G414" s="55">
        <f t="shared" si="59"/>
        <v>44181670.93</v>
      </c>
      <c r="H414" s="56">
        <v>7300000000</v>
      </c>
      <c r="I414" s="45" t="str">
        <f t="shared" si="49"/>
        <v>7300000000</v>
      </c>
      <c r="J414" s="46"/>
      <c r="K414" s="45" t="str">
        <f t="shared" si="48"/>
        <v>60401067300000000000</v>
      </c>
      <c r="L414" s="39"/>
    </row>
    <row r="415" spans="1:12" s="76" customFormat="1" ht="25.5">
      <c r="A415" s="96" t="s">
        <v>393</v>
      </c>
      <c r="B415" s="53" t="s">
        <v>388</v>
      </c>
      <c r="C415" s="54" t="s">
        <v>26</v>
      </c>
      <c r="D415" s="54" t="s">
        <v>390</v>
      </c>
      <c r="E415" s="54" t="s">
        <v>394</v>
      </c>
      <c r="F415" s="54" t="s">
        <v>24</v>
      </c>
      <c r="G415" s="55">
        <f>G416+G426</f>
        <v>44181670.93</v>
      </c>
      <c r="H415" s="56">
        <v>7310000000</v>
      </c>
      <c r="I415" s="45" t="str">
        <f t="shared" ref="I415:I479" si="60">TEXT(H415,"0000000000")</f>
        <v>7310000000</v>
      </c>
      <c r="J415" s="46"/>
      <c r="K415" s="45" t="str">
        <f t="shared" si="48"/>
        <v>60401067310000000000</v>
      </c>
      <c r="L415" s="39"/>
    </row>
    <row r="416" spans="1:12" s="76" customFormat="1" ht="25.5">
      <c r="A416" s="97" t="s">
        <v>33</v>
      </c>
      <c r="B416" s="53" t="s">
        <v>388</v>
      </c>
      <c r="C416" s="54" t="s">
        <v>26</v>
      </c>
      <c r="D416" s="54" t="s">
        <v>390</v>
      </c>
      <c r="E416" s="54" t="s">
        <v>395</v>
      </c>
      <c r="F416" s="54" t="s">
        <v>24</v>
      </c>
      <c r="G416" s="55">
        <f>G417+G420+G422</f>
        <v>4580595.6500000004</v>
      </c>
      <c r="H416" s="56">
        <v>7310010010</v>
      </c>
      <c r="I416" s="45" t="str">
        <f t="shared" si="60"/>
        <v>7310010010</v>
      </c>
      <c r="J416" s="46"/>
      <c r="K416" s="45" t="str">
        <f t="shared" si="48"/>
        <v>60401067310010010000</v>
      </c>
      <c r="L416" s="39"/>
    </row>
    <row r="417" spans="1:12" s="76" customFormat="1" ht="12.75">
      <c r="A417" s="57" t="s">
        <v>35</v>
      </c>
      <c r="B417" s="53" t="s">
        <v>388</v>
      </c>
      <c r="C417" s="54" t="s">
        <v>26</v>
      </c>
      <c r="D417" s="54" t="s">
        <v>390</v>
      </c>
      <c r="E417" s="54" t="s">
        <v>395</v>
      </c>
      <c r="F417" s="54" t="s">
        <v>36</v>
      </c>
      <c r="G417" s="55">
        <f>SUM(G418:G419)</f>
        <v>1241339.97</v>
      </c>
      <c r="H417" s="56">
        <v>7310010010</v>
      </c>
      <c r="I417" s="45" t="str">
        <f t="shared" si="60"/>
        <v>7310010010</v>
      </c>
      <c r="J417" s="45"/>
      <c r="K417" s="45" t="str">
        <f t="shared" si="48"/>
        <v>60401067310010010120</v>
      </c>
      <c r="L417" s="77"/>
    </row>
    <row r="418" spans="1:12" s="85" customFormat="1" ht="25.5">
      <c r="A418" s="57" t="s">
        <v>37</v>
      </c>
      <c r="B418" s="53" t="s">
        <v>388</v>
      </c>
      <c r="C418" s="54" t="s">
        <v>26</v>
      </c>
      <c r="D418" s="54" t="s">
        <v>390</v>
      </c>
      <c r="E418" s="54" t="s">
        <v>395</v>
      </c>
      <c r="F418" s="54" t="s">
        <v>38</v>
      </c>
      <c r="G418" s="55">
        <f>VLOOKUP($K418,'[1]АС БЮДЖ на 31 12 2018'!$A$8:$H$701,6,0)</f>
        <v>969565</v>
      </c>
      <c r="H418" s="56">
        <v>7310010010</v>
      </c>
      <c r="I418" s="45" t="str">
        <f t="shared" si="60"/>
        <v>7310010010</v>
      </c>
      <c r="J418" s="45"/>
      <c r="K418" s="45" t="str">
        <f t="shared" si="48"/>
        <v>60401067310010010122</v>
      </c>
      <c r="L418" s="84"/>
    </row>
    <row r="419" spans="1:12" s="85" customFormat="1" ht="38.25">
      <c r="A419" s="57" t="s">
        <v>41</v>
      </c>
      <c r="B419" s="53" t="s">
        <v>388</v>
      </c>
      <c r="C419" s="54" t="s">
        <v>26</v>
      </c>
      <c r="D419" s="54" t="s">
        <v>390</v>
      </c>
      <c r="E419" s="54" t="s">
        <v>395</v>
      </c>
      <c r="F419" s="54" t="s">
        <v>42</v>
      </c>
      <c r="G419" s="55">
        <f>VLOOKUP($K419,'[1]АС БЮДЖ на 31 12 2018'!$A$8:$H$701,6,0)</f>
        <v>271774.96999999997</v>
      </c>
      <c r="H419" s="56">
        <v>7310010010</v>
      </c>
      <c r="I419" s="45" t="str">
        <f t="shared" si="60"/>
        <v>7310010010</v>
      </c>
      <c r="J419" s="45"/>
      <c r="K419" s="45" t="str">
        <f t="shared" si="48"/>
        <v>60401067310010010129</v>
      </c>
      <c r="L419" s="84"/>
    </row>
    <row r="420" spans="1:12" s="76" customFormat="1" ht="25.5">
      <c r="A420" s="52" t="s">
        <v>43</v>
      </c>
      <c r="B420" s="53" t="s">
        <v>388</v>
      </c>
      <c r="C420" s="54" t="s">
        <v>26</v>
      </c>
      <c r="D420" s="54" t="s">
        <v>390</v>
      </c>
      <c r="E420" s="54" t="s">
        <v>395</v>
      </c>
      <c r="F420" s="54" t="s">
        <v>44</v>
      </c>
      <c r="G420" s="55">
        <f>G421</f>
        <v>3281880.68</v>
      </c>
      <c r="H420" s="56">
        <v>7310010010</v>
      </c>
      <c r="I420" s="45" t="str">
        <f t="shared" si="60"/>
        <v>7310010010</v>
      </c>
      <c r="J420" s="45"/>
      <c r="K420" s="45" t="str">
        <f t="shared" si="48"/>
        <v>60401067310010010240</v>
      </c>
      <c r="L420" s="77"/>
    </row>
    <row r="421" spans="1:12" s="85" customFormat="1" ht="25.5">
      <c r="A421" s="57" t="s">
        <v>45</v>
      </c>
      <c r="B421" s="53" t="s">
        <v>388</v>
      </c>
      <c r="C421" s="54" t="s">
        <v>26</v>
      </c>
      <c r="D421" s="54" t="s">
        <v>390</v>
      </c>
      <c r="E421" s="54" t="s">
        <v>395</v>
      </c>
      <c r="F421" s="54" t="s">
        <v>46</v>
      </c>
      <c r="G421" s="55">
        <f>VLOOKUP($K421,'[1]АС БЮДЖ на 31 12 2018'!$A$8:$H$701,6,0)</f>
        <v>3281880.68</v>
      </c>
      <c r="H421" s="56">
        <v>7310010010</v>
      </c>
      <c r="I421" s="45" t="str">
        <f t="shared" si="60"/>
        <v>7310010010</v>
      </c>
      <c r="J421" s="45"/>
      <c r="K421" s="45" t="str">
        <f t="shared" si="48"/>
        <v>60401067310010010244</v>
      </c>
      <c r="L421" s="84"/>
    </row>
    <row r="422" spans="1:12" s="76" customFormat="1" ht="12.75">
      <c r="A422" s="52" t="s">
        <v>47</v>
      </c>
      <c r="B422" s="53" t="s">
        <v>388</v>
      </c>
      <c r="C422" s="54" t="s">
        <v>26</v>
      </c>
      <c r="D422" s="54" t="s">
        <v>390</v>
      </c>
      <c r="E422" s="54" t="s">
        <v>395</v>
      </c>
      <c r="F422" s="54" t="s">
        <v>48</v>
      </c>
      <c r="G422" s="55">
        <f>SUM(G423:G425)</f>
        <v>57375</v>
      </c>
      <c r="H422" s="56">
        <v>7310010010</v>
      </c>
      <c r="I422" s="45" t="str">
        <f t="shared" si="60"/>
        <v>7310010010</v>
      </c>
      <c r="J422" s="45"/>
      <c r="K422" s="45" t="str">
        <f t="shared" ref="K422:K485" si="61">CONCATENATE(B422,C422,D422,I422,F422)</f>
        <v>60401067310010010850</v>
      </c>
      <c r="L422" s="77"/>
    </row>
    <row r="423" spans="1:12" s="76" customFormat="1" ht="12.75">
      <c r="A423" s="52" t="s">
        <v>49</v>
      </c>
      <c r="B423" s="53" t="s">
        <v>388</v>
      </c>
      <c r="C423" s="54" t="s">
        <v>26</v>
      </c>
      <c r="D423" s="54" t="s">
        <v>390</v>
      </c>
      <c r="E423" s="54" t="s">
        <v>395</v>
      </c>
      <c r="F423" s="54" t="s">
        <v>50</v>
      </c>
      <c r="G423" s="55">
        <f>VLOOKUP($K423,'[1]АС БЮДЖ на 31 12 2018'!$A$8:$H$701,6,0)</f>
        <v>2000</v>
      </c>
      <c r="H423" s="56">
        <v>7310010010</v>
      </c>
      <c r="I423" s="45" t="str">
        <f t="shared" si="60"/>
        <v>7310010010</v>
      </c>
      <c r="J423" s="45"/>
      <c r="K423" s="45" t="str">
        <f t="shared" si="61"/>
        <v>60401067310010010851</v>
      </c>
      <c r="L423" s="77"/>
    </row>
    <row r="424" spans="1:12" s="76" customFormat="1" ht="12.75">
      <c r="A424" s="52" t="s">
        <v>51</v>
      </c>
      <c r="B424" s="53" t="s">
        <v>388</v>
      </c>
      <c r="C424" s="54" t="s">
        <v>26</v>
      </c>
      <c r="D424" s="54" t="s">
        <v>390</v>
      </c>
      <c r="E424" s="54" t="s">
        <v>395</v>
      </c>
      <c r="F424" s="54" t="s">
        <v>52</v>
      </c>
      <c r="G424" s="55">
        <f>VLOOKUP($K424,'[1]АС БЮДЖ на 31 12 2018'!$A$8:$H$701,6,0)</f>
        <v>15075</v>
      </c>
      <c r="H424" s="56">
        <v>7310010010</v>
      </c>
      <c r="I424" s="45" t="str">
        <f t="shared" si="60"/>
        <v>7310010010</v>
      </c>
      <c r="J424" s="45"/>
      <c r="K424" s="45" t="str">
        <f t="shared" si="61"/>
        <v>60401067310010010852</v>
      </c>
      <c r="L424" s="77"/>
    </row>
    <row r="425" spans="1:12" s="76" customFormat="1" ht="12.75">
      <c r="A425" s="52" t="s">
        <v>53</v>
      </c>
      <c r="B425" s="53" t="s">
        <v>388</v>
      </c>
      <c r="C425" s="54" t="s">
        <v>26</v>
      </c>
      <c r="D425" s="54" t="s">
        <v>390</v>
      </c>
      <c r="E425" s="54" t="s">
        <v>395</v>
      </c>
      <c r="F425" s="54" t="s">
        <v>54</v>
      </c>
      <c r="G425" s="55">
        <f>VLOOKUP($K425,'[1]АС БЮДЖ на 31 12 2018'!$A$8:$H$701,6,0)</f>
        <v>40300</v>
      </c>
      <c r="H425" s="56">
        <v>7310010010</v>
      </c>
      <c r="I425" s="45" t="str">
        <f t="shared" si="60"/>
        <v>7310010010</v>
      </c>
      <c r="J425" s="45"/>
      <c r="K425" s="45" t="str">
        <f t="shared" si="61"/>
        <v>60401067310010010853</v>
      </c>
      <c r="L425" s="77"/>
    </row>
    <row r="426" spans="1:12" s="76" customFormat="1" ht="25.5">
      <c r="A426" s="98" t="s">
        <v>55</v>
      </c>
      <c r="B426" s="53" t="s">
        <v>388</v>
      </c>
      <c r="C426" s="54" t="s">
        <v>26</v>
      </c>
      <c r="D426" s="54" t="s">
        <v>390</v>
      </c>
      <c r="E426" s="54" t="s">
        <v>396</v>
      </c>
      <c r="F426" s="54" t="s">
        <v>24</v>
      </c>
      <c r="G426" s="55">
        <f>G427</f>
        <v>39601075.280000001</v>
      </c>
      <c r="H426" s="56">
        <v>7310010020</v>
      </c>
      <c r="I426" s="45" t="str">
        <f t="shared" si="60"/>
        <v>7310010020</v>
      </c>
      <c r="J426" s="46"/>
      <c r="K426" s="45" t="str">
        <f t="shared" si="61"/>
        <v>60401067310010020000</v>
      </c>
      <c r="L426" s="39"/>
    </row>
    <row r="427" spans="1:12" s="76" customFormat="1" ht="12.75">
      <c r="A427" s="52" t="s">
        <v>35</v>
      </c>
      <c r="B427" s="53" t="s">
        <v>388</v>
      </c>
      <c r="C427" s="54" t="s">
        <v>26</v>
      </c>
      <c r="D427" s="54" t="s">
        <v>390</v>
      </c>
      <c r="E427" s="54" t="s">
        <v>396</v>
      </c>
      <c r="F427" s="54" t="s">
        <v>36</v>
      </c>
      <c r="G427" s="55">
        <f>SUM(G428:G429)</f>
        <v>39601075.280000001</v>
      </c>
      <c r="H427" s="56">
        <v>7310010020</v>
      </c>
      <c r="I427" s="45" t="str">
        <f t="shared" si="60"/>
        <v>7310010020</v>
      </c>
      <c r="J427" s="45"/>
      <c r="K427" s="45" t="str">
        <f t="shared" si="61"/>
        <v>60401067310010020120</v>
      </c>
      <c r="L427" s="77"/>
    </row>
    <row r="428" spans="1:12" s="76" customFormat="1" ht="12.75">
      <c r="A428" s="52" t="s">
        <v>57</v>
      </c>
      <c r="B428" s="53" t="s">
        <v>388</v>
      </c>
      <c r="C428" s="54" t="s">
        <v>26</v>
      </c>
      <c r="D428" s="54" t="s">
        <v>390</v>
      </c>
      <c r="E428" s="54" t="s">
        <v>396</v>
      </c>
      <c r="F428" s="54" t="s">
        <v>58</v>
      </c>
      <c r="G428" s="55">
        <f>VLOOKUP($K428,'[1]АС БЮДЖ на 31 12 2018'!$A$8:$H$701,6,0)</f>
        <v>30532307.66</v>
      </c>
      <c r="H428" s="56">
        <v>7310010020</v>
      </c>
      <c r="I428" s="45" t="str">
        <f t="shared" si="60"/>
        <v>7310010020</v>
      </c>
      <c r="J428" s="45"/>
      <c r="K428" s="45" t="str">
        <f t="shared" si="61"/>
        <v>60401067310010020121</v>
      </c>
      <c r="L428" s="77"/>
    </row>
    <row r="429" spans="1:12" s="76" customFormat="1" ht="38.25">
      <c r="A429" s="52" t="s">
        <v>41</v>
      </c>
      <c r="B429" s="53" t="s">
        <v>388</v>
      </c>
      <c r="C429" s="54" t="s">
        <v>26</v>
      </c>
      <c r="D429" s="54" t="s">
        <v>390</v>
      </c>
      <c r="E429" s="54" t="s">
        <v>396</v>
      </c>
      <c r="F429" s="54" t="s">
        <v>42</v>
      </c>
      <c r="G429" s="55">
        <f>VLOOKUP($K429,'[1]АС БЮДЖ на 31 12 2018'!$A$8:$H$701,6,0)</f>
        <v>9068767.6199999992</v>
      </c>
      <c r="H429" s="56">
        <v>7310010020</v>
      </c>
      <c r="I429" s="45" t="str">
        <f t="shared" si="60"/>
        <v>7310010020</v>
      </c>
      <c r="J429" s="45"/>
      <c r="K429" s="45" t="str">
        <f t="shared" si="61"/>
        <v>60401067310010020129</v>
      </c>
      <c r="L429" s="77"/>
    </row>
    <row r="430" spans="1:12" s="76" customFormat="1">
      <c r="A430" s="47" t="s">
        <v>397</v>
      </c>
      <c r="B430" s="48" t="s">
        <v>388</v>
      </c>
      <c r="C430" s="49" t="s">
        <v>26</v>
      </c>
      <c r="D430" s="49" t="s">
        <v>398</v>
      </c>
      <c r="E430" s="49" t="s">
        <v>23</v>
      </c>
      <c r="F430" s="49" t="s">
        <v>399</v>
      </c>
      <c r="G430" s="50">
        <f t="shared" ref="G430:G433" si="62">G431</f>
        <v>14195040</v>
      </c>
      <c r="H430" s="51">
        <v>0</v>
      </c>
      <c r="I430" s="45" t="str">
        <f t="shared" si="60"/>
        <v>0000000000</v>
      </c>
      <c r="J430" s="46"/>
      <c r="K430" s="45" t="str">
        <f t="shared" si="61"/>
        <v xml:space="preserve">60401110000000000000 </v>
      </c>
      <c r="L430" s="39"/>
    </row>
    <row r="431" spans="1:12" s="76" customFormat="1" ht="25.5">
      <c r="A431" s="52" t="s">
        <v>101</v>
      </c>
      <c r="B431" s="53" t="s">
        <v>388</v>
      </c>
      <c r="C431" s="54" t="s">
        <v>26</v>
      </c>
      <c r="D431" s="54" t="s">
        <v>398</v>
      </c>
      <c r="E431" s="54" t="s">
        <v>102</v>
      </c>
      <c r="F431" s="54" t="s">
        <v>24</v>
      </c>
      <c r="G431" s="55">
        <f t="shared" si="62"/>
        <v>14195040</v>
      </c>
      <c r="H431" s="56">
        <v>9800000000</v>
      </c>
      <c r="I431" s="45" t="str">
        <f t="shared" si="60"/>
        <v>9800000000</v>
      </c>
      <c r="J431" s="46"/>
      <c r="K431" s="45" t="str">
        <f t="shared" si="61"/>
        <v>60401119800000000000</v>
      </c>
      <c r="L431" s="39"/>
    </row>
    <row r="432" spans="1:12" s="76" customFormat="1">
      <c r="A432" s="52" t="s">
        <v>103</v>
      </c>
      <c r="B432" s="53" t="s">
        <v>388</v>
      </c>
      <c r="C432" s="54" t="s">
        <v>26</v>
      </c>
      <c r="D432" s="54" t="s">
        <v>398</v>
      </c>
      <c r="E432" s="54" t="s">
        <v>104</v>
      </c>
      <c r="F432" s="54" t="s">
        <v>24</v>
      </c>
      <c r="G432" s="55">
        <f t="shared" si="62"/>
        <v>14195040</v>
      </c>
      <c r="H432" s="56">
        <v>9810000000</v>
      </c>
      <c r="I432" s="45" t="str">
        <f t="shared" si="60"/>
        <v>9810000000</v>
      </c>
      <c r="J432" s="46"/>
      <c r="K432" s="45" t="str">
        <f t="shared" si="61"/>
        <v>60401119810000000000</v>
      </c>
      <c r="L432" s="39"/>
    </row>
    <row r="433" spans="1:12" s="76" customFormat="1">
      <c r="A433" s="52" t="s">
        <v>400</v>
      </c>
      <c r="B433" s="53" t="s">
        <v>388</v>
      </c>
      <c r="C433" s="54" t="s">
        <v>26</v>
      </c>
      <c r="D433" s="54" t="s">
        <v>398</v>
      </c>
      <c r="E433" s="54" t="s">
        <v>401</v>
      </c>
      <c r="F433" s="54" t="s">
        <v>24</v>
      </c>
      <c r="G433" s="55">
        <f t="shared" si="62"/>
        <v>14195040</v>
      </c>
      <c r="H433" s="56">
        <v>9810020020</v>
      </c>
      <c r="I433" s="45" t="str">
        <f t="shared" si="60"/>
        <v>9810020020</v>
      </c>
      <c r="J433" s="46"/>
      <c r="K433" s="45" t="str">
        <f t="shared" si="61"/>
        <v>60401119810020020000</v>
      </c>
      <c r="L433" s="39"/>
    </row>
    <row r="434" spans="1:12" s="76" customFormat="1" ht="12.75">
      <c r="A434" s="52" t="s">
        <v>402</v>
      </c>
      <c r="B434" s="53" t="s">
        <v>388</v>
      </c>
      <c r="C434" s="54" t="s">
        <v>26</v>
      </c>
      <c r="D434" s="54" t="s">
        <v>398</v>
      </c>
      <c r="E434" s="54" t="s">
        <v>401</v>
      </c>
      <c r="F434" s="54" t="s">
        <v>403</v>
      </c>
      <c r="G434" s="55">
        <f>VLOOKUP($K434,'[1]АС БЮДЖ на 31 12 2018'!$A$8:$H$701,6,0)</f>
        <v>14195040</v>
      </c>
      <c r="H434" s="56">
        <v>9810020020</v>
      </c>
      <c r="I434" s="45" t="str">
        <f t="shared" si="60"/>
        <v>9810020020</v>
      </c>
      <c r="J434" s="45"/>
      <c r="K434" s="45" t="str">
        <f t="shared" si="61"/>
        <v>60401119810020020870</v>
      </c>
      <c r="L434" s="77"/>
    </row>
    <row r="435" spans="1:12" s="76" customFormat="1">
      <c r="A435" s="47" t="s">
        <v>107</v>
      </c>
      <c r="B435" s="48" t="s">
        <v>388</v>
      </c>
      <c r="C435" s="49" t="s">
        <v>26</v>
      </c>
      <c r="D435" s="49" t="s">
        <v>108</v>
      </c>
      <c r="E435" s="49" t="s">
        <v>23</v>
      </c>
      <c r="F435" s="49" t="s">
        <v>24</v>
      </c>
      <c r="G435" s="50">
        <f>G436</f>
        <v>2007892.77</v>
      </c>
      <c r="H435" s="51">
        <v>0</v>
      </c>
      <c r="I435" s="45" t="str">
        <f t="shared" si="60"/>
        <v>0000000000</v>
      </c>
      <c r="J435" s="46"/>
      <c r="K435" s="45" t="str">
        <f t="shared" si="61"/>
        <v>60401130000000000000</v>
      </c>
      <c r="L435" s="39"/>
    </row>
    <row r="436" spans="1:12" s="76" customFormat="1" ht="25.5">
      <c r="A436" s="57" t="s">
        <v>404</v>
      </c>
      <c r="B436" s="53" t="s">
        <v>388</v>
      </c>
      <c r="C436" s="54" t="s">
        <v>26</v>
      </c>
      <c r="D436" s="54" t="s">
        <v>108</v>
      </c>
      <c r="E436" s="54" t="s">
        <v>405</v>
      </c>
      <c r="F436" s="54" t="s">
        <v>24</v>
      </c>
      <c r="G436" s="55">
        <f t="shared" ref="G436:G439" si="63">G437</f>
        <v>2007892.77</v>
      </c>
      <c r="H436" s="56">
        <v>1000000000</v>
      </c>
      <c r="I436" s="45" t="str">
        <f t="shared" si="60"/>
        <v>1000000000</v>
      </c>
      <c r="J436" s="46"/>
      <c r="K436" s="45" t="str">
        <f t="shared" si="61"/>
        <v>60401131000000000000</v>
      </c>
      <c r="L436" s="39"/>
    </row>
    <row r="437" spans="1:12" s="76" customFormat="1" ht="25.5">
      <c r="A437" s="57" t="s">
        <v>406</v>
      </c>
      <c r="B437" s="53" t="s">
        <v>388</v>
      </c>
      <c r="C437" s="54" t="s">
        <v>26</v>
      </c>
      <c r="D437" s="54" t="s">
        <v>108</v>
      </c>
      <c r="E437" s="54" t="s">
        <v>407</v>
      </c>
      <c r="F437" s="54" t="s">
        <v>24</v>
      </c>
      <c r="G437" s="55">
        <f t="shared" si="63"/>
        <v>2007892.77</v>
      </c>
      <c r="H437" s="56" t="s">
        <v>408</v>
      </c>
      <c r="I437" s="45" t="str">
        <f t="shared" si="60"/>
        <v>10Б0000000</v>
      </c>
      <c r="J437" s="46"/>
      <c r="K437" s="45" t="str">
        <f t="shared" si="61"/>
        <v>604011310Б0000000000</v>
      </c>
      <c r="L437" s="39"/>
    </row>
    <row r="438" spans="1:12" s="76" customFormat="1" ht="38.25">
      <c r="A438" s="57" t="s">
        <v>409</v>
      </c>
      <c r="B438" s="53" t="s">
        <v>388</v>
      </c>
      <c r="C438" s="54" t="s">
        <v>26</v>
      </c>
      <c r="D438" s="54" t="s">
        <v>108</v>
      </c>
      <c r="E438" s="54" t="s">
        <v>410</v>
      </c>
      <c r="F438" s="54" t="s">
        <v>24</v>
      </c>
      <c r="G438" s="55">
        <f t="shared" si="63"/>
        <v>2007892.77</v>
      </c>
      <c r="H438" s="56" t="s">
        <v>411</v>
      </c>
      <c r="I438" s="45" t="str">
        <f t="shared" si="60"/>
        <v>10Б0200000</v>
      </c>
      <c r="J438" s="46"/>
      <c r="K438" s="45" t="str">
        <f t="shared" si="61"/>
        <v>604011310Б0200000000</v>
      </c>
      <c r="L438" s="39"/>
    </row>
    <row r="439" spans="1:12" s="76" customFormat="1">
      <c r="A439" s="52" t="s">
        <v>208</v>
      </c>
      <c r="B439" s="53" t="s">
        <v>388</v>
      </c>
      <c r="C439" s="54" t="s">
        <v>26</v>
      </c>
      <c r="D439" s="54" t="s">
        <v>108</v>
      </c>
      <c r="E439" s="54" t="s">
        <v>412</v>
      </c>
      <c r="F439" s="54" t="s">
        <v>24</v>
      </c>
      <c r="G439" s="55">
        <f t="shared" si="63"/>
        <v>2007892.77</v>
      </c>
      <c r="H439" s="56" t="s">
        <v>413</v>
      </c>
      <c r="I439" s="45" t="str">
        <f t="shared" si="60"/>
        <v>10Б0220050</v>
      </c>
      <c r="J439" s="46"/>
      <c r="K439" s="45" t="str">
        <f t="shared" si="61"/>
        <v>604011310Б0220050000</v>
      </c>
      <c r="L439" s="39"/>
    </row>
    <row r="440" spans="1:12" s="76" customFormat="1" ht="12.75">
      <c r="A440" s="52" t="s">
        <v>90</v>
      </c>
      <c r="B440" s="53" t="s">
        <v>388</v>
      </c>
      <c r="C440" s="54" t="s">
        <v>26</v>
      </c>
      <c r="D440" s="54" t="s">
        <v>108</v>
      </c>
      <c r="E440" s="54" t="s">
        <v>412</v>
      </c>
      <c r="F440" s="54" t="s">
        <v>91</v>
      </c>
      <c r="G440" s="55">
        <f>G441</f>
        <v>2007892.77</v>
      </c>
      <c r="H440" s="56" t="s">
        <v>413</v>
      </c>
      <c r="I440" s="45" t="str">
        <f t="shared" si="60"/>
        <v>10Б0220050</v>
      </c>
      <c r="J440" s="45"/>
      <c r="K440" s="45" t="str">
        <f t="shared" si="61"/>
        <v>604011310Б0220050830</v>
      </c>
      <c r="L440" s="77"/>
    </row>
    <row r="441" spans="1:12" s="85" customFormat="1" ht="25.5">
      <c r="A441" s="57" t="s">
        <v>92</v>
      </c>
      <c r="B441" s="53" t="s">
        <v>388</v>
      </c>
      <c r="C441" s="54" t="s">
        <v>26</v>
      </c>
      <c r="D441" s="54" t="s">
        <v>108</v>
      </c>
      <c r="E441" s="54" t="s">
        <v>412</v>
      </c>
      <c r="F441" s="54" t="s">
        <v>93</v>
      </c>
      <c r="G441" s="55">
        <f>VLOOKUP($K441,'[1]АС БЮДЖ на 31 12 2018'!$A$8:$H$701,6,0)</f>
        <v>2007892.77</v>
      </c>
      <c r="H441" s="56" t="s">
        <v>413</v>
      </c>
      <c r="I441" s="45" t="str">
        <f t="shared" si="60"/>
        <v>10Б0220050</v>
      </c>
      <c r="J441" s="45"/>
      <c r="K441" s="45" t="str">
        <f t="shared" si="61"/>
        <v>604011310Б0220050831</v>
      </c>
      <c r="L441" s="84"/>
    </row>
    <row r="442" spans="1:12" s="76" customFormat="1">
      <c r="A442" s="40" t="s">
        <v>414</v>
      </c>
      <c r="B442" s="41" t="s">
        <v>388</v>
      </c>
      <c r="C442" s="42" t="s">
        <v>108</v>
      </c>
      <c r="D442" s="42" t="s">
        <v>22</v>
      </c>
      <c r="E442" s="42" t="s">
        <v>23</v>
      </c>
      <c r="F442" s="42" t="s">
        <v>24</v>
      </c>
      <c r="G442" s="43">
        <f t="shared" ref="G442:G447" si="64">G443</f>
        <v>164710000</v>
      </c>
      <c r="H442" s="44">
        <v>0</v>
      </c>
      <c r="I442" s="45" t="str">
        <f t="shared" si="60"/>
        <v>0000000000</v>
      </c>
      <c r="J442" s="46"/>
      <c r="K442" s="45" t="str">
        <f t="shared" si="61"/>
        <v>60413000000000000000</v>
      </c>
      <c r="L442" s="39"/>
    </row>
    <row r="443" spans="1:12" s="76" customFormat="1">
      <c r="A443" s="47" t="s">
        <v>415</v>
      </c>
      <c r="B443" s="48" t="s">
        <v>388</v>
      </c>
      <c r="C443" s="49" t="s">
        <v>108</v>
      </c>
      <c r="D443" s="49" t="s">
        <v>26</v>
      </c>
      <c r="E443" s="49" t="s">
        <v>23</v>
      </c>
      <c r="F443" s="49" t="s">
        <v>24</v>
      </c>
      <c r="G443" s="50">
        <f t="shared" si="64"/>
        <v>164710000</v>
      </c>
      <c r="H443" s="51">
        <v>0</v>
      </c>
      <c r="I443" s="45" t="str">
        <f t="shared" si="60"/>
        <v>0000000000</v>
      </c>
      <c r="J443" s="46"/>
      <c r="K443" s="45" t="str">
        <f t="shared" si="61"/>
        <v>60413010000000000000</v>
      </c>
      <c r="L443" s="39"/>
    </row>
    <row r="444" spans="1:12" s="76" customFormat="1" ht="25.5">
      <c r="A444" s="57" t="s">
        <v>404</v>
      </c>
      <c r="B444" s="53" t="s">
        <v>388</v>
      </c>
      <c r="C444" s="54" t="s">
        <v>108</v>
      </c>
      <c r="D444" s="54" t="s">
        <v>26</v>
      </c>
      <c r="E444" s="54" t="s">
        <v>405</v>
      </c>
      <c r="F444" s="54" t="s">
        <v>24</v>
      </c>
      <c r="G444" s="55">
        <f t="shared" si="64"/>
        <v>164710000</v>
      </c>
      <c r="H444" s="56">
        <v>1000000000</v>
      </c>
      <c r="I444" s="45" t="str">
        <f t="shared" si="60"/>
        <v>1000000000</v>
      </c>
      <c r="J444" s="46"/>
      <c r="K444" s="45" t="str">
        <f t="shared" si="61"/>
        <v>60413011000000000000</v>
      </c>
      <c r="L444" s="39"/>
    </row>
    <row r="445" spans="1:12" s="76" customFormat="1" ht="25.5">
      <c r="A445" s="57" t="s">
        <v>406</v>
      </c>
      <c r="B445" s="53" t="s">
        <v>388</v>
      </c>
      <c r="C445" s="54" t="s">
        <v>108</v>
      </c>
      <c r="D445" s="54" t="s">
        <v>26</v>
      </c>
      <c r="E445" s="54" t="s">
        <v>407</v>
      </c>
      <c r="F445" s="54" t="s">
        <v>24</v>
      </c>
      <c r="G445" s="55">
        <f t="shared" si="64"/>
        <v>164710000</v>
      </c>
      <c r="H445" s="56" t="s">
        <v>408</v>
      </c>
      <c r="I445" s="45" t="str">
        <f t="shared" si="60"/>
        <v>10Б0000000</v>
      </c>
      <c r="J445" s="46"/>
      <c r="K445" s="45" t="str">
        <f t="shared" si="61"/>
        <v>604130110Б0000000000</v>
      </c>
      <c r="L445" s="39"/>
    </row>
    <row r="446" spans="1:12" s="76" customFormat="1" ht="38.25">
      <c r="A446" s="57" t="s">
        <v>416</v>
      </c>
      <c r="B446" s="53" t="s">
        <v>388</v>
      </c>
      <c r="C446" s="54" t="s">
        <v>108</v>
      </c>
      <c r="D446" s="54" t="s">
        <v>26</v>
      </c>
      <c r="E446" s="54" t="s">
        <v>417</v>
      </c>
      <c r="F446" s="54" t="s">
        <v>24</v>
      </c>
      <c r="G446" s="55">
        <f t="shared" si="64"/>
        <v>164710000</v>
      </c>
      <c r="H446" s="56" t="s">
        <v>418</v>
      </c>
      <c r="I446" s="45" t="str">
        <f t="shared" si="60"/>
        <v>10Б0300000</v>
      </c>
      <c r="J446" s="46"/>
      <c r="K446" s="45" t="str">
        <f t="shared" si="61"/>
        <v>604130110Б0300000000</v>
      </c>
      <c r="L446" s="39"/>
    </row>
    <row r="447" spans="1:12" s="76" customFormat="1">
      <c r="A447" s="57" t="s">
        <v>419</v>
      </c>
      <c r="B447" s="53" t="s">
        <v>388</v>
      </c>
      <c r="C447" s="54" t="s">
        <v>108</v>
      </c>
      <c r="D447" s="54" t="s">
        <v>26</v>
      </c>
      <c r="E447" s="54" t="s">
        <v>420</v>
      </c>
      <c r="F447" s="54" t="s">
        <v>24</v>
      </c>
      <c r="G447" s="55">
        <f t="shared" si="64"/>
        <v>164710000</v>
      </c>
      <c r="H447" s="56" t="s">
        <v>421</v>
      </c>
      <c r="I447" s="45" t="str">
        <f t="shared" si="60"/>
        <v>10Б0320010</v>
      </c>
      <c r="J447" s="46"/>
      <c r="K447" s="45" t="str">
        <f t="shared" si="61"/>
        <v>604130110Б0320010000</v>
      </c>
      <c r="L447" s="39"/>
    </row>
    <row r="448" spans="1:12" s="76" customFormat="1" ht="12.75">
      <c r="A448" s="57" t="s">
        <v>422</v>
      </c>
      <c r="B448" s="53" t="s">
        <v>388</v>
      </c>
      <c r="C448" s="54" t="s">
        <v>108</v>
      </c>
      <c r="D448" s="54" t="s">
        <v>26</v>
      </c>
      <c r="E448" s="54" t="s">
        <v>420</v>
      </c>
      <c r="F448" s="54" t="s">
        <v>423</v>
      </c>
      <c r="G448" s="55">
        <f>VLOOKUP($K448,'[1]АС БЮДЖ на 31 12 2018'!$A$8:$H$701,6,0)</f>
        <v>164710000</v>
      </c>
      <c r="H448" s="56" t="s">
        <v>421</v>
      </c>
      <c r="I448" s="45" t="str">
        <f t="shared" si="60"/>
        <v>10Б0320010</v>
      </c>
      <c r="J448" s="45"/>
      <c r="K448" s="45" t="str">
        <f t="shared" si="61"/>
        <v>604130110Б0320010730</v>
      </c>
      <c r="L448" s="77"/>
    </row>
    <row r="449" spans="1:12" s="92" customFormat="1" ht="12.75">
      <c r="A449" s="99"/>
      <c r="B449" s="61"/>
      <c r="C449" s="62"/>
      <c r="D449" s="62"/>
      <c r="E449" s="62"/>
      <c r="F449" s="62"/>
      <c r="G449" s="55"/>
      <c r="H449" s="56"/>
      <c r="I449" s="45" t="str">
        <f t="shared" si="60"/>
        <v>0000000000</v>
      </c>
      <c r="J449" s="45"/>
      <c r="K449" s="45" t="str">
        <f t="shared" si="61"/>
        <v>0000000000</v>
      </c>
      <c r="L449" s="94"/>
    </row>
    <row r="450" spans="1:12" s="38" customFormat="1">
      <c r="A450" s="31" t="s">
        <v>424</v>
      </c>
      <c r="B450" s="32" t="s">
        <v>425</v>
      </c>
      <c r="C450" s="33" t="s">
        <v>22</v>
      </c>
      <c r="D450" s="33" t="s">
        <v>22</v>
      </c>
      <c r="E450" s="33" t="s">
        <v>23</v>
      </c>
      <c r="F450" s="33" t="s">
        <v>24</v>
      </c>
      <c r="G450" s="34">
        <f>G451+G482+G474</f>
        <v>31892285.5</v>
      </c>
      <c r="H450" s="35">
        <v>0</v>
      </c>
      <c r="I450" s="45" t="str">
        <f t="shared" si="60"/>
        <v>0000000000</v>
      </c>
      <c r="J450" s="46"/>
      <c r="K450" s="45" t="str">
        <f t="shared" si="61"/>
        <v>60500000000000000000</v>
      </c>
      <c r="L450" s="39"/>
    </row>
    <row r="451" spans="1:12" s="100" customFormat="1">
      <c r="A451" s="40" t="s">
        <v>25</v>
      </c>
      <c r="B451" s="41" t="s">
        <v>425</v>
      </c>
      <c r="C451" s="42" t="s">
        <v>26</v>
      </c>
      <c r="D451" s="42" t="s">
        <v>22</v>
      </c>
      <c r="E451" s="42" t="s">
        <v>23</v>
      </c>
      <c r="F451" s="42" t="s">
        <v>24</v>
      </c>
      <c r="G451" s="43">
        <f t="shared" ref="G451:G459" si="65">G452</f>
        <v>28347765.5</v>
      </c>
      <c r="H451" s="44">
        <v>0</v>
      </c>
      <c r="I451" s="45" t="str">
        <f t="shared" si="60"/>
        <v>0000000000</v>
      </c>
      <c r="J451" s="46"/>
      <c r="K451" s="45" t="str">
        <f t="shared" si="61"/>
        <v>60501000000000000000</v>
      </c>
      <c r="L451" s="39"/>
    </row>
    <row r="452" spans="1:12" s="59" customFormat="1">
      <c r="A452" s="47" t="s">
        <v>107</v>
      </c>
      <c r="B452" s="48" t="s">
        <v>425</v>
      </c>
      <c r="C452" s="49" t="s">
        <v>26</v>
      </c>
      <c r="D452" s="49" t="s">
        <v>108</v>
      </c>
      <c r="E452" s="49" t="s">
        <v>23</v>
      </c>
      <c r="F452" s="49" t="s">
        <v>24</v>
      </c>
      <c r="G452" s="50">
        <f>G459+G453</f>
        <v>28347765.5</v>
      </c>
      <c r="H452" s="51">
        <v>0</v>
      </c>
      <c r="I452" s="45" t="str">
        <f t="shared" si="60"/>
        <v>0000000000</v>
      </c>
      <c r="J452" s="46"/>
      <c r="K452" s="45" t="str">
        <f t="shared" si="61"/>
        <v>60501130000000000000</v>
      </c>
      <c r="L452" s="39"/>
    </row>
    <row r="453" spans="1:12" s="38" customFormat="1" ht="25.5">
      <c r="A453" s="52" t="s">
        <v>162</v>
      </c>
      <c r="B453" s="53" t="s">
        <v>425</v>
      </c>
      <c r="C453" s="54" t="s">
        <v>26</v>
      </c>
      <c r="D453" s="54" t="s">
        <v>108</v>
      </c>
      <c r="E453" s="54" t="s">
        <v>163</v>
      </c>
      <c r="F453" s="54" t="s">
        <v>24</v>
      </c>
      <c r="G453" s="55">
        <f t="shared" ref="G453:G456" si="66">G454</f>
        <v>7650</v>
      </c>
      <c r="H453" s="56">
        <v>1500000000</v>
      </c>
      <c r="I453" s="45" t="str">
        <f t="shared" si="60"/>
        <v>1500000000</v>
      </c>
      <c r="J453" s="46"/>
      <c r="K453" s="45" t="str">
        <f t="shared" si="61"/>
        <v>60501131500000000000</v>
      </c>
      <c r="L453" s="39"/>
    </row>
    <row r="454" spans="1:12" s="38" customFormat="1">
      <c r="A454" s="52" t="s">
        <v>426</v>
      </c>
      <c r="B454" s="53" t="s">
        <v>425</v>
      </c>
      <c r="C454" s="54" t="s">
        <v>26</v>
      </c>
      <c r="D454" s="54" t="s">
        <v>108</v>
      </c>
      <c r="E454" s="54" t="s">
        <v>185</v>
      </c>
      <c r="F454" s="54" t="s">
        <v>24</v>
      </c>
      <c r="G454" s="55">
        <f t="shared" si="66"/>
        <v>7650</v>
      </c>
      <c r="H454" s="56">
        <v>1530000000</v>
      </c>
      <c r="I454" s="45" t="str">
        <f t="shared" si="60"/>
        <v>1530000000</v>
      </c>
      <c r="J454" s="46"/>
      <c r="K454" s="45" t="str">
        <f t="shared" si="61"/>
        <v>60501131530000000000</v>
      </c>
      <c r="L454" s="39"/>
    </row>
    <row r="455" spans="1:12" s="38" customFormat="1">
      <c r="A455" s="52" t="s">
        <v>427</v>
      </c>
      <c r="B455" s="53" t="s">
        <v>425</v>
      </c>
      <c r="C455" s="54" t="s">
        <v>26</v>
      </c>
      <c r="D455" s="54" t="s">
        <v>108</v>
      </c>
      <c r="E455" s="54" t="s">
        <v>428</v>
      </c>
      <c r="F455" s="54" t="s">
        <v>24</v>
      </c>
      <c r="G455" s="55">
        <f t="shared" si="66"/>
        <v>7650</v>
      </c>
      <c r="H455" s="56">
        <v>1530100000</v>
      </c>
      <c r="I455" s="45" t="str">
        <f t="shared" si="60"/>
        <v>1530100000</v>
      </c>
      <c r="J455" s="46"/>
      <c r="K455" s="45" t="str">
        <f t="shared" si="61"/>
        <v>60501131530100000000</v>
      </c>
      <c r="L455" s="39"/>
    </row>
    <row r="456" spans="1:12" s="38" customFormat="1" ht="25.5">
      <c r="A456" s="52" t="s">
        <v>429</v>
      </c>
      <c r="B456" s="53" t="s">
        <v>425</v>
      </c>
      <c r="C456" s="54" t="s">
        <v>26</v>
      </c>
      <c r="D456" s="54" t="s">
        <v>108</v>
      </c>
      <c r="E456" s="54" t="s">
        <v>430</v>
      </c>
      <c r="F456" s="54" t="s">
        <v>24</v>
      </c>
      <c r="G456" s="55">
        <f t="shared" si="66"/>
        <v>7650</v>
      </c>
      <c r="H456" s="56">
        <v>1530120660</v>
      </c>
      <c r="I456" s="45" t="str">
        <f t="shared" si="60"/>
        <v>1530120660</v>
      </c>
      <c r="J456" s="46"/>
      <c r="K456" s="45" t="str">
        <f t="shared" si="61"/>
        <v>60501131530120660000</v>
      </c>
      <c r="L456" s="39"/>
    </row>
    <row r="457" spans="1:12" s="38" customFormat="1" ht="25.5">
      <c r="A457" s="52" t="s">
        <v>43</v>
      </c>
      <c r="B457" s="53" t="s">
        <v>425</v>
      </c>
      <c r="C457" s="54" t="s">
        <v>26</v>
      </c>
      <c r="D457" s="54" t="s">
        <v>108</v>
      </c>
      <c r="E457" s="54" t="s">
        <v>430</v>
      </c>
      <c r="F457" s="54" t="s">
        <v>44</v>
      </c>
      <c r="G457" s="55">
        <f>G458</f>
        <v>7650</v>
      </c>
      <c r="H457" s="56">
        <v>1530120660</v>
      </c>
      <c r="I457" s="45" t="str">
        <f t="shared" si="60"/>
        <v>1530120660</v>
      </c>
      <c r="J457" s="45"/>
      <c r="K457" s="45" t="str">
        <f t="shared" si="61"/>
        <v>60501131530120660240</v>
      </c>
      <c r="L457" s="39"/>
    </row>
    <row r="458" spans="1:12" s="82" customFormat="1" ht="25.5">
      <c r="A458" s="57" t="s">
        <v>45</v>
      </c>
      <c r="B458" s="53" t="s">
        <v>425</v>
      </c>
      <c r="C458" s="54" t="s">
        <v>26</v>
      </c>
      <c r="D458" s="54" t="s">
        <v>108</v>
      </c>
      <c r="E458" s="54" t="s">
        <v>430</v>
      </c>
      <c r="F458" s="54" t="s">
        <v>46</v>
      </c>
      <c r="G458" s="55">
        <f>VLOOKUP($K458,'[1]АС БЮДЖ на 31 12 2018'!$A$8:$H$701,6,0)</f>
        <v>7650</v>
      </c>
      <c r="H458" s="56">
        <v>1530120660</v>
      </c>
      <c r="I458" s="45" t="str">
        <f t="shared" si="60"/>
        <v>1530120660</v>
      </c>
      <c r="J458" s="45"/>
      <c r="K458" s="45" t="str">
        <f t="shared" si="61"/>
        <v>60501131530120660244</v>
      </c>
      <c r="L458" s="81"/>
    </row>
    <row r="459" spans="1:12" s="38" customFormat="1" ht="25.5">
      <c r="A459" s="52" t="s">
        <v>431</v>
      </c>
      <c r="B459" s="53" t="s">
        <v>425</v>
      </c>
      <c r="C459" s="54" t="s">
        <v>26</v>
      </c>
      <c r="D459" s="54" t="s">
        <v>108</v>
      </c>
      <c r="E459" s="54" t="s">
        <v>432</v>
      </c>
      <c r="F459" s="54" t="s">
        <v>24</v>
      </c>
      <c r="G459" s="55">
        <f t="shared" si="65"/>
        <v>28340115.5</v>
      </c>
      <c r="H459" s="56">
        <v>7400000000</v>
      </c>
      <c r="I459" s="45" t="str">
        <f t="shared" si="60"/>
        <v>7400000000</v>
      </c>
      <c r="J459" s="46"/>
      <c r="K459" s="45" t="str">
        <f t="shared" si="61"/>
        <v>60501137400000000000</v>
      </c>
      <c r="L459" s="39"/>
    </row>
    <row r="460" spans="1:12" s="38" customFormat="1" ht="25.5">
      <c r="A460" s="52" t="s">
        <v>433</v>
      </c>
      <c r="B460" s="53" t="s">
        <v>425</v>
      </c>
      <c r="C460" s="54" t="s">
        <v>26</v>
      </c>
      <c r="D460" s="54" t="s">
        <v>108</v>
      </c>
      <c r="E460" s="54" t="s">
        <v>434</v>
      </c>
      <c r="F460" s="54" t="s">
        <v>24</v>
      </c>
      <c r="G460" s="55">
        <f>G461+G470</f>
        <v>28340115.5</v>
      </c>
      <c r="H460" s="56">
        <v>7410000000</v>
      </c>
      <c r="I460" s="45" t="str">
        <f t="shared" si="60"/>
        <v>7410000000</v>
      </c>
      <c r="J460" s="46"/>
      <c r="K460" s="45" t="str">
        <f t="shared" si="61"/>
        <v>60501137410000000000</v>
      </c>
      <c r="L460" s="39"/>
    </row>
    <row r="461" spans="1:12" s="38" customFormat="1" ht="25.5">
      <c r="A461" s="52" t="s">
        <v>33</v>
      </c>
      <c r="B461" s="53" t="s">
        <v>425</v>
      </c>
      <c r="C461" s="54" t="s">
        <v>26</v>
      </c>
      <c r="D461" s="54" t="s">
        <v>108</v>
      </c>
      <c r="E461" s="54" t="s">
        <v>435</v>
      </c>
      <c r="F461" s="54" t="s">
        <v>24</v>
      </c>
      <c r="G461" s="55">
        <f>G462+G465+G467</f>
        <v>3120075.5</v>
      </c>
      <c r="H461" s="56">
        <v>7410010010</v>
      </c>
      <c r="I461" s="45" t="str">
        <f t="shared" si="60"/>
        <v>7410010010</v>
      </c>
      <c r="J461" s="46"/>
      <c r="K461" s="45" t="str">
        <f t="shared" si="61"/>
        <v>60501137410010010000</v>
      </c>
      <c r="L461" s="39"/>
    </row>
    <row r="462" spans="1:12" s="38" customFormat="1">
      <c r="A462" s="52" t="s">
        <v>35</v>
      </c>
      <c r="B462" s="53" t="s">
        <v>425</v>
      </c>
      <c r="C462" s="54" t="s">
        <v>26</v>
      </c>
      <c r="D462" s="54" t="s">
        <v>108</v>
      </c>
      <c r="E462" s="54" t="s">
        <v>435</v>
      </c>
      <c r="F462" s="54" t="s">
        <v>36</v>
      </c>
      <c r="G462" s="55">
        <f>SUM(G463:G464)</f>
        <v>757890</v>
      </c>
      <c r="H462" s="56">
        <v>7410010010</v>
      </c>
      <c r="I462" s="45" t="str">
        <f t="shared" si="60"/>
        <v>7410010010</v>
      </c>
      <c r="J462" s="45"/>
      <c r="K462" s="45" t="str">
        <f t="shared" si="61"/>
        <v>60501137410010010120</v>
      </c>
      <c r="L462" s="39"/>
    </row>
    <row r="463" spans="1:12" s="38" customFormat="1" ht="25.5">
      <c r="A463" s="52" t="s">
        <v>37</v>
      </c>
      <c r="B463" s="53" t="s">
        <v>425</v>
      </c>
      <c r="C463" s="54" t="s">
        <v>26</v>
      </c>
      <c r="D463" s="54" t="s">
        <v>108</v>
      </c>
      <c r="E463" s="54" t="s">
        <v>435</v>
      </c>
      <c r="F463" s="54" t="s">
        <v>38</v>
      </c>
      <c r="G463" s="55">
        <f>VLOOKUP($K463,'[1]АС БЮДЖ на 31 12 2018'!$A$8:$H$701,6,0)</f>
        <v>586994.85</v>
      </c>
      <c r="H463" s="56">
        <v>7410010010</v>
      </c>
      <c r="I463" s="45" t="str">
        <f t="shared" si="60"/>
        <v>7410010010</v>
      </c>
      <c r="J463" s="45"/>
      <c r="K463" s="45" t="str">
        <f t="shared" si="61"/>
        <v>60501137410010010122</v>
      </c>
      <c r="L463" s="39"/>
    </row>
    <row r="464" spans="1:12" s="38" customFormat="1" ht="38.25">
      <c r="A464" s="52" t="s">
        <v>41</v>
      </c>
      <c r="B464" s="53" t="s">
        <v>425</v>
      </c>
      <c r="C464" s="54" t="s">
        <v>26</v>
      </c>
      <c r="D464" s="54" t="s">
        <v>108</v>
      </c>
      <c r="E464" s="54" t="s">
        <v>435</v>
      </c>
      <c r="F464" s="54" t="s">
        <v>42</v>
      </c>
      <c r="G464" s="55">
        <f>VLOOKUP($K464,'[1]АС БЮДЖ на 31 12 2018'!$A$8:$H$701,6,0)</f>
        <v>170895.15</v>
      </c>
      <c r="H464" s="56">
        <v>7410010010</v>
      </c>
      <c r="I464" s="45" t="str">
        <f t="shared" si="60"/>
        <v>7410010010</v>
      </c>
      <c r="J464" s="45"/>
      <c r="K464" s="45" t="str">
        <f t="shared" si="61"/>
        <v>60501137410010010129</v>
      </c>
      <c r="L464" s="39"/>
    </row>
    <row r="465" spans="1:12" s="38" customFormat="1" ht="25.5">
      <c r="A465" s="52" t="s">
        <v>43</v>
      </c>
      <c r="B465" s="53" t="s">
        <v>425</v>
      </c>
      <c r="C465" s="54" t="s">
        <v>26</v>
      </c>
      <c r="D465" s="54" t="s">
        <v>108</v>
      </c>
      <c r="E465" s="54" t="s">
        <v>435</v>
      </c>
      <c r="F465" s="54" t="s">
        <v>44</v>
      </c>
      <c r="G465" s="55">
        <f>G466</f>
        <v>2347155.2400000002</v>
      </c>
      <c r="H465" s="56">
        <v>7410010010</v>
      </c>
      <c r="I465" s="45" t="str">
        <f t="shared" si="60"/>
        <v>7410010010</v>
      </c>
      <c r="J465" s="45"/>
      <c r="K465" s="45" t="str">
        <f t="shared" si="61"/>
        <v>60501137410010010240</v>
      </c>
      <c r="L465" s="39"/>
    </row>
    <row r="466" spans="1:12" s="59" customFormat="1" ht="25.5">
      <c r="A466" s="57" t="s">
        <v>45</v>
      </c>
      <c r="B466" s="53" t="s">
        <v>425</v>
      </c>
      <c r="C466" s="54" t="s">
        <v>26</v>
      </c>
      <c r="D466" s="54" t="s">
        <v>108</v>
      </c>
      <c r="E466" s="54" t="s">
        <v>435</v>
      </c>
      <c r="F466" s="54" t="s">
        <v>46</v>
      </c>
      <c r="G466" s="55">
        <f>VLOOKUP($K466,'[1]АС БЮДЖ на 31 12 2018'!$A$8:$H$701,6,0)</f>
        <v>2347155.2400000002</v>
      </c>
      <c r="H466" s="56">
        <v>7410010010</v>
      </c>
      <c r="I466" s="45" t="str">
        <f t="shared" si="60"/>
        <v>7410010010</v>
      </c>
      <c r="J466" s="45"/>
      <c r="K466" s="45" t="str">
        <f t="shared" si="61"/>
        <v>60501137410010010244</v>
      </c>
      <c r="L466" s="58"/>
    </row>
    <row r="467" spans="1:12" s="38" customFormat="1">
      <c r="A467" s="52" t="s">
        <v>47</v>
      </c>
      <c r="B467" s="53" t="s">
        <v>425</v>
      </c>
      <c r="C467" s="54" t="s">
        <v>26</v>
      </c>
      <c r="D467" s="54" t="s">
        <v>108</v>
      </c>
      <c r="E467" s="54" t="s">
        <v>435</v>
      </c>
      <c r="F467" s="54" t="s">
        <v>48</v>
      </c>
      <c r="G467" s="55">
        <f>SUM(G468:G469)</f>
        <v>15030.26</v>
      </c>
      <c r="H467" s="56">
        <v>7410010010</v>
      </c>
      <c r="I467" s="45" t="str">
        <f t="shared" si="60"/>
        <v>7410010010</v>
      </c>
      <c r="J467" s="45"/>
      <c r="K467" s="45" t="str">
        <f t="shared" si="61"/>
        <v>60501137410010010850</v>
      </c>
      <c r="L467" s="39"/>
    </row>
    <row r="468" spans="1:12" s="59" customFormat="1">
      <c r="A468" s="57" t="s">
        <v>51</v>
      </c>
      <c r="B468" s="53" t="s">
        <v>425</v>
      </c>
      <c r="C468" s="54" t="s">
        <v>26</v>
      </c>
      <c r="D468" s="54" t="s">
        <v>108</v>
      </c>
      <c r="E468" s="54" t="s">
        <v>435</v>
      </c>
      <c r="F468" s="54" t="s">
        <v>52</v>
      </c>
      <c r="G468" s="55">
        <f>VLOOKUP($K468,'[1]АС БЮДЖ на 31 12 2018'!$A$8:$H$701,6,0)</f>
        <v>14650</v>
      </c>
      <c r="H468" s="56">
        <v>7410010010</v>
      </c>
      <c r="I468" s="45" t="str">
        <f t="shared" si="60"/>
        <v>7410010010</v>
      </c>
      <c r="J468" s="45"/>
      <c r="K468" s="45" t="str">
        <f t="shared" si="61"/>
        <v>60501137410010010852</v>
      </c>
      <c r="L468" s="58"/>
    </row>
    <row r="469" spans="1:12" s="59" customFormat="1">
      <c r="A469" s="52" t="s">
        <v>53</v>
      </c>
      <c r="B469" s="53" t="s">
        <v>425</v>
      </c>
      <c r="C469" s="54" t="s">
        <v>26</v>
      </c>
      <c r="D469" s="54" t="s">
        <v>108</v>
      </c>
      <c r="E469" s="54" t="s">
        <v>435</v>
      </c>
      <c r="F469" s="54" t="s">
        <v>54</v>
      </c>
      <c r="G469" s="55">
        <f>VLOOKUP($K469,'[1]АС БЮДЖ на 31 12 2018'!$A$8:$H$701,6,0)</f>
        <v>380.26</v>
      </c>
      <c r="H469" s="56">
        <v>7410010010</v>
      </c>
      <c r="I469" s="45" t="str">
        <f t="shared" si="60"/>
        <v>7410010010</v>
      </c>
      <c r="J469" s="45"/>
      <c r="K469" s="45" t="str">
        <f t="shared" si="61"/>
        <v>60501137410010010853</v>
      </c>
      <c r="L469" s="58"/>
    </row>
    <row r="470" spans="1:12" s="38" customFormat="1" ht="25.5">
      <c r="A470" s="52" t="s">
        <v>55</v>
      </c>
      <c r="B470" s="53" t="s">
        <v>425</v>
      </c>
      <c r="C470" s="54" t="s">
        <v>26</v>
      </c>
      <c r="D470" s="54" t="s">
        <v>108</v>
      </c>
      <c r="E470" s="54" t="s">
        <v>436</v>
      </c>
      <c r="F470" s="54" t="s">
        <v>24</v>
      </c>
      <c r="G470" s="55">
        <f>G471</f>
        <v>25220040</v>
      </c>
      <c r="H470" s="56">
        <v>7410010020</v>
      </c>
      <c r="I470" s="45" t="str">
        <f t="shared" si="60"/>
        <v>7410010020</v>
      </c>
      <c r="J470" s="46"/>
      <c r="K470" s="45" t="str">
        <f t="shared" si="61"/>
        <v>60501137410010020000</v>
      </c>
      <c r="L470" s="39"/>
    </row>
    <row r="471" spans="1:12" s="38" customFormat="1">
      <c r="A471" s="57" t="s">
        <v>35</v>
      </c>
      <c r="B471" s="53" t="s">
        <v>425</v>
      </c>
      <c r="C471" s="54" t="s">
        <v>26</v>
      </c>
      <c r="D471" s="54" t="s">
        <v>108</v>
      </c>
      <c r="E471" s="54" t="s">
        <v>436</v>
      </c>
      <c r="F471" s="54" t="s">
        <v>36</v>
      </c>
      <c r="G471" s="55">
        <f>SUM(G472:G473)</f>
        <v>25220040</v>
      </c>
      <c r="H471" s="56">
        <v>7410010020</v>
      </c>
      <c r="I471" s="45" t="str">
        <f t="shared" si="60"/>
        <v>7410010020</v>
      </c>
      <c r="J471" s="45"/>
      <c r="K471" s="45" t="str">
        <f t="shared" si="61"/>
        <v>60501137410010020120</v>
      </c>
      <c r="L471" s="39"/>
    </row>
    <row r="472" spans="1:12" s="59" customFormat="1">
      <c r="A472" s="57" t="s">
        <v>57</v>
      </c>
      <c r="B472" s="53" t="s">
        <v>425</v>
      </c>
      <c r="C472" s="54" t="s">
        <v>26</v>
      </c>
      <c r="D472" s="54" t="s">
        <v>108</v>
      </c>
      <c r="E472" s="54" t="s">
        <v>436</v>
      </c>
      <c r="F472" s="54" t="s">
        <v>58</v>
      </c>
      <c r="G472" s="55">
        <f>VLOOKUP($K472,'[1]АС БЮДЖ на 31 12 2018'!$A$8:$H$701,6,0)</f>
        <v>19443688.68</v>
      </c>
      <c r="H472" s="56">
        <v>7410010020</v>
      </c>
      <c r="I472" s="45" t="str">
        <f t="shared" si="60"/>
        <v>7410010020</v>
      </c>
      <c r="J472" s="45"/>
      <c r="K472" s="45" t="str">
        <f t="shared" si="61"/>
        <v>60501137410010020121</v>
      </c>
      <c r="L472" s="58"/>
    </row>
    <row r="473" spans="1:12" s="59" customFormat="1" ht="38.25">
      <c r="A473" s="57" t="s">
        <v>41</v>
      </c>
      <c r="B473" s="53" t="s">
        <v>425</v>
      </c>
      <c r="C473" s="54" t="s">
        <v>26</v>
      </c>
      <c r="D473" s="54" t="s">
        <v>108</v>
      </c>
      <c r="E473" s="54" t="s">
        <v>436</v>
      </c>
      <c r="F473" s="54" t="s">
        <v>42</v>
      </c>
      <c r="G473" s="55">
        <f>VLOOKUP($K473,'[1]АС БЮДЖ на 31 12 2018'!$A$8:$H$701,6,0)</f>
        <v>5776351.3200000003</v>
      </c>
      <c r="H473" s="56">
        <v>7410010020</v>
      </c>
      <c r="I473" s="45" t="str">
        <f t="shared" si="60"/>
        <v>7410010020</v>
      </c>
      <c r="J473" s="45"/>
      <c r="K473" s="45" t="str">
        <f t="shared" si="61"/>
        <v>60501137410010020129</v>
      </c>
      <c r="L473" s="58"/>
    </row>
    <row r="474" spans="1:12" s="38" customFormat="1">
      <c r="A474" s="40" t="s">
        <v>250</v>
      </c>
      <c r="B474" s="41" t="s">
        <v>425</v>
      </c>
      <c r="C474" s="42" t="s">
        <v>251</v>
      </c>
      <c r="D474" s="42" t="s">
        <v>22</v>
      </c>
      <c r="E474" s="42" t="s">
        <v>23</v>
      </c>
      <c r="F474" s="42" t="s">
        <v>24</v>
      </c>
      <c r="G474" s="43">
        <f t="shared" ref="G474:G480" si="67">G475</f>
        <v>897080</v>
      </c>
      <c r="H474" s="44">
        <v>0</v>
      </c>
      <c r="I474" s="45" t="str">
        <f t="shared" si="60"/>
        <v>0000000000</v>
      </c>
      <c r="J474" s="46"/>
      <c r="K474" s="45" t="str">
        <f t="shared" si="61"/>
        <v>60508000000000000000</v>
      </c>
      <c r="L474" s="39"/>
    </row>
    <row r="475" spans="1:12" s="38" customFormat="1">
      <c r="A475" s="47" t="s">
        <v>252</v>
      </c>
      <c r="B475" s="48" t="s">
        <v>425</v>
      </c>
      <c r="C475" s="49" t="s">
        <v>251</v>
      </c>
      <c r="D475" s="49" t="s">
        <v>26</v>
      </c>
      <c r="E475" s="49" t="s">
        <v>23</v>
      </c>
      <c r="F475" s="49" t="s">
        <v>24</v>
      </c>
      <c r="G475" s="50">
        <f t="shared" si="67"/>
        <v>897080</v>
      </c>
      <c r="H475" s="51">
        <v>0</v>
      </c>
      <c r="I475" s="45" t="str">
        <f t="shared" si="60"/>
        <v>0000000000</v>
      </c>
      <c r="J475" s="46"/>
      <c r="K475" s="45" t="str">
        <f t="shared" si="61"/>
        <v>60508010000000000000</v>
      </c>
      <c r="L475" s="39"/>
    </row>
    <row r="476" spans="1:12" s="38" customFormat="1">
      <c r="A476" s="52" t="s">
        <v>253</v>
      </c>
      <c r="B476" s="66" t="s">
        <v>425</v>
      </c>
      <c r="C476" s="67" t="s">
        <v>251</v>
      </c>
      <c r="D476" s="67" t="s">
        <v>26</v>
      </c>
      <c r="E476" s="67" t="s">
        <v>254</v>
      </c>
      <c r="F476" s="67" t="s">
        <v>24</v>
      </c>
      <c r="G476" s="68">
        <f t="shared" si="67"/>
        <v>897080</v>
      </c>
      <c r="H476" s="69">
        <v>700000000</v>
      </c>
      <c r="I476" s="45" t="str">
        <f t="shared" si="60"/>
        <v>0700000000</v>
      </c>
      <c r="J476" s="46"/>
      <c r="K476" s="45" t="str">
        <f t="shared" si="61"/>
        <v>60508010700000000000</v>
      </c>
      <c r="L476" s="39"/>
    </row>
    <row r="477" spans="1:12" s="38" customFormat="1" ht="38.25">
      <c r="A477" s="52" t="s">
        <v>437</v>
      </c>
      <c r="B477" s="66" t="s">
        <v>425</v>
      </c>
      <c r="C477" s="67" t="s">
        <v>251</v>
      </c>
      <c r="D477" s="67" t="s">
        <v>26</v>
      </c>
      <c r="E477" s="67" t="s">
        <v>256</v>
      </c>
      <c r="F477" s="67" t="s">
        <v>24</v>
      </c>
      <c r="G477" s="68">
        <f t="shared" si="67"/>
        <v>897080</v>
      </c>
      <c r="H477" s="69">
        <v>710000000</v>
      </c>
      <c r="I477" s="45" t="str">
        <f t="shared" si="60"/>
        <v>0710000000</v>
      </c>
      <c r="J477" s="46"/>
      <c r="K477" s="45" t="str">
        <f t="shared" si="61"/>
        <v>60508010710000000000</v>
      </c>
      <c r="L477" s="39"/>
    </row>
    <row r="478" spans="1:12" s="38" customFormat="1" ht="51">
      <c r="A478" s="52" t="s">
        <v>257</v>
      </c>
      <c r="B478" s="66" t="s">
        <v>425</v>
      </c>
      <c r="C478" s="67" t="s">
        <v>251</v>
      </c>
      <c r="D478" s="67" t="s">
        <v>26</v>
      </c>
      <c r="E478" s="67" t="s">
        <v>438</v>
      </c>
      <c r="F478" s="67" t="s">
        <v>24</v>
      </c>
      <c r="G478" s="68">
        <f t="shared" si="67"/>
        <v>897080</v>
      </c>
      <c r="H478" s="69">
        <v>710100000</v>
      </c>
      <c r="I478" s="45" t="str">
        <f t="shared" si="60"/>
        <v>0710100000</v>
      </c>
      <c r="J478" s="46"/>
      <c r="K478" s="45" t="str">
        <f t="shared" si="61"/>
        <v>60508010710100000000</v>
      </c>
      <c r="L478" s="39"/>
    </row>
    <row r="479" spans="1:12" s="38" customFormat="1">
      <c r="A479" s="52" t="s">
        <v>259</v>
      </c>
      <c r="B479" s="66" t="s">
        <v>425</v>
      </c>
      <c r="C479" s="67" t="s">
        <v>251</v>
      </c>
      <c r="D479" s="67" t="s">
        <v>26</v>
      </c>
      <c r="E479" s="67" t="s">
        <v>260</v>
      </c>
      <c r="F479" s="67" t="s">
        <v>24</v>
      </c>
      <c r="G479" s="68">
        <f t="shared" si="67"/>
        <v>897080</v>
      </c>
      <c r="H479" s="69">
        <v>710120060</v>
      </c>
      <c r="I479" s="45" t="str">
        <f t="shared" si="60"/>
        <v>0710120060</v>
      </c>
      <c r="J479" s="46"/>
      <c r="K479" s="45" t="str">
        <f t="shared" si="61"/>
        <v>60508010710120060000</v>
      </c>
      <c r="L479" s="39"/>
    </row>
    <row r="480" spans="1:12" s="38" customFormat="1" ht="25.5">
      <c r="A480" s="52" t="s">
        <v>43</v>
      </c>
      <c r="B480" s="66" t="s">
        <v>425</v>
      </c>
      <c r="C480" s="67" t="s">
        <v>251</v>
      </c>
      <c r="D480" s="67" t="s">
        <v>26</v>
      </c>
      <c r="E480" s="67" t="s">
        <v>260</v>
      </c>
      <c r="F480" s="67" t="s">
        <v>44</v>
      </c>
      <c r="G480" s="55">
        <f t="shared" si="67"/>
        <v>897080</v>
      </c>
      <c r="H480" s="56">
        <v>710120060</v>
      </c>
      <c r="I480" s="45" t="str">
        <f t="shared" ref="I480:I543" si="68">TEXT(H480,"0000000000")</f>
        <v>0710120060</v>
      </c>
      <c r="J480" s="45"/>
      <c r="K480" s="45" t="str">
        <f t="shared" si="61"/>
        <v>60508010710120060240</v>
      </c>
      <c r="L480" s="39"/>
    </row>
    <row r="481" spans="1:12" s="59" customFormat="1" ht="25.5">
      <c r="A481" s="57" t="s">
        <v>45</v>
      </c>
      <c r="B481" s="66" t="s">
        <v>425</v>
      </c>
      <c r="C481" s="67" t="s">
        <v>251</v>
      </c>
      <c r="D481" s="67" t="s">
        <v>26</v>
      </c>
      <c r="E481" s="67" t="s">
        <v>260</v>
      </c>
      <c r="F481" s="67" t="s">
        <v>46</v>
      </c>
      <c r="G481" s="55">
        <f>VLOOKUP($K481,'[1]АС БЮДЖ на 31 12 2018'!$A$8:$H$701,6,0)</f>
        <v>897080</v>
      </c>
      <c r="H481" s="56">
        <v>710120060</v>
      </c>
      <c r="I481" s="45" t="str">
        <f t="shared" si="68"/>
        <v>0710120060</v>
      </c>
      <c r="J481" s="45"/>
      <c r="K481" s="45" t="str">
        <f t="shared" si="61"/>
        <v>60508010710120060244</v>
      </c>
      <c r="L481" s="58"/>
    </row>
    <row r="482" spans="1:12" s="100" customFormat="1">
      <c r="A482" s="40" t="s">
        <v>366</v>
      </c>
      <c r="B482" s="41" t="s">
        <v>425</v>
      </c>
      <c r="C482" s="42" t="s">
        <v>367</v>
      </c>
      <c r="D482" s="42" t="s">
        <v>22</v>
      </c>
      <c r="E482" s="42" t="s">
        <v>23</v>
      </c>
      <c r="F482" s="42" t="s">
        <v>24</v>
      </c>
      <c r="G482" s="43">
        <f t="shared" ref="G482:G487" si="69">G483</f>
        <v>2647440</v>
      </c>
      <c r="H482" s="44">
        <v>0</v>
      </c>
      <c r="I482" s="45" t="str">
        <f t="shared" si="68"/>
        <v>0000000000</v>
      </c>
      <c r="J482" s="46"/>
      <c r="K482" s="45" t="str">
        <f t="shared" si="61"/>
        <v>60510000000000000000</v>
      </c>
      <c r="L482" s="39"/>
    </row>
    <row r="483" spans="1:12" s="59" customFormat="1">
      <c r="A483" s="47" t="s">
        <v>368</v>
      </c>
      <c r="B483" s="48" t="s">
        <v>425</v>
      </c>
      <c r="C483" s="49" t="s">
        <v>367</v>
      </c>
      <c r="D483" s="49" t="s">
        <v>28</v>
      </c>
      <c r="E483" s="49" t="s">
        <v>23</v>
      </c>
      <c r="F483" s="49" t="s">
        <v>24</v>
      </c>
      <c r="G483" s="50">
        <f t="shared" si="69"/>
        <v>2647440</v>
      </c>
      <c r="H483" s="51">
        <v>0</v>
      </c>
      <c r="I483" s="45" t="str">
        <f t="shared" si="68"/>
        <v>0000000000</v>
      </c>
      <c r="J483" s="46"/>
      <c r="K483" s="45" t="str">
        <f t="shared" si="61"/>
        <v>60510030000000000000</v>
      </c>
      <c r="L483" s="39"/>
    </row>
    <row r="484" spans="1:12" s="38" customFormat="1">
      <c r="A484" s="75" t="s">
        <v>439</v>
      </c>
      <c r="B484" s="53" t="s">
        <v>425</v>
      </c>
      <c r="C484" s="54" t="s">
        <v>367</v>
      </c>
      <c r="D484" s="54" t="s">
        <v>28</v>
      </c>
      <c r="E484" s="54" t="s">
        <v>440</v>
      </c>
      <c r="F484" s="54" t="s">
        <v>24</v>
      </c>
      <c r="G484" s="55">
        <f t="shared" si="69"/>
        <v>2647440</v>
      </c>
      <c r="H484" s="56">
        <v>300000000</v>
      </c>
      <c r="I484" s="45" t="str">
        <f t="shared" si="68"/>
        <v>0300000000</v>
      </c>
      <c r="J484" s="46"/>
      <c r="K484" s="45" t="str">
        <f t="shared" si="61"/>
        <v>60510030300000000000</v>
      </c>
      <c r="L484" s="39"/>
    </row>
    <row r="485" spans="1:12" s="38" customFormat="1" ht="38.25">
      <c r="A485" s="75" t="s">
        <v>441</v>
      </c>
      <c r="B485" s="53" t="s">
        <v>425</v>
      </c>
      <c r="C485" s="54" t="s">
        <v>367</v>
      </c>
      <c r="D485" s="54" t="s">
        <v>28</v>
      </c>
      <c r="E485" s="54" t="s">
        <v>442</v>
      </c>
      <c r="F485" s="54" t="s">
        <v>24</v>
      </c>
      <c r="G485" s="55">
        <f t="shared" si="69"/>
        <v>2647440</v>
      </c>
      <c r="H485" s="56">
        <v>320000000</v>
      </c>
      <c r="I485" s="45" t="str">
        <f t="shared" si="68"/>
        <v>0320000000</v>
      </c>
      <c r="J485" s="46"/>
      <c r="K485" s="45" t="str">
        <f t="shared" si="61"/>
        <v>60510030320000000000</v>
      </c>
      <c r="L485" s="39"/>
    </row>
    <row r="486" spans="1:12" s="38" customFormat="1" ht="25.5">
      <c r="A486" s="52" t="s">
        <v>443</v>
      </c>
      <c r="B486" s="53" t="s">
        <v>425</v>
      </c>
      <c r="C486" s="54" t="s">
        <v>367</v>
      </c>
      <c r="D486" s="54" t="s">
        <v>28</v>
      </c>
      <c r="E486" s="54" t="s">
        <v>444</v>
      </c>
      <c r="F486" s="54" t="s">
        <v>24</v>
      </c>
      <c r="G486" s="55">
        <f t="shared" si="69"/>
        <v>2647440</v>
      </c>
      <c r="H486" s="56">
        <v>320200000</v>
      </c>
      <c r="I486" s="45" t="str">
        <f t="shared" si="68"/>
        <v>0320200000</v>
      </c>
      <c r="J486" s="46"/>
      <c r="K486" s="45" t="str">
        <f t="shared" ref="K486:K549" si="70">CONCATENATE(B486,C486,D486,I486,F486)</f>
        <v>60510030320200000000</v>
      </c>
      <c r="L486" s="39"/>
    </row>
    <row r="487" spans="1:12" s="38" customFormat="1" ht="25.5">
      <c r="A487" s="52" t="s">
        <v>445</v>
      </c>
      <c r="B487" s="53" t="s">
        <v>425</v>
      </c>
      <c r="C487" s="54" t="s">
        <v>367</v>
      </c>
      <c r="D487" s="54" t="s">
        <v>28</v>
      </c>
      <c r="E487" s="54" t="s">
        <v>446</v>
      </c>
      <c r="F487" s="54" t="s">
        <v>24</v>
      </c>
      <c r="G487" s="55">
        <f t="shared" si="69"/>
        <v>2647440</v>
      </c>
      <c r="H487" s="56">
        <v>320280240</v>
      </c>
      <c r="I487" s="45" t="str">
        <f t="shared" si="68"/>
        <v>0320280240</v>
      </c>
      <c r="J487" s="46"/>
      <c r="K487" s="45" t="str">
        <f t="shared" si="70"/>
        <v>60510030320280240000</v>
      </c>
      <c r="L487" s="39"/>
    </row>
    <row r="488" spans="1:12" s="38" customFormat="1" ht="38.25">
      <c r="A488" s="65" t="s">
        <v>223</v>
      </c>
      <c r="B488" s="53" t="s">
        <v>425</v>
      </c>
      <c r="C488" s="54" t="s">
        <v>367</v>
      </c>
      <c r="D488" s="54" t="s">
        <v>28</v>
      </c>
      <c r="E488" s="54" t="s">
        <v>446</v>
      </c>
      <c r="F488" s="54" t="s">
        <v>224</v>
      </c>
      <c r="G488" s="55">
        <f>G489</f>
        <v>2647440</v>
      </c>
      <c r="H488" s="56">
        <v>320280240</v>
      </c>
      <c r="I488" s="45" t="str">
        <f t="shared" si="68"/>
        <v>0320280240</v>
      </c>
      <c r="J488" s="45"/>
      <c r="K488" s="45" t="str">
        <f t="shared" si="70"/>
        <v>60510030320280240810</v>
      </c>
      <c r="L488" s="39"/>
    </row>
    <row r="489" spans="1:12" s="38" customFormat="1" ht="38.25">
      <c r="A489" s="52" t="s">
        <v>203</v>
      </c>
      <c r="B489" s="53" t="s">
        <v>425</v>
      </c>
      <c r="C489" s="54" t="s">
        <v>367</v>
      </c>
      <c r="D489" s="54" t="s">
        <v>28</v>
      </c>
      <c r="E489" s="54" t="s">
        <v>446</v>
      </c>
      <c r="F489" s="54" t="s">
        <v>225</v>
      </c>
      <c r="G489" s="55">
        <f>VLOOKUP($K489,'[1]АС БЮДЖ на 31 12 2018'!$A$8:$H$701,6,0)</f>
        <v>2647440</v>
      </c>
      <c r="H489" s="56">
        <v>320280240</v>
      </c>
      <c r="I489" s="45" t="str">
        <f t="shared" si="68"/>
        <v>0320280240</v>
      </c>
      <c r="J489" s="45"/>
      <c r="K489" s="45" t="str">
        <f t="shared" si="70"/>
        <v>60510030320280240811</v>
      </c>
      <c r="L489" s="39"/>
    </row>
    <row r="490" spans="1:12" s="64" customFormat="1">
      <c r="A490" s="83"/>
      <c r="B490" s="61"/>
      <c r="C490" s="62"/>
      <c r="D490" s="62"/>
      <c r="E490" s="62"/>
      <c r="F490" s="62"/>
      <c r="G490" s="55"/>
      <c r="H490" s="56"/>
      <c r="I490" s="45" t="str">
        <f t="shared" si="68"/>
        <v>0000000000</v>
      </c>
      <c r="J490" s="45"/>
      <c r="K490" s="45" t="str">
        <f t="shared" si="70"/>
        <v>0000000000</v>
      </c>
      <c r="L490" s="63"/>
    </row>
    <row r="491" spans="1:12" s="101" customFormat="1">
      <c r="A491" s="31" t="s">
        <v>447</v>
      </c>
      <c r="B491" s="32" t="s">
        <v>448</v>
      </c>
      <c r="C491" s="33" t="s">
        <v>22</v>
      </c>
      <c r="D491" s="33" t="s">
        <v>22</v>
      </c>
      <c r="E491" s="33" t="s">
        <v>23</v>
      </c>
      <c r="F491" s="33" t="s">
        <v>24</v>
      </c>
      <c r="G491" s="34">
        <f>G492+G741</f>
        <v>3578279448.1299996</v>
      </c>
      <c r="H491" s="35">
        <v>0</v>
      </c>
      <c r="I491" s="45" t="str">
        <f t="shared" si="68"/>
        <v>0000000000</v>
      </c>
      <c r="J491" s="46"/>
      <c r="K491" s="45" t="str">
        <f t="shared" si="70"/>
        <v>60600000000000000000</v>
      </c>
      <c r="L491" s="39"/>
    </row>
    <row r="492" spans="1:12" s="101" customFormat="1">
      <c r="A492" s="40" t="s">
        <v>241</v>
      </c>
      <c r="B492" s="41" t="s">
        <v>448</v>
      </c>
      <c r="C492" s="42" t="s">
        <v>242</v>
      </c>
      <c r="D492" s="42" t="s">
        <v>22</v>
      </c>
      <c r="E492" s="42" t="s">
        <v>23</v>
      </c>
      <c r="F492" s="42" t="s">
        <v>24</v>
      </c>
      <c r="G492" s="43">
        <f>G493+G534+G655+G676+G606</f>
        <v>3468300207.6899996</v>
      </c>
      <c r="H492" s="44">
        <v>0</v>
      </c>
      <c r="I492" s="45" t="str">
        <f t="shared" si="68"/>
        <v>0000000000</v>
      </c>
      <c r="J492" s="46"/>
      <c r="K492" s="45" t="str">
        <f t="shared" si="70"/>
        <v>60607000000000000000</v>
      </c>
      <c r="L492" s="39"/>
    </row>
    <row r="493" spans="1:12" s="101" customFormat="1">
      <c r="A493" s="47" t="s">
        <v>449</v>
      </c>
      <c r="B493" s="48" t="s">
        <v>448</v>
      </c>
      <c r="C493" s="49" t="s">
        <v>242</v>
      </c>
      <c r="D493" s="49" t="s">
        <v>26</v>
      </c>
      <c r="E493" s="49" t="s">
        <v>23</v>
      </c>
      <c r="F493" s="49" t="s">
        <v>24</v>
      </c>
      <c r="G493" s="50">
        <f>G494+G526</f>
        <v>1492729818.8699999</v>
      </c>
      <c r="H493" s="51">
        <v>0</v>
      </c>
      <c r="I493" s="45" t="str">
        <f t="shared" si="68"/>
        <v>0000000000</v>
      </c>
      <c r="J493" s="46"/>
      <c r="K493" s="45" t="str">
        <f t="shared" si="70"/>
        <v>60607010000000000000</v>
      </c>
      <c r="L493" s="39"/>
    </row>
    <row r="494" spans="1:12" s="101" customFormat="1">
      <c r="A494" s="70" t="s">
        <v>450</v>
      </c>
      <c r="B494" s="53" t="s">
        <v>448</v>
      </c>
      <c r="C494" s="54" t="s">
        <v>242</v>
      </c>
      <c r="D494" s="54" t="s">
        <v>26</v>
      </c>
      <c r="E494" s="54" t="s">
        <v>451</v>
      </c>
      <c r="F494" s="54" t="s">
        <v>24</v>
      </c>
      <c r="G494" s="55">
        <f>G495</f>
        <v>1488470248.8699999</v>
      </c>
      <c r="H494" s="56">
        <v>100000000</v>
      </c>
      <c r="I494" s="45" t="str">
        <f t="shared" si="68"/>
        <v>0100000000</v>
      </c>
      <c r="J494" s="46"/>
      <c r="K494" s="45" t="str">
        <f t="shared" si="70"/>
        <v>60607010100000000000</v>
      </c>
      <c r="L494" s="39"/>
    </row>
    <row r="495" spans="1:12" s="101" customFormat="1" ht="25.5">
      <c r="A495" s="70" t="s">
        <v>452</v>
      </c>
      <c r="B495" s="53" t="s">
        <v>448</v>
      </c>
      <c r="C495" s="54" t="s">
        <v>242</v>
      </c>
      <c r="D495" s="54" t="s">
        <v>26</v>
      </c>
      <c r="E495" s="54" t="s">
        <v>453</v>
      </c>
      <c r="F495" s="54" t="s">
        <v>24</v>
      </c>
      <c r="G495" s="55">
        <f>G496+G516</f>
        <v>1488470248.8699999</v>
      </c>
      <c r="H495" s="56">
        <v>110000000</v>
      </c>
      <c r="I495" s="45" t="str">
        <f t="shared" si="68"/>
        <v>0110000000</v>
      </c>
      <c r="J495" s="46"/>
      <c r="K495" s="45" t="str">
        <f t="shared" si="70"/>
        <v>60607010110000000000</v>
      </c>
      <c r="L495" s="39"/>
    </row>
    <row r="496" spans="1:12" s="101" customFormat="1" ht="25.5">
      <c r="A496" s="70" t="s">
        <v>454</v>
      </c>
      <c r="B496" s="53" t="s">
        <v>448</v>
      </c>
      <c r="C496" s="54" t="s">
        <v>242</v>
      </c>
      <c r="D496" s="54" t="s">
        <v>26</v>
      </c>
      <c r="E496" s="54" t="s">
        <v>455</v>
      </c>
      <c r="F496" s="54" t="s">
        <v>24</v>
      </c>
      <c r="G496" s="55">
        <f>G497+G504+G511</f>
        <v>1448544392.04</v>
      </c>
      <c r="H496" s="56">
        <v>110100000</v>
      </c>
      <c r="I496" s="45" t="str">
        <f t="shared" si="68"/>
        <v>0110100000</v>
      </c>
      <c r="J496" s="46"/>
      <c r="K496" s="45" t="str">
        <f t="shared" si="70"/>
        <v>60607010110100000000</v>
      </c>
      <c r="L496" s="39"/>
    </row>
    <row r="497" spans="1:12" s="101" customFormat="1">
      <c r="A497" s="70" t="s">
        <v>152</v>
      </c>
      <c r="B497" s="53" t="s">
        <v>448</v>
      </c>
      <c r="C497" s="54" t="s">
        <v>242</v>
      </c>
      <c r="D497" s="54" t="s">
        <v>26</v>
      </c>
      <c r="E497" s="54" t="s">
        <v>456</v>
      </c>
      <c r="F497" s="54" t="s">
        <v>24</v>
      </c>
      <c r="G497" s="55">
        <f>G498+G501</f>
        <v>684961856.53999996</v>
      </c>
      <c r="H497" s="56">
        <v>110111010</v>
      </c>
      <c r="I497" s="45" t="str">
        <f t="shared" si="68"/>
        <v>0110111010</v>
      </c>
      <c r="J497" s="46"/>
      <c r="K497" s="45" t="str">
        <f t="shared" si="70"/>
        <v>60607010110111010000</v>
      </c>
      <c r="L497" s="39"/>
    </row>
    <row r="498" spans="1:12" s="101" customFormat="1">
      <c r="A498" s="70" t="s">
        <v>457</v>
      </c>
      <c r="B498" s="53" t="s">
        <v>448</v>
      </c>
      <c r="C498" s="54" t="s">
        <v>242</v>
      </c>
      <c r="D498" s="54" t="s">
        <v>26</v>
      </c>
      <c r="E498" s="54" t="s">
        <v>456</v>
      </c>
      <c r="F498" s="54" t="s">
        <v>458</v>
      </c>
      <c r="G498" s="55">
        <f>SUM(G499:G500)</f>
        <v>653922266.39999998</v>
      </c>
      <c r="H498" s="56">
        <v>110111010</v>
      </c>
      <c r="I498" s="45" t="str">
        <f t="shared" si="68"/>
        <v>0110111010</v>
      </c>
      <c r="J498" s="45"/>
      <c r="K498" s="45" t="str">
        <f t="shared" si="70"/>
        <v>60607010110111010610</v>
      </c>
      <c r="L498" s="39"/>
    </row>
    <row r="499" spans="1:12" s="102" customFormat="1" ht="38.25">
      <c r="A499" s="57" t="s">
        <v>459</v>
      </c>
      <c r="B499" s="53" t="s">
        <v>448</v>
      </c>
      <c r="C499" s="54" t="s">
        <v>242</v>
      </c>
      <c r="D499" s="54" t="s">
        <v>26</v>
      </c>
      <c r="E499" s="54" t="s">
        <v>456</v>
      </c>
      <c r="F499" s="54" t="s">
        <v>460</v>
      </c>
      <c r="G499" s="55">
        <f>VLOOKUP($K499,'[1]АС БЮДЖ на 31 12 2018'!$A$8:$H$701,6,0)</f>
        <v>650688998.39999998</v>
      </c>
      <c r="H499" s="56">
        <v>110111010</v>
      </c>
      <c r="I499" s="45" t="str">
        <f t="shared" si="68"/>
        <v>0110111010</v>
      </c>
      <c r="J499" s="45"/>
      <c r="K499" s="45" t="str">
        <f t="shared" si="70"/>
        <v>60607010110111010611</v>
      </c>
      <c r="L499" s="58"/>
    </row>
    <row r="500" spans="1:12" s="102" customFormat="1">
      <c r="A500" s="57" t="s">
        <v>461</v>
      </c>
      <c r="B500" s="53" t="s">
        <v>448</v>
      </c>
      <c r="C500" s="54" t="s">
        <v>242</v>
      </c>
      <c r="D500" s="54" t="s">
        <v>26</v>
      </c>
      <c r="E500" s="54" t="s">
        <v>456</v>
      </c>
      <c r="F500" s="54" t="s">
        <v>462</v>
      </c>
      <c r="G500" s="55">
        <f>VLOOKUP($K500,'[1]АС БЮДЖ на 31 12 2018'!$A$8:$H$701,6,0)</f>
        <v>3233268</v>
      </c>
      <c r="H500" s="56">
        <v>110111010</v>
      </c>
      <c r="I500" s="45" t="str">
        <f t="shared" si="68"/>
        <v>0110111010</v>
      </c>
      <c r="J500" s="45"/>
      <c r="K500" s="45" t="str">
        <f t="shared" si="70"/>
        <v>60607010110111010612</v>
      </c>
      <c r="L500" s="58"/>
    </row>
    <row r="501" spans="1:12" s="101" customFormat="1">
      <c r="A501" s="70" t="s">
        <v>463</v>
      </c>
      <c r="B501" s="53" t="s">
        <v>448</v>
      </c>
      <c r="C501" s="54" t="s">
        <v>242</v>
      </c>
      <c r="D501" s="54" t="s">
        <v>26</v>
      </c>
      <c r="E501" s="54" t="s">
        <v>456</v>
      </c>
      <c r="F501" s="54" t="s">
        <v>464</v>
      </c>
      <c r="G501" s="55">
        <f>G502+G503</f>
        <v>31039590.140000001</v>
      </c>
      <c r="H501" s="56">
        <v>110111010</v>
      </c>
      <c r="I501" s="45" t="str">
        <f t="shared" si="68"/>
        <v>0110111010</v>
      </c>
      <c r="J501" s="45"/>
      <c r="K501" s="45" t="str">
        <f t="shared" si="70"/>
        <v>60607010110111010620</v>
      </c>
      <c r="L501" s="39"/>
    </row>
    <row r="502" spans="1:12" s="102" customFormat="1" ht="38.25">
      <c r="A502" s="57" t="s">
        <v>465</v>
      </c>
      <c r="B502" s="53" t="s">
        <v>448</v>
      </c>
      <c r="C502" s="54" t="s">
        <v>242</v>
      </c>
      <c r="D502" s="54" t="s">
        <v>26</v>
      </c>
      <c r="E502" s="54" t="s">
        <v>456</v>
      </c>
      <c r="F502" s="54" t="s">
        <v>466</v>
      </c>
      <c r="G502" s="55">
        <f>VLOOKUP($K502,'[1]АС БЮДЖ на 31 12 2018'!$A$8:$H$701,6,0)</f>
        <v>30713050.140000001</v>
      </c>
      <c r="H502" s="56">
        <v>110111010</v>
      </c>
      <c r="I502" s="45" t="str">
        <f t="shared" si="68"/>
        <v>0110111010</v>
      </c>
      <c r="J502" s="45"/>
      <c r="K502" s="45" t="str">
        <f t="shared" si="70"/>
        <v>60607010110111010621</v>
      </c>
      <c r="L502" s="58"/>
    </row>
    <row r="503" spans="1:12" s="102" customFormat="1">
      <c r="A503" s="57" t="s">
        <v>467</v>
      </c>
      <c r="B503" s="53" t="s">
        <v>448</v>
      </c>
      <c r="C503" s="54" t="s">
        <v>242</v>
      </c>
      <c r="D503" s="54" t="s">
        <v>26</v>
      </c>
      <c r="E503" s="54" t="s">
        <v>456</v>
      </c>
      <c r="F503" s="54" t="s">
        <v>468</v>
      </c>
      <c r="G503" s="55">
        <f>VLOOKUP($K503,'[1]АС БЮДЖ на 31 12 2018'!$A$8:$H$701,6,0)</f>
        <v>326540</v>
      </c>
      <c r="H503" s="56">
        <v>110111010</v>
      </c>
      <c r="I503" s="45" t="str">
        <f t="shared" si="68"/>
        <v>0110111010</v>
      </c>
      <c r="J503" s="45"/>
      <c r="K503" s="45" t="str">
        <f t="shared" si="70"/>
        <v>60607010110111010622</v>
      </c>
      <c r="L503" s="58"/>
    </row>
    <row r="504" spans="1:12" s="101" customFormat="1" ht="63.75">
      <c r="A504" s="52" t="s">
        <v>469</v>
      </c>
      <c r="B504" s="53" t="s">
        <v>448</v>
      </c>
      <c r="C504" s="54" t="s">
        <v>242</v>
      </c>
      <c r="D504" s="54" t="s">
        <v>26</v>
      </c>
      <c r="E504" s="54" t="s">
        <v>470</v>
      </c>
      <c r="F504" s="54" t="s">
        <v>24</v>
      </c>
      <c r="G504" s="55">
        <f>G505+G507+G509</f>
        <v>762401365.9000001</v>
      </c>
      <c r="H504" s="56">
        <v>110177170</v>
      </c>
      <c r="I504" s="45" t="str">
        <f t="shared" si="68"/>
        <v>0110177170</v>
      </c>
      <c r="J504" s="46"/>
      <c r="K504" s="45" t="str">
        <f t="shared" si="70"/>
        <v>60607010110177170000</v>
      </c>
      <c r="L504" s="39"/>
    </row>
    <row r="505" spans="1:12" s="101" customFormat="1">
      <c r="A505" s="70" t="s">
        <v>457</v>
      </c>
      <c r="B505" s="53" t="s">
        <v>448</v>
      </c>
      <c r="C505" s="54" t="s">
        <v>242</v>
      </c>
      <c r="D505" s="54" t="s">
        <v>26</v>
      </c>
      <c r="E505" s="54" t="s">
        <v>470</v>
      </c>
      <c r="F505" s="54" t="s">
        <v>458</v>
      </c>
      <c r="G505" s="55">
        <f>G506</f>
        <v>725255228.70000005</v>
      </c>
      <c r="H505" s="56">
        <v>110177170</v>
      </c>
      <c r="I505" s="45" t="str">
        <f t="shared" si="68"/>
        <v>0110177170</v>
      </c>
      <c r="J505" s="45"/>
      <c r="K505" s="45" t="str">
        <f t="shared" si="70"/>
        <v>60607010110177170610</v>
      </c>
      <c r="L505" s="39"/>
    </row>
    <row r="506" spans="1:12" s="102" customFormat="1" ht="38.25">
      <c r="A506" s="57" t="s">
        <v>459</v>
      </c>
      <c r="B506" s="53" t="s">
        <v>448</v>
      </c>
      <c r="C506" s="54" t="s">
        <v>242</v>
      </c>
      <c r="D506" s="54" t="s">
        <v>26</v>
      </c>
      <c r="E506" s="54" t="s">
        <v>470</v>
      </c>
      <c r="F506" s="54" t="s">
        <v>460</v>
      </c>
      <c r="G506" s="55">
        <f>VLOOKUP($K506,'[1]АС БЮДЖ на 31 12 2018'!$A$8:$H$701,6,0)</f>
        <v>725255228.70000005</v>
      </c>
      <c r="H506" s="56">
        <v>110177170</v>
      </c>
      <c r="I506" s="45" t="str">
        <f t="shared" si="68"/>
        <v>0110177170</v>
      </c>
      <c r="J506" s="45"/>
      <c r="K506" s="45" t="str">
        <f t="shared" si="70"/>
        <v>60607010110177170611</v>
      </c>
      <c r="L506" s="58"/>
    </row>
    <row r="507" spans="1:12" s="101" customFormat="1">
      <c r="A507" s="70" t="s">
        <v>463</v>
      </c>
      <c r="B507" s="53" t="s">
        <v>448</v>
      </c>
      <c r="C507" s="54" t="s">
        <v>242</v>
      </c>
      <c r="D507" s="54" t="s">
        <v>26</v>
      </c>
      <c r="E507" s="54" t="s">
        <v>470</v>
      </c>
      <c r="F507" s="54" t="s">
        <v>464</v>
      </c>
      <c r="G507" s="55">
        <f>G508</f>
        <v>32150267.199999999</v>
      </c>
      <c r="H507" s="56">
        <v>110177170</v>
      </c>
      <c r="I507" s="45" t="str">
        <f t="shared" si="68"/>
        <v>0110177170</v>
      </c>
      <c r="J507" s="45"/>
      <c r="K507" s="45" t="str">
        <f t="shared" si="70"/>
        <v>60607010110177170620</v>
      </c>
      <c r="L507" s="39"/>
    </row>
    <row r="508" spans="1:12" s="102" customFormat="1" ht="38.25">
      <c r="A508" s="57" t="s">
        <v>465</v>
      </c>
      <c r="B508" s="53" t="s">
        <v>448</v>
      </c>
      <c r="C508" s="54" t="s">
        <v>242</v>
      </c>
      <c r="D508" s="54" t="s">
        <v>26</v>
      </c>
      <c r="E508" s="54" t="s">
        <v>470</v>
      </c>
      <c r="F508" s="54" t="s">
        <v>466</v>
      </c>
      <c r="G508" s="55">
        <f>VLOOKUP($K508,'[1]АС БЮДЖ на 31 12 2018'!$A$8:$H$701,6,0)</f>
        <v>32150267.199999999</v>
      </c>
      <c r="H508" s="56">
        <v>110177170</v>
      </c>
      <c r="I508" s="45" t="str">
        <f t="shared" si="68"/>
        <v>0110177170</v>
      </c>
      <c r="J508" s="45"/>
      <c r="K508" s="45" t="str">
        <f t="shared" si="70"/>
        <v>60607010110177170621</v>
      </c>
      <c r="L508" s="58"/>
    </row>
    <row r="509" spans="1:12" s="101" customFormat="1" ht="25.5">
      <c r="A509" s="52" t="s">
        <v>201</v>
      </c>
      <c r="B509" s="53" t="s">
        <v>448</v>
      </c>
      <c r="C509" s="54" t="s">
        <v>242</v>
      </c>
      <c r="D509" s="54" t="s">
        <v>26</v>
      </c>
      <c r="E509" s="54" t="s">
        <v>470</v>
      </c>
      <c r="F509" s="54" t="s">
        <v>202</v>
      </c>
      <c r="G509" s="55">
        <f>G510</f>
        <v>4995870</v>
      </c>
      <c r="H509" s="56">
        <v>110177170</v>
      </c>
      <c r="I509" s="45" t="str">
        <f t="shared" si="68"/>
        <v>0110177170</v>
      </c>
      <c r="J509" s="45"/>
      <c r="K509" s="45" t="str">
        <f t="shared" si="70"/>
        <v>60607010110177170630</v>
      </c>
      <c r="L509" s="39"/>
    </row>
    <row r="510" spans="1:12" s="102" customFormat="1" ht="63.75">
      <c r="A510" s="57" t="s">
        <v>226</v>
      </c>
      <c r="B510" s="53" t="s">
        <v>448</v>
      </c>
      <c r="C510" s="54" t="s">
        <v>242</v>
      </c>
      <c r="D510" s="54" t="s">
        <v>26</v>
      </c>
      <c r="E510" s="54" t="s">
        <v>470</v>
      </c>
      <c r="F510" s="54" t="s">
        <v>471</v>
      </c>
      <c r="G510" s="55">
        <f>VLOOKUP($K510,'[1]АС БЮДЖ на 31 12 2018'!$A$8:$H$701,6,0)</f>
        <v>4995870</v>
      </c>
      <c r="H510" s="56">
        <v>110177170</v>
      </c>
      <c r="I510" s="45" t="str">
        <f t="shared" si="68"/>
        <v>0110177170</v>
      </c>
      <c r="J510" s="45"/>
      <c r="K510" s="45" t="str">
        <f t="shared" si="70"/>
        <v>60607010110177170632</v>
      </c>
      <c r="L510" s="58"/>
    </row>
    <row r="511" spans="1:12" s="102" customFormat="1" ht="25.5">
      <c r="A511" s="57" t="s">
        <v>472</v>
      </c>
      <c r="B511" s="53" t="s">
        <v>448</v>
      </c>
      <c r="C511" s="54" t="s">
        <v>242</v>
      </c>
      <c r="D511" s="54" t="s">
        <v>26</v>
      </c>
      <c r="E511" s="54" t="s">
        <v>473</v>
      </c>
      <c r="F511" s="54" t="s">
        <v>24</v>
      </c>
      <c r="G511" s="55">
        <f>G512+G514</f>
        <v>1181169.5999999999</v>
      </c>
      <c r="H511" s="56">
        <v>110177250</v>
      </c>
      <c r="I511" s="45" t="str">
        <f t="shared" si="68"/>
        <v>0110177250</v>
      </c>
      <c r="J511" s="46"/>
      <c r="K511" s="45" t="str">
        <f t="shared" si="70"/>
        <v>60607010110177250000</v>
      </c>
      <c r="L511" s="39"/>
    </row>
    <row r="512" spans="1:12" s="102" customFormat="1">
      <c r="A512" s="57" t="s">
        <v>457</v>
      </c>
      <c r="B512" s="53" t="s">
        <v>448</v>
      </c>
      <c r="C512" s="54" t="s">
        <v>242</v>
      </c>
      <c r="D512" s="54" t="s">
        <v>26</v>
      </c>
      <c r="E512" s="54" t="s">
        <v>473</v>
      </c>
      <c r="F512" s="54" t="s">
        <v>458</v>
      </c>
      <c r="G512" s="55">
        <f>G513</f>
        <v>1117892.3999999999</v>
      </c>
      <c r="H512" s="56">
        <v>110177250</v>
      </c>
      <c r="I512" s="45" t="str">
        <f t="shared" si="68"/>
        <v>0110177250</v>
      </c>
      <c r="J512" s="45"/>
      <c r="K512" s="45" t="str">
        <f t="shared" si="70"/>
        <v>60607010110177250610</v>
      </c>
      <c r="L512" s="58"/>
    </row>
    <row r="513" spans="1:12" s="102" customFormat="1" ht="38.25">
      <c r="A513" s="57" t="s">
        <v>459</v>
      </c>
      <c r="B513" s="53" t="s">
        <v>448</v>
      </c>
      <c r="C513" s="54" t="s">
        <v>242</v>
      </c>
      <c r="D513" s="54" t="s">
        <v>26</v>
      </c>
      <c r="E513" s="54" t="s">
        <v>473</v>
      </c>
      <c r="F513" s="54" t="s">
        <v>460</v>
      </c>
      <c r="G513" s="55">
        <f>VLOOKUP($K513,'[1]АС БЮДЖ на 31 12 2018'!$A$8:$H$701,6,0)</f>
        <v>1117892.3999999999</v>
      </c>
      <c r="H513" s="56">
        <v>110177250</v>
      </c>
      <c r="I513" s="45" t="str">
        <f t="shared" si="68"/>
        <v>0110177250</v>
      </c>
      <c r="J513" s="45"/>
      <c r="K513" s="45" t="str">
        <f t="shared" si="70"/>
        <v>60607010110177250611</v>
      </c>
      <c r="L513" s="58"/>
    </row>
    <row r="514" spans="1:12" s="102" customFormat="1">
      <c r="A514" s="57" t="s">
        <v>463</v>
      </c>
      <c r="B514" s="53" t="s">
        <v>448</v>
      </c>
      <c r="C514" s="54" t="s">
        <v>242</v>
      </c>
      <c r="D514" s="54" t="s">
        <v>26</v>
      </c>
      <c r="E514" s="54" t="s">
        <v>473</v>
      </c>
      <c r="F514" s="54" t="s">
        <v>464</v>
      </c>
      <c r="G514" s="55">
        <f>G515</f>
        <v>63277.2</v>
      </c>
      <c r="H514" s="56">
        <v>110177250</v>
      </c>
      <c r="I514" s="45" t="str">
        <f t="shared" si="68"/>
        <v>0110177250</v>
      </c>
      <c r="J514" s="45"/>
      <c r="K514" s="45" t="str">
        <f t="shared" si="70"/>
        <v>60607010110177250620</v>
      </c>
      <c r="L514" s="58"/>
    </row>
    <row r="515" spans="1:12" s="102" customFormat="1" ht="38.25">
      <c r="A515" s="57" t="s">
        <v>465</v>
      </c>
      <c r="B515" s="53" t="s">
        <v>448</v>
      </c>
      <c r="C515" s="54" t="s">
        <v>242</v>
      </c>
      <c r="D515" s="54" t="s">
        <v>26</v>
      </c>
      <c r="E515" s="54" t="s">
        <v>473</v>
      </c>
      <c r="F515" s="54" t="s">
        <v>466</v>
      </c>
      <c r="G515" s="55">
        <f>VLOOKUP($K515,'[1]АС БЮДЖ на 31 12 2018'!$A$8:$H$701,6,0)</f>
        <v>63277.2</v>
      </c>
      <c r="H515" s="56">
        <v>110177250</v>
      </c>
      <c r="I515" s="45" t="str">
        <f t="shared" si="68"/>
        <v>0110177250</v>
      </c>
      <c r="J515" s="45"/>
      <c r="K515" s="45" t="str">
        <f t="shared" si="70"/>
        <v>60607010110177250621</v>
      </c>
      <c r="L515" s="58"/>
    </row>
    <row r="516" spans="1:12" s="101" customFormat="1" ht="38.25">
      <c r="A516" s="52" t="s">
        <v>474</v>
      </c>
      <c r="B516" s="53" t="s">
        <v>448</v>
      </c>
      <c r="C516" s="54" t="s">
        <v>242</v>
      </c>
      <c r="D516" s="54" t="s">
        <v>26</v>
      </c>
      <c r="E516" s="54" t="s">
        <v>475</v>
      </c>
      <c r="F516" s="54" t="s">
        <v>24</v>
      </c>
      <c r="G516" s="55">
        <f>G517+G523+G520</f>
        <v>39925856.829999998</v>
      </c>
      <c r="H516" s="56">
        <v>110600000</v>
      </c>
      <c r="I516" s="45" t="str">
        <f t="shared" si="68"/>
        <v>0110600000</v>
      </c>
      <c r="J516" s="46"/>
      <c r="K516" s="45" t="str">
        <f t="shared" si="70"/>
        <v>60607010110600000000</v>
      </c>
      <c r="L516" s="39"/>
    </row>
    <row r="517" spans="1:12" s="101" customFormat="1">
      <c r="A517" s="70" t="s">
        <v>152</v>
      </c>
      <c r="B517" s="53" t="s">
        <v>448</v>
      </c>
      <c r="C517" s="54" t="s">
        <v>242</v>
      </c>
      <c r="D517" s="54" t="s">
        <v>26</v>
      </c>
      <c r="E517" s="54" t="s">
        <v>476</v>
      </c>
      <c r="F517" s="54" t="s">
        <v>24</v>
      </c>
      <c r="G517" s="55">
        <f t="shared" ref="G517:G518" si="71">G518</f>
        <v>38426120.829999998</v>
      </c>
      <c r="H517" s="56">
        <v>110611010</v>
      </c>
      <c r="I517" s="45" t="str">
        <f t="shared" si="68"/>
        <v>0110611010</v>
      </c>
      <c r="J517" s="46"/>
      <c r="K517" s="45" t="str">
        <f t="shared" si="70"/>
        <v>60607010110611010000</v>
      </c>
      <c r="L517" s="39"/>
    </row>
    <row r="518" spans="1:12" s="101" customFormat="1">
      <c r="A518" s="70" t="s">
        <v>457</v>
      </c>
      <c r="B518" s="53" t="s">
        <v>448</v>
      </c>
      <c r="C518" s="54" t="s">
        <v>242</v>
      </c>
      <c r="D518" s="54" t="s">
        <v>26</v>
      </c>
      <c r="E518" s="54" t="s">
        <v>476</v>
      </c>
      <c r="F518" s="54" t="s">
        <v>458</v>
      </c>
      <c r="G518" s="55">
        <f t="shared" si="71"/>
        <v>38426120.829999998</v>
      </c>
      <c r="H518" s="56">
        <v>110611010</v>
      </c>
      <c r="I518" s="45" t="str">
        <f t="shared" si="68"/>
        <v>0110611010</v>
      </c>
      <c r="J518" s="45"/>
      <c r="K518" s="45" t="str">
        <f t="shared" si="70"/>
        <v>60607010110611010610</v>
      </c>
      <c r="L518" s="39"/>
    </row>
    <row r="519" spans="1:12" s="102" customFormat="1">
      <c r="A519" s="57" t="s">
        <v>461</v>
      </c>
      <c r="B519" s="53" t="s">
        <v>448</v>
      </c>
      <c r="C519" s="54" t="s">
        <v>242</v>
      </c>
      <c r="D519" s="54" t="s">
        <v>26</v>
      </c>
      <c r="E519" s="54" t="s">
        <v>476</v>
      </c>
      <c r="F519" s="54" t="s">
        <v>462</v>
      </c>
      <c r="G519" s="55">
        <f>VLOOKUP($K519,'[1]АС БЮДЖ на 31 12 2018'!$A$8:$H$701,6,0)</f>
        <v>38426120.829999998</v>
      </c>
      <c r="H519" s="56">
        <v>110611010</v>
      </c>
      <c r="I519" s="45" t="str">
        <f t="shared" si="68"/>
        <v>0110611010</v>
      </c>
      <c r="J519" s="45"/>
      <c r="K519" s="45" t="str">
        <f t="shared" si="70"/>
        <v>60607010110611010612</v>
      </c>
      <c r="L519" s="58"/>
    </row>
    <row r="520" spans="1:12" s="102" customFormat="1" ht="25.5">
      <c r="A520" s="70" t="s">
        <v>477</v>
      </c>
      <c r="B520" s="53" t="s">
        <v>448</v>
      </c>
      <c r="C520" s="54" t="s">
        <v>242</v>
      </c>
      <c r="D520" s="54" t="s">
        <v>26</v>
      </c>
      <c r="E520" s="54" t="s">
        <v>478</v>
      </c>
      <c r="F520" s="54" t="s">
        <v>24</v>
      </c>
      <c r="G520" s="55">
        <f t="shared" ref="G520:G521" si="72">G521</f>
        <v>449529.25</v>
      </c>
      <c r="H520" s="56">
        <v>110676690</v>
      </c>
      <c r="I520" s="45" t="str">
        <f t="shared" si="68"/>
        <v>0110676690</v>
      </c>
      <c r="J520" s="46"/>
      <c r="K520" s="45" t="str">
        <f t="shared" si="70"/>
        <v>60607010110676690000</v>
      </c>
      <c r="L520" s="39"/>
    </row>
    <row r="521" spans="1:12" s="102" customFormat="1">
      <c r="A521" s="70" t="s">
        <v>457</v>
      </c>
      <c r="B521" s="53" t="s">
        <v>448</v>
      </c>
      <c r="C521" s="54" t="s">
        <v>242</v>
      </c>
      <c r="D521" s="54" t="s">
        <v>26</v>
      </c>
      <c r="E521" s="54" t="s">
        <v>478</v>
      </c>
      <c r="F521" s="54" t="s">
        <v>458</v>
      </c>
      <c r="G521" s="55">
        <f t="shared" si="72"/>
        <v>449529.25</v>
      </c>
      <c r="H521" s="56">
        <v>110676690</v>
      </c>
      <c r="I521" s="45" t="str">
        <f t="shared" si="68"/>
        <v>0110676690</v>
      </c>
      <c r="J521" s="45"/>
      <c r="K521" s="45" t="str">
        <f t="shared" si="70"/>
        <v>60607010110676690610</v>
      </c>
      <c r="L521" s="58"/>
    </row>
    <row r="522" spans="1:12" s="102" customFormat="1">
      <c r="A522" s="57" t="s">
        <v>461</v>
      </c>
      <c r="B522" s="53" t="s">
        <v>448</v>
      </c>
      <c r="C522" s="54" t="s">
        <v>242</v>
      </c>
      <c r="D522" s="54" t="s">
        <v>26</v>
      </c>
      <c r="E522" s="54" t="s">
        <v>478</v>
      </c>
      <c r="F522" s="54" t="s">
        <v>462</v>
      </c>
      <c r="G522" s="55">
        <f>VLOOKUP($K522,'[1]АС БЮДЖ на 31 12 2018'!$A$8:$H$701,6,0)</f>
        <v>449529.25</v>
      </c>
      <c r="H522" s="56">
        <v>110676690</v>
      </c>
      <c r="I522" s="45" t="str">
        <f t="shared" si="68"/>
        <v>0110676690</v>
      </c>
      <c r="J522" s="45"/>
      <c r="K522" s="45" t="str">
        <f t="shared" si="70"/>
        <v>60607010110676690612</v>
      </c>
      <c r="L522" s="58"/>
    </row>
    <row r="523" spans="1:12" s="101" customFormat="1" ht="25.5">
      <c r="A523" s="70" t="s">
        <v>479</v>
      </c>
      <c r="B523" s="53" t="s">
        <v>448</v>
      </c>
      <c r="C523" s="54" t="s">
        <v>242</v>
      </c>
      <c r="D523" s="54" t="s">
        <v>26</v>
      </c>
      <c r="E523" s="54" t="s">
        <v>480</v>
      </c>
      <c r="F523" s="54" t="s">
        <v>24</v>
      </c>
      <c r="G523" s="55">
        <f t="shared" ref="G523:G524" si="73">G524</f>
        <v>1050206.75</v>
      </c>
      <c r="H523" s="56" t="s">
        <v>481</v>
      </c>
      <c r="I523" s="45" t="str">
        <f t="shared" si="68"/>
        <v>01106S6690</v>
      </c>
      <c r="J523" s="46"/>
      <c r="K523" s="45" t="str">
        <f t="shared" si="70"/>
        <v>606070101106S6690000</v>
      </c>
      <c r="L523" s="39"/>
    </row>
    <row r="524" spans="1:12" s="101" customFormat="1">
      <c r="A524" s="70" t="s">
        <v>457</v>
      </c>
      <c r="B524" s="53" t="s">
        <v>448</v>
      </c>
      <c r="C524" s="54" t="s">
        <v>242</v>
      </c>
      <c r="D524" s="54" t="s">
        <v>26</v>
      </c>
      <c r="E524" s="54" t="s">
        <v>480</v>
      </c>
      <c r="F524" s="54" t="s">
        <v>458</v>
      </c>
      <c r="G524" s="55">
        <f t="shared" si="73"/>
        <v>1050206.75</v>
      </c>
      <c r="H524" s="56" t="s">
        <v>481</v>
      </c>
      <c r="I524" s="45" t="str">
        <f t="shared" si="68"/>
        <v>01106S6690</v>
      </c>
      <c r="J524" s="45"/>
      <c r="K524" s="45" t="str">
        <f t="shared" si="70"/>
        <v>606070101106S6690610</v>
      </c>
      <c r="L524" s="39"/>
    </row>
    <row r="525" spans="1:12" s="102" customFormat="1">
      <c r="A525" s="57" t="s">
        <v>461</v>
      </c>
      <c r="B525" s="53" t="s">
        <v>448</v>
      </c>
      <c r="C525" s="54" t="s">
        <v>242</v>
      </c>
      <c r="D525" s="54" t="s">
        <v>26</v>
      </c>
      <c r="E525" s="54" t="s">
        <v>480</v>
      </c>
      <c r="F525" s="54" t="s">
        <v>462</v>
      </c>
      <c r="G525" s="55">
        <f>VLOOKUP($K525,'[1]АС БЮДЖ на 31 12 2018'!$A$8:$H$701,6,0)</f>
        <v>1050206.75</v>
      </c>
      <c r="H525" s="56" t="s">
        <v>481</v>
      </c>
      <c r="I525" s="45" t="str">
        <f t="shared" si="68"/>
        <v>01106S6690</v>
      </c>
      <c r="J525" s="45"/>
      <c r="K525" s="45" t="str">
        <f t="shared" si="70"/>
        <v>606070101106S6690612</v>
      </c>
      <c r="L525" s="58"/>
    </row>
    <row r="526" spans="1:12" s="101" customFormat="1" ht="51">
      <c r="A526" s="52" t="s">
        <v>482</v>
      </c>
      <c r="B526" s="53" t="s">
        <v>448</v>
      </c>
      <c r="C526" s="54" t="s">
        <v>242</v>
      </c>
      <c r="D526" s="54" t="s">
        <v>26</v>
      </c>
      <c r="E526" s="54" t="s">
        <v>483</v>
      </c>
      <c r="F526" s="54" t="s">
        <v>24</v>
      </c>
      <c r="G526" s="55">
        <f t="shared" ref="G526:G528" si="74">G527</f>
        <v>4259570</v>
      </c>
      <c r="H526" s="56">
        <v>1600000000</v>
      </c>
      <c r="I526" s="45" t="str">
        <f t="shared" si="68"/>
        <v>1600000000</v>
      </c>
      <c r="J526" s="46"/>
      <c r="K526" s="45" t="str">
        <f t="shared" si="70"/>
        <v>60607011600000000000</v>
      </c>
      <c r="L526" s="39"/>
    </row>
    <row r="527" spans="1:12" s="101" customFormat="1" ht="25.5">
      <c r="A527" s="52" t="s">
        <v>484</v>
      </c>
      <c r="B527" s="53" t="s">
        <v>448</v>
      </c>
      <c r="C527" s="54" t="s">
        <v>242</v>
      </c>
      <c r="D527" s="54" t="s">
        <v>26</v>
      </c>
      <c r="E527" s="54" t="s">
        <v>485</v>
      </c>
      <c r="F527" s="54" t="s">
        <v>24</v>
      </c>
      <c r="G527" s="55">
        <f t="shared" si="74"/>
        <v>4259570</v>
      </c>
      <c r="H527" s="56">
        <v>1620000000</v>
      </c>
      <c r="I527" s="45" t="str">
        <f t="shared" si="68"/>
        <v>1620000000</v>
      </c>
      <c r="J527" s="46"/>
      <c r="K527" s="45" t="str">
        <f t="shared" si="70"/>
        <v>60607011620000000000</v>
      </c>
      <c r="L527" s="39"/>
    </row>
    <row r="528" spans="1:12" s="101" customFormat="1" ht="25.5">
      <c r="A528" s="52" t="s">
        <v>486</v>
      </c>
      <c r="B528" s="53" t="s">
        <v>448</v>
      </c>
      <c r="C528" s="54" t="s">
        <v>242</v>
      </c>
      <c r="D528" s="54" t="s">
        <v>26</v>
      </c>
      <c r="E528" s="54" t="s">
        <v>487</v>
      </c>
      <c r="F528" s="54" t="s">
        <v>24</v>
      </c>
      <c r="G528" s="55">
        <f t="shared" si="74"/>
        <v>4259570</v>
      </c>
      <c r="H528" s="56">
        <v>1620200000</v>
      </c>
      <c r="I528" s="45" t="str">
        <f t="shared" si="68"/>
        <v>1620200000</v>
      </c>
      <c r="J528" s="46"/>
      <c r="K528" s="45" t="str">
        <f t="shared" si="70"/>
        <v>60607011620200000000</v>
      </c>
      <c r="L528" s="39"/>
    </row>
    <row r="529" spans="1:12" s="101" customFormat="1" ht="25.5">
      <c r="A529" s="52" t="s">
        <v>488</v>
      </c>
      <c r="B529" s="53" t="s">
        <v>448</v>
      </c>
      <c r="C529" s="54" t="s">
        <v>242</v>
      </c>
      <c r="D529" s="54" t="s">
        <v>26</v>
      </c>
      <c r="E529" s="54" t="s">
        <v>489</v>
      </c>
      <c r="F529" s="54" t="s">
        <v>24</v>
      </c>
      <c r="G529" s="55">
        <f>G530+G532</f>
        <v>4259570</v>
      </c>
      <c r="H529" s="56">
        <v>1620220550</v>
      </c>
      <c r="I529" s="45" t="str">
        <f t="shared" si="68"/>
        <v>1620220550</v>
      </c>
      <c r="J529" s="46"/>
      <c r="K529" s="45" t="str">
        <f t="shared" si="70"/>
        <v>60607011620220550000</v>
      </c>
      <c r="L529" s="39"/>
    </row>
    <row r="530" spans="1:12" s="101" customFormat="1">
      <c r="A530" s="70" t="s">
        <v>457</v>
      </c>
      <c r="B530" s="53" t="s">
        <v>448</v>
      </c>
      <c r="C530" s="54" t="s">
        <v>242</v>
      </c>
      <c r="D530" s="54" t="s">
        <v>26</v>
      </c>
      <c r="E530" s="54" t="s">
        <v>489</v>
      </c>
      <c r="F530" s="54" t="s">
        <v>458</v>
      </c>
      <c r="G530" s="55">
        <f>G531</f>
        <v>4142570</v>
      </c>
      <c r="H530" s="56">
        <v>1620220550</v>
      </c>
      <c r="I530" s="45" t="str">
        <f t="shared" si="68"/>
        <v>1620220550</v>
      </c>
      <c r="J530" s="45"/>
      <c r="K530" s="45" t="str">
        <f t="shared" si="70"/>
        <v>60607011620220550610</v>
      </c>
      <c r="L530" s="39"/>
    </row>
    <row r="531" spans="1:12" s="102" customFormat="1">
      <c r="A531" s="57" t="s">
        <v>461</v>
      </c>
      <c r="B531" s="53" t="s">
        <v>448</v>
      </c>
      <c r="C531" s="54" t="s">
        <v>242</v>
      </c>
      <c r="D531" s="54" t="s">
        <v>26</v>
      </c>
      <c r="E531" s="54" t="s">
        <v>489</v>
      </c>
      <c r="F531" s="54" t="s">
        <v>462</v>
      </c>
      <c r="G531" s="55">
        <f>VLOOKUP($K531,'[1]АС БЮДЖ на 31 12 2018'!$A$8:$H$701,6,0)</f>
        <v>4142570</v>
      </c>
      <c r="H531" s="56">
        <v>1620220550</v>
      </c>
      <c r="I531" s="45" t="str">
        <f t="shared" si="68"/>
        <v>1620220550</v>
      </c>
      <c r="J531" s="45"/>
      <c r="K531" s="45" t="str">
        <f t="shared" si="70"/>
        <v>60607011620220550612</v>
      </c>
      <c r="L531" s="58"/>
    </row>
    <row r="532" spans="1:12" s="101" customFormat="1">
      <c r="A532" s="70" t="s">
        <v>463</v>
      </c>
      <c r="B532" s="53" t="s">
        <v>448</v>
      </c>
      <c r="C532" s="54" t="s">
        <v>242</v>
      </c>
      <c r="D532" s="54" t="s">
        <v>26</v>
      </c>
      <c r="E532" s="54" t="s">
        <v>489</v>
      </c>
      <c r="F532" s="54" t="s">
        <v>464</v>
      </c>
      <c r="G532" s="55">
        <f>G533</f>
        <v>117000</v>
      </c>
      <c r="H532" s="56">
        <v>1620220550</v>
      </c>
      <c r="I532" s="45" t="str">
        <f t="shared" si="68"/>
        <v>1620220550</v>
      </c>
      <c r="J532" s="45"/>
      <c r="K532" s="45" t="str">
        <f t="shared" si="70"/>
        <v>60607011620220550620</v>
      </c>
      <c r="L532" s="39"/>
    </row>
    <row r="533" spans="1:12" s="102" customFormat="1">
      <c r="A533" s="57" t="s">
        <v>467</v>
      </c>
      <c r="B533" s="53" t="s">
        <v>448</v>
      </c>
      <c r="C533" s="54" t="s">
        <v>242</v>
      </c>
      <c r="D533" s="54" t="s">
        <v>26</v>
      </c>
      <c r="E533" s="54" t="s">
        <v>489</v>
      </c>
      <c r="F533" s="54" t="s">
        <v>468</v>
      </c>
      <c r="G533" s="55">
        <f>VLOOKUP($K533,'[1]АС БЮДЖ на 31 12 2018'!$A$8:$H$701,6,0)</f>
        <v>117000</v>
      </c>
      <c r="H533" s="56">
        <v>1620220550</v>
      </c>
      <c r="I533" s="45" t="str">
        <f t="shared" si="68"/>
        <v>1620220550</v>
      </c>
      <c r="J533" s="45"/>
      <c r="K533" s="45" t="str">
        <f t="shared" si="70"/>
        <v>60607011620220550622</v>
      </c>
      <c r="L533" s="58"/>
    </row>
    <row r="534" spans="1:12" s="101" customFormat="1">
      <c r="A534" s="47" t="s">
        <v>490</v>
      </c>
      <c r="B534" s="48" t="s">
        <v>448</v>
      </c>
      <c r="C534" s="49" t="s">
        <v>242</v>
      </c>
      <c r="D534" s="49" t="s">
        <v>75</v>
      </c>
      <c r="E534" s="49" t="s">
        <v>23</v>
      </c>
      <c r="F534" s="49" t="s">
        <v>24</v>
      </c>
      <c r="G534" s="50">
        <f>G535+G585+G598</f>
        <v>1717388080.4400001</v>
      </c>
      <c r="H534" s="51">
        <v>0</v>
      </c>
      <c r="I534" s="45" t="str">
        <f t="shared" si="68"/>
        <v>0000000000</v>
      </c>
      <c r="J534" s="46"/>
      <c r="K534" s="45" t="str">
        <f t="shared" si="70"/>
        <v>60607020000000000000</v>
      </c>
      <c r="L534" s="39"/>
    </row>
    <row r="535" spans="1:12" s="101" customFormat="1">
      <c r="A535" s="70" t="s">
        <v>450</v>
      </c>
      <c r="B535" s="53" t="s">
        <v>448</v>
      </c>
      <c r="C535" s="54" t="s">
        <v>242</v>
      </c>
      <c r="D535" s="54" t="s">
        <v>75</v>
      </c>
      <c r="E535" s="54" t="s">
        <v>451</v>
      </c>
      <c r="F535" s="54" t="s">
        <v>24</v>
      </c>
      <c r="G535" s="55">
        <f>G536</f>
        <v>1712181015.1300001</v>
      </c>
      <c r="H535" s="56">
        <v>100000000</v>
      </c>
      <c r="I535" s="45" t="str">
        <f t="shared" si="68"/>
        <v>0100000000</v>
      </c>
      <c r="J535" s="46"/>
      <c r="K535" s="45" t="str">
        <f t="shared" si="70"/>
        <v>60607020100000000000</v>
      </c>
      <c r="L535" s="39"/>
    </row>
    <row r="536" spans="1:12" s="101" customFormat="1" ht="25.5">
      <c r="A536" s="70" t="s">
        <v>452</v>
      </c>
      <c r="B536" s="53" t="s">
        <v>448</v>
      </c>
      <c r="C536" s="54" t="s">
        <v>242</v>
      </c>
      <c r="D536" s="54" t="s">
        <v>75</v>
      </c>
      <c r="E536" s="54" t="s">
        <v>453</v>
      </c>
      <c r="F536" s="54" t="s">
        <v>24</v>
      </c>
      <c r="G536" s="55">
        <f>G537+G570</f>
        <v>1712181015.1300001</v>
      </c>
      <c r="H536" s="56">
        <v>110000000</v>
      </c>
      <c r="I536" s="45" t="str">
        <f t="shared" si="68"/>
        <v>0110000000</v>
      </c>
      <c r="J536" s="46"/>
      <c r="K536" s="45" t="str">
        <f t="shared" si="70"/>
        <v>60607020110000000000</v>
      </c>
      <c r="L536" s="39"/>
    </row>
    <row r="537" spans="1:12" s="101" customFormat="1" ht="38.25">
      <c r="A537" s="70" t="s">
        <v>491</v>
      </c>
      <c r="B537" s="53" t="s">
        <v>448</v>
      </c>
      <c r="C537" s="54" t="s">
        <v>242</v>
      </c>
      <c r="D537" s="54" t="s">
        <v>75</v>
      </c>
      <c r="E537" s="54" t="s">
        <v>492</v>
      </c>
      <c r="F537" s="54" t="s">
        <v>24</v>
      </c>
      <c r="G537" s="55">
        <f>G538+G552+G562</f>
        <v>1665222002.99</v>
      </c>
      <c r="H537" s="56">
        <v>110200000</v>
      </c>
      <c r="I537" s="45" t="str">
        <f t="shared" si="68"/>
        <v>0110200000</v>
      </c>
      <c r="J537" s="46"/>
      <c r="K537" s="45" t="str">
        <f t="shared" si="70"/>
        <v>60607020110200000000</v>
      </c>
      <c r="L537" s="39"/>
    </row>
    <row r="538" spans="1:12" s="101" customFormat="1">
      <c r="A538" s="70" t="s">
        <v>152</v>
      </c>
      <c r="B538" s="53" t="s">
        <v>448</v>
      </c>
      <c r="C538" s="54" t="s">
        <v>242</v>
      </c>
      <c r="D538" s="54" t="s">
        <v>75</v>
      </c>
      <c r="E538" s="54" t="s">
        <v>493</v>
      </c>
      <c r="F538" s="54" t="s">
        <v>24</v>
      </c>
      <c r="G538" s="55">
        <f>G539+G542+G544+G547+G550</f>
        <v>541429545.58999991</v>
      </c>
      <c r="H538" s="56">
        <v>110211010</v>
      </c>
      <c r="I538" s="45" t="str">
        <f t="shared" si="68"/>
        <v>0110211010</v>
      </c>
      <c r="J538" s="46"/>
      <c r="K538" s="45" t="str">
        <f t="shared" si="70"/>
        <v>60607020110211010000</v>
      </c>
      <c r="L538" s="39"/>
    </row>
    <row r="539" spans="1:12" s="101" customFormat="1">
      <c r="A539" s="70" t="s">
        <v>154</v>
      </c>
      <c r="B539" s="53" t="s">
        <v>448</v>
      </c>
      <c r="C539" s="54" t="s">
        <v>242</v>
      </c>
      <c r="D539" s="54" t="s">
        <v>75</v>
      </c>
      <c r="E539" s="54" t="s">
        <v>493</v>
      </c>
      <c r="F539" s="54" t="s">
        <v>155</v>
      </c>
      <c r="G539" s="55">
        <f>SUM(G540:G541)</f>
        <v>1608965</v>
      </c>
      <c r="H539" s="56">
        <v>110211010</v>
      </c>
      <c r="I539" s="45" t="str">
        <f t="shared" si="68"/>
        <v>0110211010</v>
      </c>
      <c r="J539" s="45"/>
      <c r="K539" s="45" t="str">
        <f t="shared" si="70"/>
        <v>60607020110211010110</v>
      </c>
      <c r="L539" s="39"/>
    </row>
    <row r="540" spans="1:12" s="102" customFormat="1">
      <c r="A540" s="57" t="s">
        <v>156</v>
      </c>
      <c r="B540" s="53" t="s">
        <v>448</v>
      </c>
      <c r="C540" s="54" t="s">
        <v>242</v>
      </c>
      <c r="D540" s="54" t="s">
        <v>75</v>
      </c>
      <c r="E540" s="54" t="s">
        <v>493</v>
      </c>
      <c r="F540" s="54" t="s">
        <v>157</v>
      </c>
      <c r="G540" s="55">
        <f>VLOOKUP($K540,'[1]АС БЮДЖ на 31 12 2018'!$A$8:$H$701,6,0)</f>
        <v>1234921</v>
      </c>
      <c r="H540" s="56">
        <v>110211010</v>
      </c>
      <c r="I540" s="45" t="str">
        <f t="shared" si="68"/>
        <v>0110211010</v>
      </c>
      <c r="J540" s="45"/>
      <c r="K540" s="45" t="str">
        <f t="shared" si="70"/>
        <v>60607020110211010111</v>
      </c>
      <c r="L540" s="58"/>
    </row>
    <row r="541" spans="1:12" s="102" customFormat="1" ht="25.5">
      <c r="A541" s="57" t="s">
        <v>160</v>
      </c>
      <c r="B541" s="53" t="s">
        <v>448</v>
      </c>
      <c r="C541" s="54" t="s">
        <v>242</v>
      </c>
      <c r="D541" s="54" t="s">
        <v>75</v>
      </c>
      <c r="E541" s="54" t="s">
        <v>493</v>
      </c>
      <c r="F541" s="54" t="s">
        <v>161</v>
      </c>
      <c r="G541" s="55">
        <f>VLOOKUP($K541,'[1]АС БЮДЖ на 31 12 2018'!$A$8:$H$701,6,0)</f>
        <v>374044</v>
      </c>
      <c r="H541" s="56">
        <v>110211010</v>
      </c>
      <c r="I541" s="45" t="str">
        <f t="shared" si="68"/>
        <v>0110211010</v>
      </c>
      <c r="J541" s="45"/>
      <c r="K541" s="45" t="str">
        <f t="shared" si="70"/>
        <v>60607020110211010119</v>
      </c>
      <c r="L541" s="58"/>
    </row>
    <row r="542" spans="1:12" s="101" customFormat="1" ht="25.5">
      <c r="A542" s="52" t="s">
        <v>43</v>
      </c>
      <c r="B542" s="53" t="s">
        <v>448</v>
      </c>
      <c r="C542" s="54" t="s">
        <v>242</v>
      </c>
      <c r="D542" s="54" t="s">
        <v>75</v>
      </c>
      <c r="E542" s="54" t="s">
        <v>493</v>
      </c>
      <c r="F542" s="54" t="s">
        <v>44</v>
      </c>
      <c r="G542" s="55">
        <f>G543</f>
        <v>70000</v>
      </c>
      <c r="H542" s="56">
        <v>110211010</v>
      </c>
      <c r="I542" s="45" t="str">
        <f t="shared" si="68"/>
        <v>0110211010</v>
      </c>
      <c r="J542" s="45"/>
      <c r="K542" s="45" t="str">
        <f t="shared" si="70"/>
        <v>60607020110211010240</v>
      </c>
      <c r="L542" s="39"/>
    </row>
    <row r="543" spans="1:12" s="102" customFormat="1" ht="25.5">
      <c r="A543" s="57" t="s">
        <v>45</v>
      </c>
      <c r="B543" s="53" t="s">
        <v>448</v>
      </c>
      <c r="C543" s="54" t="s">
        <v>242</v>
      </c>
      <c r="D543" s="54" t="s">
        <v>75</v>
      </c>
      <c r="E543" s="54" t="s">
        <v>493</v>
      </c>
      <c r="F543" s="54" t="s">
        <v>46</v>
      </c>
      <c r="G543" s="55">
        <f>VLOOKUP($K543,'[1]АС БЮДЖ на 31 12 2018'!$A$8:$H$701,6,0)</f>
        <v>70000</v>
      </c>
      <c r="H543" s="56">
        <v>110211010</v>
      </c>
      <c r="I543" s="45" t="str">
        <f t="shared" si="68"/>
        <v>0110211010</v>
      </c>
      <c r="J543" s="45"/>
      <c r="K543" s="45" t="str">
        <f t="shared" si="70"/>
        <v>60607020110211010244</v>
      </c>
      <c r="L543" s="58"/>
    </row>
    <row r="544" spans="1:12" s="101" customFormat="1">
      <c r="A544" s="70" t="s">
        <v>457</v>
      </c>
      <c r="B544" s="53" t="s">
        <v>448</v>
      </c>
      <c r="C544" s="54" t="s">
        <v>242</v>
      </c>
      <c r="D544" s="54" t="s">
        <v>75</v>
      </c>
      <c r="E544" s="54" t="s">
        <v>493</v>
      </c>
      <c r="F544" s="54" t="s">
        <v>458</v>
      </c>
      <c r="G544" s="55">
        <f>SUM(G545:G546)</f>
        <v>494287288.86000001</v>
      </c>
      <c r="H544" s="56">
        <v>110211010</v>
      </c>
      <c r="I544" s="45" t="str">
        <f t="shared" ref="I544:I607" si="75">TEXT(H544,"0000000000")</f>
        <v>0110211010</v>
      </c>
      <c r="J544" s="45"/>
      <c r="K544" s="45" t="str">
        <f t="shared" si="70"/>
        <v>60607020110211010610</v>
      </c>
      <c r="L544" s="39"/>
    </row>
    <row r="545" spans="1:12" s="102" customFormat="1" ht="38.25">
      <c r="A545" s="57" t="s">
        <v>459</v>
      </c>
      <c r="B545" s="53" t="s">
        <v>448</v>
      </c>
      <c r="C545" s="54" t="s">
        <v>242</v>
      </c>
      <c r="D545" s="54" t="s">
        <v>75</v>
      </c>
      <c r="E545" s="54" t="s">
        <v>493</v>
      </c>
      <c r="F545" s="54" t="s">
        <v>460</v>
      </c>
      <c r="G545" s="55">
        <f>VLOOKUP($K545,'[1]АС БЮДЖ на 31 12 2018'!$A$8:$H$701,6,0)</f>
        <v>490837498.86000001</v>
      </c>
      <c r="H545" s="56">
        <v>110211010</v>
      </c>
      <c r="I545" s="45" t="str">
        <f t="shared" si="75"/>
        <v>0110211010</v>
      </c>
      <c r="J545" s="45"/>
      <c r="K545" s="45" t="str">
        <f t="shared" si="70"/>
        <v>60607020110211010611</v>
      </c>
      <c r="L545" s="58"/>
    </row>
    <row r="546" spans="1:12" s="102" customFormat="1">
      <c r="A546" s="57" t="s">
        <v>461</v>
      </c>
      <c r="B546" s="53" t="s">
        <v>448</v>
      </c>
      <c r="C546" s="54" t="s">
        <v>242</v>
      </c>
      <c r="D546" s="54" t="s">
        <v>75</v>
      </c>
      <c r="E546" s="54" t="s">
        <v>493</v>
      </c>
      <c r="F546" s="54" t="s">
        <v>462</v>
      </c>
      <c r="G546" s="55">
        <f>VLOOKUP($K546,'[1]АС БЮДЖ на 31 12 2018'!$A$8:$H$701,6,0)</f>
        <v>3449790</v>
      </c>
      <c r="H546" s="56">
        <v>110211010</v>
      </c>
      <c r="I546" s="45" t="str">
        <f t="shared" si="75"/>
        <v>0110211010</v>
      </c>
      <c r="J546" s="45"/>
      <c r="K546" s="45" t="str">
        <f t="shared" si="70"/>
        <v>60607020110211010612</v>
      </c>
      <c r="L546" s="58"/>
    </row>
    <row r="547" spans="1:12" s="101" customFormat="1">
      <c r="A547" s="70" t="s">
        <v>463</v>
      </c>
      <c r="B547" s="53" t="s">
        <v>448</v>
      </c>
      <c r="C547" s="54" t="s">
        <v>242</v>
      </c>
      <c r="D547" s="54" t="s">
        <v>75</v>
      </c>
      <c r="E547" s="54" t="s">
        <v>493</v>
      </c>
      <c r="F547" s="54" t="s">
        <v>464</v>
      </c>
      <c r="G547" s="55">
        <f>G548+G549</f>
        <v>42386309.309999995</v>
      </c>
      <c r="H547" s="56">
        <v>110211010</v>
      </c>
      <c r="I547" s="45" t="str">
        <f t="shared" si="75"/>
        <v>0110211010</v>
      </c>
      <c r="J547" s="45"/>
      <c r="K547" s="45" t="str">
        <f t="shared" si="70"/>
        <v>60607020110211010620</v>
      </c>
      <c r="L547" s="39"/>
    </row>
    <row r="548" spans="1:12" s="102" customFormat="1" ht="38.25">
      <c r="A548" s="57" t="s">
        <v>465</v>
      </c>
      <c r="B548" s="53" t="s">
        <v>448</v>
      </c>
      <c r="C548" s="54" t="s">
        <v>242</v>
      </c>
      <c r="D548" s="54" t="s">
        <v>75</v>
      </c>
      <c r="E548" s="54" t="s">
        <v>493</v>
      </c>
      <c r="F548" s="54" t="s">
        <v>466</v>
      </c>
      <c r="G548" s="55">
        <f>VLOOKUP($K548,'[1]АС БЮДЖ на 31 12 2018'!$A$8:$H$701,6,0)</f>
        <v>39375959.909999996</v>
      </c>
      <c r="H548" s="56">
        <v>110211010</v>
      </c>
      <c r="I548" s="45" t="str">
        <f t="shared" si="75"/>
        <v>0110211010</v>
      </c>
      <c r="J548" s="45"/>
      <c r="K548" s="45" t="str">
        <f t="shared" si="70"/>
        <v>60607020110211010621</v>
      </c>
      <c r="L548" s="58"/>
    </row>
    <row r="549" spans="1:12" s="102" customFormat="1">
      <c r="A549" s="57" t="s">
        <v>467</v>
      </c>
      <c r="B549" s="53" t="s">
        <v>448</v>
      </c>
      <c r="C549" s="54" t="s">
        <v>242</v>
      </c>
      <c r="D549" s="54" t="s">
        <v>75</v>
      </c>
      <c r="E549" s="54" t="s">
        <v>493</v>
      </c>
      <c r="F549" s="54" t="s">
        <v>468</v>
      </c>
      <c r="G549" s="55">
        <f>VLOOKUP($K549,'[1]АС БЮДЖ на 31 12 2018'!$A$8:$H$701,6,0)</f>
        <v>3010349.4</v>
      </c>
      <c r="H549" s="56">
        <v>110211010</v>
      </c>
      <c r="I549" s="45" t="str">
        <f t="shared" si="75"/>
        <v>0110211010</v>
      </c>
      <c r="J549" s="45"/>
      <c r="K549" s="45" t="str">
        <f t="shared" si="70"/>
        <v>60607020110211010622</v>
      </c>
      <c r="L549" s="58"/>
    </row>
    <row r="550" spans="1:12" s="102" customFormat="1" ht="25.5">
      <c r="A550" s="52" t="s">
        <v>201</v>
      </c>
      <c r="B550" s="53" t="s">
        <v>448</v>
      </c>
      <c r="C550" s="54" t="s">
        <v>242</v>
      </c>
      <c r="D550" s="54" t="s">
        <v>75</v>
      </c>
      <c r="E550" s="54" t="s">
        <v>493</v>
      </c>
      <c r="F550" s="54" t="s">
        <v>202</v>
      </c>
      <c r="G550" s="55">
        <f>G551</f>
        <v>3076982.42</v>
      </c>
      <c r="H550" s="56">
        <v>110211010</v>
      </c>
      <c r="I550" s="45" t="str">
        <f t="shared" si="75"/>
        <v>0110211010</v>
      </c>
      <c r="J550" s="45"/>
      <c r="K550" s="45" t="str">
        <f t="shared" ref="K550:K613" si="76">CONCATENATE(B550,C550,D550,I550,F550)</f>
        <v>60607020110211010630</v>
      </c>
      <c r="L550" s="58"/>
    </row>
    <row r="551" spans="1:12" s="102" customFormat="1" ht="63.75">
      <c r="A551" s="57" t="s">
        <v>226</v>
      </c>
      <c r="B551" s="53" t="s">
        <v>448</v>
      </c>
      <c r="C551" s="54" t="s">
        <v>242</v>
      </c>
      <c r="D551" s="54" t="s">
        <v>75</v>
      </c>
      <c r="E551" s="54" t="s">
        <v>493</v>
      </c>
      <c r="F551" s="54" t="s">
        <v>471</v>
      </c>
      <c r="G551" s="55">
        <f>VLOOKUP($K551,'[1]АС БЮДЖ на 31 12 2018'!$A$8:$H$701,6,0)</f>
        <v>3076982.42</v>
      </c>
      <c r="H551" s="56">
        <v>110211010</v>
      </c>
      <c r="I551" s="45" t="str">
        <f t="shared" si="75"/>
        <v>0110211010</v>
      </c>
      <c r="J551" s="45"/>
      <c r="K551" s="45" t="str">
        <f t="shared" si="76"/>
        <v>60607020110211010632</v>
      </c>
      <c r="L551" s="58"/>
    </row>
    <row r="552" spans="1:12" s="101" customFormat="1" ht="89.25">
      <c r="A552" s="57" t="s">
        <v>494</v>
      </c>
      <c r="B552" s="53" t="s">
        <v>448</v>
      </c>
      <c r="C552" s="54" t="s">
        <v>242</v>
      </c>
      <c r="D552" s="54" t="s">
        <v>75</v>
      </c>
      <c r="E552" s="54" t="s">
        <v>495</v>
      </c>
      <c r="F552" s="54" t="s">
        <v>24</v>
      </c>
      <c r="G552" s="55">
        <f>G553+G556+G558+G560</f>
        <v>1123021413</v>
      </c>
      <c r="H552" s="56">
        <v>110277160</v>
      </c>
      <c r="I552" s="45" t="str">
        <f t="shared" si="75"/>
        <v>0110277160</v>
      </c>
      <c r="J552" s="46"/>
      <c r="K552" s="45" t="str">
        <f t="shared" si="76"/>
        <v>60607020110277160000</v>
      </c>
      <c r="L552" s="39"/>
    </row>
    <row r="553" spans="1:12" s="101" customFormat="1">
      <c r="A553" s="57" t="s">
        <v>154</v>
      </c>
      <c r="B553" s="53" t="s">
        <v>448</v>
      </c>
      <c r="C553" s="54" t="s">
        <v>242</v>
      </c>
      <c r="D553" s="54" t="s">
        <v>75</v>
      </c>
      <c r="E553" s="54" t="s">
        <v>495</v>
      </c>
      <c r="F553" s="54" t="s">
        <v>155</v>
      </c>
      <c r="G553" s="55">
        <f>SUM(G554:G555)</f>
        <v>11586068.579999998</v>
      </c>
      <c r="H553" s="56">
        <v>110277160</v>
      </c>
      <c r="I553" s="45" t="str">
        <f t="shared" si="75"/>
        <v>0110277160</v>
      </c>
      <c r="J553" s="45"/>
      <c r="K553" s="45" t="str">
        <f t="shared" si="76"/>
        <v>60607020110277160110</v>
      </c>
      <c r="L553" s="39"/>
    </row>
    <row r="554" spans="1:12" s="102" customFormat="1">
      <c r="A554" s="57" t="s">
        <v>156</v>
      </c>
      <c r="B554" s="53" t="s">
        <v>448</v>
      </c>
      <c r="C554" s="54" t="s">
        <v>242</v>
      </c>
      <c r="D554" s="54" t="s">
        <v>75</v>
      </c>
      <c r="E554" s="54" t="s">
        <v>495</v>
      </c>
      <c r="F554" s="54" t="s">
        <v>157</v>
      </c>
      <c r="G554" s="55">
        <f>VLOOKUP($K554,'[1]АС БЮДЖ на 31 12 2018'!$A$8:$H$701,6,0)</f>
        <v>8738914.2799999993</v>
      </c>
      <c r="H554" s="56">
        <v>110277160</v>
      </c>
      <c r="I554" s="45" t="str">
        <f t="shared" si="75"/>
        <v>0110277160</v>
      </c>
      <c r="J554" s="45"/>
      <c r="K554" s="45" t="str">
        <f t="shared" si="76"/>
        <v>60607020110277160111</v>
      </c>
      <c r="L554" s="58"/>
    </row>
    <row r="555" spans="1:12" s="102" customFormat="1" ht="25.5">
      <c r="A555" s="57" t="s">
        <v>160</v>
      </c>
      <c r="B555" s="53" t="s">
        <v>448</v>
      </c>
      <c r="C555" s="54" t="s">
        <v>242</v>
      </c>
      <c r="D555" s="54" t="s">
        <v>75</v>
      </c>
      <c r="E555" s="54" t="s">
        <v>495</v>
      </c>
      <c r="F555" s="54" t="s">
        <v>161</v>
      </c>
      <c r="G555" s="55">
        <f>VLOOKUP($K555,'[1]АС БЮДЖ на 31 12 2018'!$A$8:$H$701,6,0)</f>
        <v>2847154.3</v>
      </c>
      <c r="H555" s="56">
        <v>110277160</v>
      </c>
      <c r="I555" s="45" t="str">
        <f t="shared" si="75"/>
        <v>0110277160</v>
      </c>
      <c r="J555" s="45"/>
      <c r="K555" s="45" t="str">
        <f t="shared" si="76"/>
        <v>60607020110277160119</v>
      </c>
      <c r="L555" s="58"/>
    </row>
    <row r="556" spans="1:12" s="101" customFormat="1">
      <c r="A556" s="70" t="s">
        <v>457</v>
      </c>
      <c r="B556" s="53" t="s">
        <v>448</v>
      </c>
      <c r="C556" s="54" t="s">
        <v>242</v>
      </c>
      <c r="D556" s="54" t="s">
        <v>75</v>
      </c>
      <c r="E556" s="54" t="s">
        <v>495</v>
      </c>
      <c r="F556" s="54" t="s">
        <v>458</v>
      </c>
      <c r="G556" s="55">
        <f>G557</f>
        <v>1004119939.02</v>
      </c>
      <c r="H556" s="56">
        <v>110277160</v>
      </c>
      <c r="I556" s="45" t="str">
        <f t="shared" si="75"/>
        <v>0110277160</v>
      </c>
      <c r="J556" s="45"/>
      <c r="K556" s="45" t="str">
        <f t="shared" si="76"/>
        <v>60607020110277160610</v>
      </c>
      <c r="L556" s="39"/>
    </row>
    <row r="557" spans="1:12" s="102" customFormat="1" ht="38.25">
      <c r="A557" s="57" t="s">
        <v>459</v>
      </c>
      <c r="B557" s="53" t="s">
        <v>448</v>
      </c>
      <c r="C557" s="54" t="s">
        <v>242</v>
      </c>
      <c r="D557" s="54" t="s">
        <v>75</v>
      </c>
      <c r="E557" s="54" t="s">
        <v>495</v>
      </c>
      <c r="F557" s="54" t="s">
        <v>460</v>
      </c>
      <c r="G557" s="55">
        <f>VLOOKUP($K557,'[1]АС БЮДЖ на 31 12 2018'!$A$8:$H$701,6,0)</f>
        <v>1004119939.02</v>
      </c>
      <c r="H557" s="56">
        <v>110277160</v>
      </c>
      <c r="I557" s="45" t="str">
        <f t="shared" si="75"/>
        <v>0110277160</v>
      </c>
      <c r="J557" s="45"/>
      <c r="K557" s="45" t="str">
        <f t="shared" si="76"/>
        <v>60607020110277160611</v>
      </c>
      <c r="L557" s="58"/>
    </row>
    <row r="558" spans="1:12" s="101" customFormat="1">
      <c r="A558" s="70" t="s">
        <v>463</v>
      </c>
      <c r="B558" s="53" t="s">
        <v>448</v>
      </c>
      <c r="C558" s="54" t="s">
        <v>242</v>
      </c>
      <c r="D558" s="54" t="s">
        <v>75</v>
      </c>
      <c r="E558" s="54" t="s">
        <v>495</v>
      </c>
      <c r="F558" s="54" t="s">
        <v>464</v>
      </c>
      <c r="G558" s="55">
        <f>G559</f>
        <v>102525531.40000001</v>
      </c>
      <c r="H558" s="56">
        <v>110277160</v>
      </c>
      <c r="I558" s="45" t="str">
        <f t="shared" si="75"/>
        <v>0110277160</v>
      </c>
      <c r="J558" s="45"/>
      <c r="K558" s="45" t="str">
        <f t="shared" si="76"/>
        <v>60607020110277160620</v>
      </c>
      <c r="L558" s="39"/>
    </row>
    <row r="559" spans="1:12" s="102" customFormat="1" ht="38.25">
      <c r="A559" s="57" t="s">
        <v>465</v>
      </c>
      <c r="B559" s="53" t="s">
        <v>448</v>
      </c>
      <c r="C559" s="54" t="s">
        <v>242</v>
      </c>
      <c r="D559" s="54" t="s">
        <v>75</v>
      </c>
      <c r="E559" s="54" t="s">
        <v>495</v>
      </c>
      <c r="F559" s="54" t="s">
        <v>466</v>
      </c>
      <c r="G559" s="55">
        <f>VLOOKUP($K559,'[1]АС БЮДЖ на 31 12 2018'!$A$8:$H$701,6,0)</f>
        <v>102525531.40000001</v>
      </c>
      <c r="H559" s="56">
        <v>110277160</v>
      </c>
      <c r="I559" s="45" t="str">
        <f t="shared" si="75"/>
        <v>0110277160</v>
      </c>
      <c r="J559" s="45"/>
      <c r="K559" s="45" t="str">
        <f t="shared" si="76"/>
        <v>60607020110277160621</v>
      </c>
      <c r="L559" s="58"/>
    </row>
    <row r="560" spans="1:12" s="101" customFormat="1" ht="25.5">
      <c r="A560" s="52" t="s">
        <v>201</v>
      </c>
      <c r="B560" s="53" t="s">
        <v>448</v>
      </c>
      <c r="C560" s="54" t="s">
        <v>242</v>
      </c>
      <c r="D560" s="54" t="s">
        <v>75</v>
      </c>
      <c r="E560" s="54" t="s">
        <v>495</v>
      </c>
      <c r="F560" s="54" t="s">
        <v>202</v>
      </c>
      <c r="G560" s="55">
        <f>G561</f>
        <v>4789874</v>
      </c>
      <c r="H560" s="56">
        <v>110277160</v>
      </c>
      <c r="I560" s="45" t="str">
        <f t="shared" si="75"/>
        <v>0110277160</v>
      </c>
      <c r="J560" s="45"/>
      <c r="K560" s="45" t="str">
        <f t="shared" si="76"/>
        <v>60607020110277160630</v>
      </c>
      <c r="L560" s="39"/>
    </row>
    <row r="561" spans="1:12" s="102" customFormat="1" ht="63.75">
      <c r="A561" s="57" t="s">
        <v>226</v>
      </c>
      <c r="B561" s="53" t="s">
        <v>448</v>
      </c>
      <c r="C561" s="54" t="s">
        <v>242</v>
      </c>
      <c r="D561" s="54" t="s">
        <v>75</v>
      </c>
      <c r="E561" s="54" t="s">
        <v>495</v>
      </c>
      <c r="F561" s="54" t="s">
        <v>471</v>
      </c>
      <c r="G561" s="55">
        <f>VLOOKUP($K561,'[1]АС БЮДЖ на 31 12 2018'!$A$8:$H$701,6,0)</f>
        <v>4789874</v>
      </c>
      <c r="H561" s="56">
        <v>110277160</v>
      </c>
      <c r="I561" s="45" t="str">
        <f t="shared" si="75"/>
        <v>0110277160</v>
      </c>
      <c r="J561" s="45"/>
      <c r="K561" s="45" t="str">
        <f t="shared" si="76"/>
        <v>60607020110277160632</v>
      </c>
      <c r="L561" s="58"/>
    </row>
    <row r="562" spans="1:12" s="102" customFormat="1" ht="25.5">
      <c r="A562" s="57" t="s">
        <v>472</v>
      </c>
      <c r="B562" s="53" t="s">
        <v>448</v>
      </c>
      <c r="C562" s="54" t="s">
        <v>242</v>
      </c>
      <c r="D562" s="54" t="s">
        <v>75</v>
      </c>
      <c r="E562" s="54" t="s">
        <v>496</v>
      </c>
      <c r="F562" s="54" t="s">
        <v>24</v>
      </c>
      <c r="G562" s="55">
        <f>G566+G568+G563</f>
        <v>771044.4</v>
      </c>
      <c r="H562" s="56">
        <v>110277250</v>
      </c>
      <c r="I562" s="45" t="str">
        <f t="shared" si="75"/>
        <v>0110277250</v>
      </c>
      <c r="J562" s="46"/>
      <c r="K562" s="45" t="str">
        <f t="shared" si="76"/>
        <v>60607020110277250000</v>
      </c>
      <c r="L562" s="39"/>
    </row>
    <row r="563" spans="1:12" s="102" customFormat="1">
      <c r="A563" s="70" t="s">
        <v>154</v>
      </c>
      <c r="B563" s="53" t="s">
        <v>448</v>
      </c>
      <c r="C563" s="54" t="s">
        <v>242</v>
      </c>
      <c r="D563" s="54" t="s">
        <v>75</v>
      </c>
      <c r="E563" s="54" t="s">
        <v>496</v>
      </c>
      <c r="F563" s="54" t="s">
        <v>155</v>
      </c>
      <c r="G563" s="55">
        <f>G564+G565</f>
        <v>4687.2</v>
      </c>
      <c r="H563" s="56">
        <v>110277250</v>
      </c>
      <c r="I563" s="45" t="str">
        <f t="shared" si="75"/>
        <v>0110277250</v>
      </c>
      <c r="J563" s="45"/>
      <c r="K563" s="45" t="str">
        <f t="shared" si="76"/>
        <v>60607020110277250110</v>
      </c>
      <c r="L563" s="58"/>
    </row>
    <row r="564" spans="1:12" s="102" customFormat="1">
      <c r="A564" s="57" t="s">
        <v>156</v>
      </c>
      <c r="B564" s="53" t="s">
        <v>448</v>
      </c>
      <c r="C564" s="54" t="s">
        <v>242</v>
      </c>
      <c r="D564" s="54" t="s">
        <v>75</v>
      </c>
      <c r="E564" s="54" t="s">
        <v>496</v>
      </c>
      <c r="F564" s="54" t="s">
        <v>157</v>
      </c>
      <c r="G564" s="55">
        <f>VLOOKUP($K564,'[1]АС БЮДЖ на 31 12 2018'!$A$8:$H$701,6,0)</f>
        <v>3600</v>
      </c>
      <c r="H564" s="56">
        <v>110277250</v>
      </c>
      <c r="I564" s="45" t="str">
        <f t="shared" si="75"/>
        <v>0110277250</v>
      </c>
      <c r="J564" s="45"/>
      <c r="K564" s="45" t="str">
        <f t="shared" si="76"/>
        <v>60607020110277250111</v>
      </c>
      <c r="L564" s="58"/>
    </row>
    <row r="565" spans="1:12" s="102" customFormat="1" ht="25.5">
      <c r="A565" s="57" t="s">
        <v>160</v>
      </c>
      <c r="B565" s="53" t="s">
        <v>448</v>
      </c>
      <c r="C565" s="54" t="s">
        <v>242</v>
      </c>
      <c r="D565" s="54" t="s">
        <v>75</v>
      </c>
      <c r="E565" s="54" t="s">
        <v>496</v>
      </c>
      <c r="F565" s="54" t="s">
        <v>161</v>
      </c>
      <c r="G565" s="55">
        <f>VLOOKUP($K565,'[1]АС БЮДЖ на 31 12 2018'!$A$8:$H$701,6,0)</f>
        <v>1087.2</v>
      </c>
      <c r="H565" s="56">
        <v>110277250</v>
      </c>
      <c r="I565" s="45" t="str">
        <f t="shared" si="75"/>
        <v>0110277250</v>
      </c>
      <c r="J565" s="45"/>
      <c r="K565" s="45" t="str">
        <f t="shared" si="76"/>
        <v>60607020110277250119</v>
      </c>
      <c r="L565" s="58"/>
    </row>
    <row r="566" spans="1:12" s="102" customFormat="1">
      <c r="A566" s="57" t="s">
        <v>457</v>
      </c>
      <c r="B566" s="53" t="s">
        <v>448</v>
      </c>
      <c r="C566" s="54" t="s">
        <v>242</v>
      </c>
      <c r="D566" s="54" t="s">
        <v>75</v>
      </c>
      <c r="E566" s="54" t="s">
        <v>496</v>
      </c>
      <c r="F566" s="54" t="s">
        <v>458</v>
      </c>
      <c r="G566" s="55">
        <f>G567</f>
        <v>710110.8</v>
      </c>
      <c r="H566" s="56">
        <v>110277250</v>
      </c>
      <c r="I566" s="45" t="str">
        <f t="shared" si="75"/>
        <v>0110277250</v>
      </c>
      <c r="J566" s="45"/>
      <c r="K566" s="45" t="str">
        <f t="shared" si="76"/>
        <v>60607020110277250610</v>
      </c>
      <c r="L566" s="58"/>
    </row>
    <row r="567" spans="1:12" s="102" customFormat="1" ht="38.25">
      <c r="A567" s="57" t="s">
        <v>459</v>
      </c>
      <c r="B567" s="53" t="s">
        <v>448</v>
      </c>
      <c r="C567" s="54" t="s">
        <v>242</v>
      </c>
      <c r="D567" s="54" t="s">
        <v>75</v>
      </c>
      <c r="E567" s="54" t="s">
        <v>496</v>
      </c>
      <c r="F567" s="54" t="s">
        <v>460</v>
      </c>
      <c r="G567" s="55">
        <f>VLOOKUP($K567,'[1]АС БЮДЖ на 31 12 2018'!$A$8:$H$701,6,0)</f>
        <v>710110.8</v>
      </c>
      <c r="H567" s="56">
        <v>110277250</v>
      </c>
      <c r="I567" s="45" t="str">
        <f t="shared" si="75"/>
        <v>0110277250</v>
      </c>
      <c r="J567" s="45"/>
      <c r="K567" s="45" t="str">
        <f t="shared" si="76"/>
        <v>60607020110277250611</v>
      </c>
      <c r="L567" s="58"/>
    </row>
    <row r="568" spans="1:12" s="102" customFormat="1">
      <c r="A568" s="57" t="s">
        <v>463</v>
      </c>
      <c r="B568" s="53" t="s">
        <v>448</v>
      </c>
      <c r="C568" s="54" t="s">
        <v>242</v>
      </c>
      <c r="D568" s="54" t="s">
        <v>75</v>
      </c>
      <c r="E568" s="54" t="s">
        <v>496</v>
      </c>
      <c r="F568" s="54" t="s">
        <v>464</v>
      </c>
      <c r="G568" s="55">
        <f>G569</f>
        <v>56246.400000000001</v>
      </c>
      <c r="H568" s="56">
        <v>110277250</v>
      </c>
      <c r="I568" s="45" t="str">
        <f t="shared" si="75"/>
        <v>0110277250</v>
      </c>
      <c r="J568" s="45"/>
      <c r="K568" s="45" t="str">
        <f t="shared" si="76"/>
        <v>60607020110277250620</v>
      </c>
      <c r="L568" s="58"/>
    </row>
    <row r="569" spans="1:12" s="102" customFormat="1" ht="38.25">
      <c r="A569" s="57" t="s">
        <v>465</v>
      </c>
      <c r="B569" s="53" t="s">
        <v>448</v>
      </c>
      <c r="C569" s="54" t="s">
        <v>242</v>
      </c>
      <c r="D569" s="54" t="s">
        <v>75</v>
      </c>
      <c r="E569" s="54" t="s">
        <v>496</v>
      </c>
      <c r="F569" s="54" t="s">
        <v>466</v>
      </c>
      <c r="G569" s="55">
        <f>VLOOKUP($K569,'[1]АС БЮДЖ на 31 12 2018'!$A$8:$H$701,6,0)</f>
        <v>56246.400000000001</v>
      </c>
      <c r="H569" s="56">
        <v>110277250</v>
      </c>
      <c r="I569" s="45" t="str">
        <f t="shared" si="75"/>
        <v>0110277250</v>
      </c>
      <c r="J569" s="45"/>
      <c r="K569" s="45" t="str">
        <f t="shared" si="76"/>
        <v>60607020110277250621</v>
      </c>
      <c r="L569" s="58"/>
    </row>
    <row r="570" spans="1:12" s="101" customFormat="1" ht="38.25">
      <c r="A570" s="52" t="s">
        <v>474</v>
      </c>
      <c r="B570" s="53" t="s">
        <v>448</v>
      </c>
      <c r="C570" s="54" t="s">
        <v>242</v>
      </c>
      <c r="D570" s="54" t="s">
        <v>75</v>
      </c>
      <c r="E570" s="54" t="s">
        <v>475</v>
      </c>
      <c r="F570" s="54" t="s">
        <v>24</v>
      </c>
      <c r="G570" s="55">
        <f>G571+G576+G579+G582</f>
        <v>46959012.140000001</v>
      </c>
      <c r="H570" s="56">
        <v>110600000</v>
      </c>
      <c r="I570" s="45" t="str">
        <f t="shared" si="75"/>
        <v>0110600000</v>
      </c>
      <c r="J570" s="46"/>
      <c r="K570" s="45" t="str">
        <f t="shared" si="76"/>
        <v>60607020110600000000</v>
      </c>
      <c r="L570" s="39"/>
    </row>
    <row r="571" spans="1:12" s="101" customFormat="1">
      <c r="A571" s="70" t="s">
        <v>152</v>
      </c>
      <c r="B571" s="53" t="s">
        <v>448</v>
      </c>
      <c r="C571" s="54" t="s">
        <v>242</v>
      </c>
      <c r="D571" s="54" t="s">
        <v>75</v>
      </c>
      <c r="E571" s="54" t="s">
        <v>476</v>
      </c>
      <c r="F571" s="54" t="s">
        <v>24</v>
      </c>
      <c r="G571" s="55">
        <f>G572+G574</f>
        <v>26870414.120000001</v>
      </c>
      <c r="H571" s="56">
        <v>110611010</v>
      </c>
      <c r="I571" s="45" t="str">
        <f t="shared" si="75"/>
        <v>0110611010</v>
      </c>
      <c r="J571" s="46"/>
      <c r="K571" s="45" t="str">
        <f t="shared" si="76"/>
        <v>60607020110611010000</v>
      </c>
      <c r="L571" s="39"/>
    </row>
    <row r="572" spans="1:12" s="101" customFormat="1">
      <c r="A572" s="70" t="s">
        <v>457</v>
      </c>
      <c r="B572" s="53" t="s">
        <v>448</v>
      </c>
      <c r="C572" s="54" t="s">
        <v>242</v>
      </c>
      <c r="D572" s="54" t="s">
        <v>75</v>
      </c>
      <c r="E572" s="54" t="s">
        <v>476</v>
      </c>
      <c r="F572" s="54" t="s">
        <v>458</v>
      </c>
      <c r="G572" s="55">
        <f>G573</f>
        <v>26012724.120000001</v>
      </c>
      <c r="H572" s="56">
        <v>110611010</v>
      </c>
      <c r="I572" s="45" t="str">
        <f t="shared" si="75"/>
        <v>0110611010</v>
      </c>
      <c r="J572" s="45"/>
      <c r="K572" s="45" t="str">
        <f t="shared" si="76"/>
        <v>60607020110611010610</v>
      </c>
      <c r="L572" s="39"/>
    </row>
    <row r="573" spans="1:12" s="102" customFormat="1">
      <c r="A573" s="57" t="s">
        <v>461</v>
      </c>
      <c r="B573" s="53" t="s">
        <v>448</v>
      </c>
      <c r="C573" s="54" t="s">
        <v>242</v>
      </c>
      <c r="D573" s="54" t="s">
        <v>75</v>
      </c>
      <c r="E573" s="54" t="s">
        <v>476</v>
      </c>
      <c r="F573" s="54" t="s">
        <v>462</v>
      </c>
      <c r="G573" s="55">
        <f>VLOOKUP($K573,'[1]АС БЮДЖ на 31 12 2018'!$A$8:$H$701,6,0)</f>
        <v>26012724.120000001</v>
      </c>
      <c r="H573" s="56">
        <v>110611010</v>
      </c>
      <c r="I573" s="45" t="str">
        <f t="shared" si="75"/>
        <v>0110611010</v>
      </c>
      <c r="J573" s="45"/>
      <c r="K573" s="45" t="str">
        <f t="shared" si="76"/>
        <v>60607020110611010612</v>
      </c>
      <c r="L573" s="58"/>
    </row>
    <row r="574" spans="1:12" s="102" customFormat="1">
      <c r="A574" s="70" t="s">
        <v>463</v>
      </c>
      <c r="B574" s="53" t="s">
        <v>448</v>
      </c>
      <c r="C574" s="54" t="s">
        <v>242</v>
      </c>
      <c r="D574" s="54" t="s">
        <v>75</v>
      </c>
      <c r="E574" s="54" t="s">
        <v>476</v>
      </c>
      <c r="F574" s="54" t="s">
        <v>464</v>
      </c>
      <c r="G574" s="55">
        <f>G575</f>
        <v>857690</v>
      </c>
      <c r="H574" s="56">
        <v>110611010</v>
      </c>
      <c r="I574" s="45" t="str">
        <f t="shared" si="75"/>
        <v>0110611010</v>
      </c>
      <c r="J574" s="45"/>
      <c r="K574" s="45" t="str">
        <f t="shared" si="76"/>
        <v>60607020110611010620</v>
      </c>
      <c r="L574" s="58"/>
    </row>
    <row r="575" spans="1:12" s="102" customFormat="1">
      <c r="A575" s="57" t="s">
        <v>467</v>
      </c>
      <c r="B575" s="53" t="s">
        <v>448</v>
      </c>
      <c r="C575" s="54" t="s">
        <v>242</v>
      </c>
      <c r="D575" s="54" t="s">
        <v>75</v>
      </c>
      <c r="E575" s="54" t="s">
        <v>476</v>
      </c>
      <c r="F575" s="54" t="s">
        <v>468</v>
      </c>
      <c r="G575" s="55">
        <f>VLOOKUP($K575,'[1]АС БЮДЖ на 31 12 2018'!$A$8:$H$701,6,0)</f>
        <v>857690</v>
      </c>
      <c r="H575" s="56">
        <v>110611010</v>
      </c>
      <c r="I575" s="45" t="str">
        <f t="shared" si="75"/>
        <v>0110611010</v>
      </c>
      <c r="J575" s="45"/>
      <c r="K575" s="45" t="str">
        <f t="shared" si="76"/>
        <v>60607020110611010622</v>
      </c>
      <c r="L575" s="58"/>
    </row>
    <row r="576" spans="1:12" s="102" customFormat="1" ht="25.5">
      <c r="A576" s="70" t="s">
        <v>477</v>
      </c>
      <c r="B576" s="53" t="s">
        <v>448</v>
      </c>
      <c r="C576" s="54" t="s">
        <v>242</v>
      </c>
      <c r="D576" s="54" t="s">
        <v>75</v>
      </c>
      <c r="E576" s="54" t="s">
        <v>478</v>
      </c>
      <c r="F576" s="54" t="s">
        <v>24</v>
      </c>
      <c r="G576" s="55">
        <f t="shared" ref="G576:G577" si="77">G577</f>
        <v>882332.25</v>
      </c>
      <c r="H576" s="56">
        <v>110676690</v>
      </c>
      <c r="I576" s="45" t="str">
        <f t="shared" si="75"/>
        <v>0110676690</v>
      </c>
      <c r="J576" s="46"/>
      <c r="K576" s="45" t="str">
        <f t="shared" si="76"/>
        <v>60607020110676690000</v>
      </c>
      <c r="L576" s="39"/>
    </row>
    <row r="577" spans="1:12" s="102" customFormat="1">
      <c r="A577" s="70" t="s">
        <v>457</v>
      </c>
      <c r="B577" s="53" t="s">
        <v>448</v>
      </c>
      <c r="C577" s="54" t="s">
        <v>242</v>
      </c>
      <c r="D577" s="54" t="s">
        <v>75</v>
      </c>
      <c r="E577" s="54" t="s">
        <v>478</v>
      </c>
      <c r="F577" s="54" t="s">
        <v>458</v>
      </c>
      <c r="G577" s="55">
        <f t="shared" si="77"/>
        <v>882332.25</v>
      </c>
      <c r="H577" s="56">
        <v>110676690</v>
      </c>
      <c r="I577" s="45" t="str">
        <f t="shared" si="75"/>
        <v>0110676690</v>
      </c>
      <c r="J577" s="45"/>
      <c r="K577" s="45" t="str">
        <f t="shared" si="76"/>
        <v>60607020110676690610</v>
      </c>
      <c r="L577" s="58"/>
    </row>
    <row r="578" spans="1:12" s="102" customFormat="1">
      <c r="A578" s="52" t="s">
        <v>461</v>
      </c>
      <c r="B578" s="53" t="s">
        <v>448</v>
      </c>
      <c r="C578" s="54" t="s">
        <v>242</v>
      </c>
      <c r="D578" s="54" t="s">
        <v>75</v>
      </c>
      <c r="E578" s="54" t="s">
        <v>478</v>
      </c>
      <c r="F578" s="54" t="s">
        <v>462</v>
      </c>
      <c r="G578" s="55">
        <f>VLOOKUP($K578,'[1]АС БЮДЖ на 31 12 2018'!$A$8:$H$701,6,0)</f>
        <v>882332.25</v>
      </c>
      <c r="H578" s="56">
        <v>110676690</v>
      </c>
      <c r="I578" s="45" t="str">
        <f t="shared" si="75"/>
        <v>0110676690</v>
      </c>
      <c r="J578" s="45"/>
      <c r="K578" s="45" t="str">
        <f t="shared" si="76"/>
        <v>60607020110676690612</v>
      </c>
      <c r="L578" s="58"/>
    </row>
    <row r="579" spans="1:12" s="102" customFormat="1" ht="25.5">
      <c r="A579" s="103" t="s">
        <v>497</v>
      </c>
      <c r="B579" s="53" t="s">
        <v>448</v>
      </c>
      <c r="C579" s="54" t="s">
        <v>242</v>
      </c>
      <c r="D579" s="54" t="s">
        <v>75</v>
      </c>
      <c r="E579" s="54" t="s">
        <v>498</v>
      </c>
      <c r="F579" s="54" t="s">
        <v>24</v>
      </c>
      <c r="G579" s="55">
        <f t="shared" ref="G579:G580" si="78">G580</f>
        <v>18238760.059999999</v>
      </c>
      <c r="H579" s="56">
        <v>110677300</v>
      </c>
      <c r="I579" s="45" t="str">
        <f t="shared" si="75"/>
        <v>0110677300</v>
      </c>
      <c r="J579" s="46"/>
      <c r="K579" s="45" t="str">
        <f t="shared" si="76"/>
        <v>60607020110677300000</v>
      </c>
      <c r="L579" s="39"/>
    </row>
    <row r="580" spans="1:12" s="102" customFormat="1">
      <c r="A580" s="70" t="s">
        <v>457</v>
      </c>
      <c r="B580" s="53" t="s">
        <v>448</v>
      </c>
      <c r="C580" s="54" t="s">
        <v>242</v>
      </c>
      <c r="D580" s="54" t="s">
        <v>75</v>
      </c>
      <c r="E580" s="54" t="s">
        <v>498</v>
      </c>
      <c r="F580" s="54" t="s">
        <v>458</v>
      </c>
      <c r="G580" s="55">
        <f t="shared" si="78"/>
        <v>18238760.059999999</v>
      </c>
      <c r="H580" s="56">
        <v>110677300</v>
      </c>
      <c r="I580" s="45" t="str">
        <f t="shared" si="75"/>
        <v>0110677300</v>
      </c>
      <c r="J580" s="45"/>
      <c r="K580" s="45" t="str">
        <f t="shared" si="76"/>
        <v>60607020110677300610</v>
      </c>
      <c r="L580" s="58"/>
    </row>
    <row r="581" spans="1:12" s="102" customFormat="1">
      <c r="A581" s="52" t="s">
        <v>461</v>
      </c>
      <c r="B581" s="53" t="s">
        <v>448</v>
      </c>
      <c r="C581" s="54" t="s">
        <v>242</v>
      </c>
      <c r="D581" s="54" t="s">
        <v>75</v>
      </c>
      <c r="E581" s="54" t="s">
        <v>498</v>
      </c>
      <c r="F581" s="54" t="s">
        <v>462</v>
      </c>
      <c r="G581" s="55">
        <f>VLOOKUP($K581,'[1]АС БЮДЖ на 31 12 2018'!$A$8:$H$701,6,0)</f>
        <v>18238760.059999999</v>
      </c>
      <c r="H581" s="56">
        <v>110677300</v>
      </c>
      <c r="I581" s="45" t="str">
        <f t="shared" si="75"/>
        <v>0110677300</v>
      </c>
      <c r="J581" s="45"/>
      <c r="K581" s="45" t="str">
        <f t="shared" si="76"/>
        <v>60607020110677300612</v>
      </c>
      <c r="L581" s="58"/>
    </row>
    <row r="582" spans="1:12" s="102" customFormat="1" ht="25.5">
      <c r="A582" s="103" t="s">
        <v>499</v>
      </c>
      <c r="B582" s="53" t="s">
        <v>448</v>
      </c>
      <c r="C582" s="54" t="s">
        <v>242</v>
      </c>
      <c r="D582" s="54" t="s">
        <v>75</v>
      </c>
      <c r="E582" s="54" t="s">
        <v>500</v>
      </c>
      <c r="F582" s="54" t="s">
        <v>24</v>
      </c>
      <c r="G582" s="55">
        <f t="shared" ref="G582:G583" si="79">G583</f>
        <v>967505.71</v>
      </c>
      <c r="H582" s="56" t="s">
        <v>501</v>
      </c>
      <c r="I582" s="45" t="str">
        <f t="shared" si="75"/>
        <v>01106S7300</v>
      </c>
      <c r="J582" s="46"/>
      <c r="K582" s="45" t="str">
        <f t="shared" si="76"/>
        <v>606070201106S7300000</v>
      </c>
      <c r="L582" s="39"/>
    </row>
    <row r="583" spans="1:12" s="102" customFormat="1">
      <c r="A583" s="70" t="s">
        <v>457</v>
      </c>
      <c r="B583" s="53" t="s">
        <v>448</v>
      </c>
      <c r="C583" s="54" t="s">
        <v>242</v>
      </c>
      <c r="D583" s="54" t="s">
        <v>75</v>
      </c>
      <c r="E583" s="54" t="s">
        <v>500</v>
      </c>
      <c r="F583" s="54" t="s">
        <v>458</v>
      </c>
      <c r="G583" s="55">
        <f t="shared" si="79"/>
        <v>967505.71</v>
      </c>
      <c r="H583" s="56" t="s">
        <v>501</v>
      </c>
      <c r="I583" s="45" t="str">
        <f t="shared" si="75"/>
        <v>01106S7300</v>
      </c>
      <c r="J583" s="45"/>
      <c r="K583" s="45" t="str">
        <f t="shared" si="76"/>
        <v>606070201106S7300610</v>
      </c>
      <c r="L583" s="58"/>
    </row>
    <row r="584" spans="1:12" s="102" customFormat="1">
      <c r="A584" s="52" t="s">
        <v>461</v>
      </c>
      <c r="B584" s="53" t="s">
        <v>448</v>
      </c>
      <c r="C584" s="54" t="s">
        <v>242</v>
      </c>
      <c r="D584" s="54" t="s">
        <v>75</v>
      </c>
      <c r="E584" s="54" t="s">
        <v>500</v>
      </c>
      <c r="F584" s="54" t="s">
        <v>462</v>
      </c>
      <c r="G584" s="55">
        <f>VLOOKUP($K584,'[1]АС БЮДЖ на 31 12 2018'!$A$8:$H$701,6,0)</f>
        <v>967505.71</v>
      </c>
      <c r="H584" s="56" t="s">
        <v>501</v>
      </c>
      <c r="I584" s="45" t="str">
        <f t="shared" si="75"/>
        <v>01106S7300</v>
      </c>
      <c r="J584" s="45"/>
      <c r="K584" s="45" t="str">
        <f t="shared" si="76"/>
        <v>606070201106S7300612</v>
      </c>
      <c r="L584" s="58"/>
    </row>
    <row r="585" spans="1:12" s="101" customFormat="1" ht="25.5">
      <c r="A585" s="57" t="s">
        <v>162</v>
      </c>
      <c r="B585" s="53" t="s">
        <v>448</v>
      </c>
      <c r="C585" s="54" t="s">
        <v>242</v>
      </c>
      <c r="D585" s="54" t="s">
        <v>75</v>
      </c>
      <c r="E585" s="54" t="s">
        <v>163</v>
      </c>
      <c r="F585" s="54" t="s">
        <v>24</v>
      </c>
      <c r="G585" s="55">
        <f>G586+G591</f>
        <v>2131005.3099999996</v>
      </c>
      <c r="H585" s="56">
        <v>1500000000</v>
      </c>
      <c r="I585" s="45" t="str">
        <f t="shared" si="75"/>
        <v>1500000000</v>
      </c>
      <c r="J585" s="46"/>
      <c r="K585" s="45" t="str">
        <f t="shared" si="76"/>
        <v>60607021500000000000</v>
      </c>
      <c r="L585" s="39"/>
    </row>
    <row r="586" spans="1:12" s="101" customFormat="1">
      <c r="A586" s="57" t="s">
        <v>170</v>
      </c>
      <c r="B586" s="53" t="s">
        <v>448</v>
      </c>
      <c r="C586" s="54" t="s">
        <v>242</v>
      </c>
      <c r="D586" s="54" t="s">
        <v>75</v>
      </c>
      <c r="E586" s="54" t="s">
        <v>171</v>
      </c>
      <c r="F586" s="54" t="s">
        <v>24</v>
      </c>
      <c r="G586" s="55">
        <f t="shared" ref="G586:G588" si="80">G587</f>
        <v>263500</v>
      </c>
      <c r="H586" s="56">
        <v>1520000000</v>
      </c>
      <c r="I586" s="45" t="str">
        <f t="shared" si="75"/>
        <v>1520000000</v>
      </c>
      <c r="J586" s="46"/>
      <c r="K586" s="45" t="str">
        <f t="shared" si="76"/>
        <v>60607021520000000000</v>
      </c>
      <c r="L586" s="39"/>
    </row>
    <row r="587" spans="1:12" s="101" customFormat="1" ht="25.5">
      <c r="A587" s="57" t="s">
        <v>176</v>
      </c>
      <c r="B587" s="53" t="s">
        <v>448</v>
      </c>
      <c r="C587" s="54" t="s">
        <v>242</v>
      </c>
      <c r="D587" s="54" t="s">
        <v>75</v>
      </c>
      <c r="E587" s="54" t="s">
        <v>177</v>
      </c>
      <c r="F587" s="54" t="s">
        <v>24</v>
      </c>
      <c r="G587" s="55">
        <f t="shared" si="80"/>
        <v>263500</v>
      </c>
      <c r="H587" s="56">
        <v>1520200000</v>
      </c>
      <c r="I587" s="45" t="str">
        <f t="shared" si="75"/>
        <v>1520200000</v>
      </c>
      <c r="J587" s="46"/>
      <c r="K587" s="45" t="str">
        <f t="shared" si="76"/>
        <v>60607021520200000000</v>
      </c>
      <c r="L587" s="39"/>
    </row>
    <row r="588" spans="1:12" s="101" customFormat="1" ht="38.25">
      <c r="A588" s="65" t="s">
        <v>174</v>
      </c>
      <c r="B588" s="53" t="s">
        <v>448</v>
      </c>
      <c r="C588" s="54" t="s">
        <v>242</v>
      </c>
      <c r="D588" s="54" t="s">
        <v>75</v>
      </c>
      <c r="E588" s="54" t="s">
        <v>178</v>
      </c>
      <c r="F588" s="54" t="s">
        <v>24</v>
      </c>
      <c r="G588" s="55">
        <f t="shared" si="80"/>
        <v>263500</v>
      </c>
      <c r="H588" s="56">
        <v>1520220370</v>
      </c>
      <c r="I588" s="45" t="str">
        <f t="shared" si="75"/>
        <v>1520220370</v>
      </c>
      <c r="J588" s="46"/>
      <c r="K588" s="45" t="str">
        <f t="shared" si="76"/>
        <v>60607021520220370000</v>
      </c>
      <c r="L588" s="39"/>
    </row>
    <row r="589" spans="1:12" s="101" customFormat="1">
      <c r="A589" s="70" t="s">
        <v>457</v>
      </c>
      <c r="B589" s="53" t="s">
        <v>448</v>
      </c>
      <c r="C589" s="54" t="s">
        <v>242</v>
      </c>
      <c r="D589" s="54" t="s">
        <v>75</v>
      </c>
      <c r="E589" s="54" t="s">
        <v>178</v>
      </c>
      <c r="F589" s="54" t="s">
        <v>458</v>
      </c>
      <c r="G589" s="55">
        <f>G590</f>
        <v>263500</v>
      </c>
      <c r="H589" s="56">
        <v>1520220370</v>
      </c>
      <c r="I589" s="45" t="str">
        <f t="shared" si="75"/>
        <v>1520220370</v>
      </c>
      <c r="J589" s="45"/>
      <c r="K589" s="45" t="str">
        <f t="shared" si="76"/>
        <v>60607021520220370610</v>
      </c>
      <c r="L589" s="39"/>
    </row>
    <row r="590" spans="1:12" s="102" customFormat="1">
      <c r="A590" s="57" t="s">
        <v>461</v>
      </c>
      <c r="B590" s="53" t="s">
        <v>448</v>
      </c>
      <c r="C590" s="54" t="s">
        <v>242</v>
      </c>
      <c r="D590" s="54" t="s">
        <v>75</v>
      </c>
      <c r="E590" s="54" t="s">
        <v>178</v>
      </c>
      <c r="F590" s="54" t="s">
        <v>462</v>
      </c>
      <c r="G590" s="55">
        <f>VLOOKUP($K590,'[1]АС БЮДЖ на 31 12 2018'!$A$8:$H$701,6,0)</f>
        <v>263500</v>
      </c>
      <c r="H590" s="56">
        <v>1520220370</v>
      </c>
      <c r="I590" s="45" t="str">
        <f t="shared" si="75"/>
        <v>1520220370</v>
      </c>
      <c r="J590" s="45"/>
      <c r="K590" s="45" t="str">
        <f t="shared" si="76"/>
        <v>60607021520220370612</v>
      </c>
      <c r="L590" s="58"/>
    </row>
    <row r="591" spans="1:12" s="101" customFormat="1">
      <c r="A591" s="52" t="s">
        <v>184</v>
      </c>
      <c r="B591" s="53" t="s">
        <v>448</v>
      </c>
      <c r="C591" s="54" t="s">
        <v>242</v>
      </c>
      <c r="D591" s="54" t="s">
        <v>75</v>
      </c>
      <c r="E591" s="54" t="s">
        <v>185</v>
      </c>
      <c r="F591" s="54" t="s">
        <v>24</v>
      </c>
      <c r="G591" s="55">
        <f t="shared" ref="G591:G592" si="81">G592</f>
        <v>1867505.3099999998</v>
      </c>
      <c r="H591" s="56">
        <v>1530000000</v>
      </c>
      <c r="I591" s="45" t="str">
        <f t="shared" si="75"/>
        <v>1530000000</v>
      </c>
      <c r="J591" s="46"/>
      <c r="K591" s="45" t="str">
        <f t="shared" si="76"/>
        <v>60607021530000000000</v>
      </c>
      <c r="L591" s="39"/>
    </row>
    <row r="592" spans="1:12" s="101" customFormat="1">
      <c r="A592" s="52" t="s">
        <v>427</v>
      </c>
      <c r="B592" s="53" t="s">
        <v>448</v>
      </c>
      <c r="C592" s="54" t="s">
        <v>242</v>
      </c>
      <c r="D592" s="54" t="s">
        <v>75</v>
      </c>
      <c r="E592" s="54" t="s">
        <v>428</v>
      </c>
      <c r="F592" s="54" t="s">
        <v>24</v>
      </c>
      <c r="G592" s="55">
        <f t="shared" si="81"/>
        <v>1867505.3099999998</v>
      </c>
      <c r="H592" s="56">
        <v>1530100000</v>
      </c>
      <c r="I592" s="45" t="str">
        <f t="shared" si="75"/>
        <v>1530100000</v>
      </c>
      <c r="J592" s="46"/>
      <c r="K592" s="45" t="str">
        <f t="shared" si="76"/>
        <v>60607021530100000000</v>
      </c>
      <c r="L592" s="39"/>
    </row>
    <row r="593" spans="1:12" s="101" customFormat="1" ht="25.5">
      <c r="A593" s="52" t="s">
        <v>429</v>
      </c>
      <c r="B593" s="53" t="s">
        <v>448</v>
      </c>
      <c r="C593" s="54" t="s">
        <v>242</v>
      </c>
      <c r="D593" s="54" t="s">
        <v>75</v>
      </c>
      <c r="E593" s="54" t="s">
        <v>430</v>
      </c>
      <c r="F593" s="54" t="s">
        <v>24</v>
      </c>
      <c r="G593" s="55">
        <f>G594+G596</f>
        <v>1867505.3099999998</v>
      </c>
      <c r="H593" s="56">
        <v>1530120660</v>
      </c>
      <c r="I593" s="45" t="str">
        <f t="shared" si="75"/>
        <v>1530120660</v>
      </c>
      <c r="J593" s="46"/>
      <c r="K593" s="45" t="str">
        <f t="shared" si="76"/>
        <v>60607021530120660000</v>
      </c>
      <c r="L593" s="39"/>
    </row>
    <row r="594" spans="1:12" s="101" customFormat="1">
      <c r="A594" s="70" t="s">
        <v>457</v>
      </c>
      <c r="B594" s="53" t="s">
        <v>448</v>
      </c>
      <c r="C594" s="54" t="s">
        <v>242</v>
      </c>
      <c r="D594" s="54" t="s">
        <v>75</v>
      </c>
      <c r="E594" s="54" t="s">
        <v>430</v>
      </c>
      <c r="F594" s="54" t="s">
        <v>458</v>
      </c>
      <c r="G594" s="55">
        <f>G595</f>
        <v>1725110.38</v>
      </c>
      <c r="H594" s="56">
        <v>1530120660</v>
      </c>
      <c r="I594" s="45" t="str">
        <f t="shared" si="75"/>
        <v>1530120660</v>
      </c>
      <c r="J594" s="45"/>
      <c r="K594" s="45" t="str">
        <f t="shared" si="76"/>
        <v>60607021530120660610</v>
      </c>
      <c r="L594" s="39"/>
    </row>
    <row r="595" spans="1:12" s="102" customFormat="1">
      <c r="A595" s="57" t="s">
        <v>461</v>
      </c>
      <c r="B595" s="53" t="s">
        <v>448</v>
      </c>
      <c r="C595" s="54" t="s">
        <v>242</v>
      </c>
      <c r="D595" s="54" t="s">
        <v>75</v>
      </c>
      <c r="E595" s="54" t="s">
        <v>430</v>
      </c>
      <c r="F595" s="54" t="s">
        <v>462</v>
      </c>
      <c r="G595" s="55">
        <f>VLOOKUP($K595,'[1]АС БЮДЖ на 31 12 2018'!$A$8:$H$701,6,0)</f>
        <v>1725110.38</v>
      </c>
      <c r="H595" s="56">
        <v>1530120660</v>
      </c>
      <c r="I595" s="45" t="str">
        <f t="shared" si="75"/>
        <v>1530120660</v>
      </c>
      <c r="J595" s="45"/>
      <c r="K595" s="45" t="str">
        <f t="shared" si="76"/>
        <v>60607021530120660612</v>
      </c>
      <c r="L595" s="58"/>
    </row>
    <row r="596" spans="1:12" s="102" customFormat="1">
      <c r="A596" s="70" t="s">
        <v>463</v>
      </c>
      <c r="B596" s="53" t="s">
        <v>448</v>
      </c>
      <c r="C596" s="54" t="s">
        <v>242</v>
      </c>
      <c r="D596" s="54" t="s">
        <v>75</v>
      </c>
      <c r="E596" s="54" t="s">
        <v>430</v>
      </c>
      <c r="F596" s="54" t="s">
        <v>464</v>
      </c>
      <c r="G596" s="55">
        <f>G597</f>
        <v>142394.93</v>
      </c>
      <c r="H596" s="56">
        <v>1530120660</v>
      </c>
      <c r="I596" s="45" t="str">
        <f t="shared" si="75"/>
        <v>1530120660</v>
      </c>
      <c r="J596" s="45"/>
      <c r="K596" s="45" t="str">
        <f t="shared" si="76"/>
        <v>60607021530120660620</v>
      </c>
      <c r="L596" s="58"/>
    </row>
    <row r="597" spans="1:12" s="102" customFormat="1">
      <c r="A597" s="57" t="s">
        <v>467</v>
      </c>
      <c r="B597" s="53" t="s">
        <v>448</v>
      </c>
      <c r="C597" s="54" t="s">
        <v>242</v>
      </c>
      <c r="D597" s="54" t="s">
        <v>75</v>
      </c>
      <c r="E597" s="54" t="s">
        <v>430</v>
      </c>
      <c r="F597" s="54" t="s">
        <v>468</v>
      </c>
      <c r="G597" s="55">
        <f>VLOOKUP($K597,'[1]АС БЮДЖ на 31 12 2018'!$A$8:$H$701,6,0)</f>
        <v>142394.93</v>
      </c>
      <c r="H597" s="56">
        <v>1530120660</v>
      </c>
      <c r="I597" s="45" t="str">
        <f t="shared" si="75"/>
        <v>1530120660</v>
      </c>
      <c r="J597" s="45"/>
      <c r="K597" s="45" t="str">
        <f t="shared" si="76"/>
        <v>60607021530120660622</v>
      </c>
      <c r="L597" s="58"/>
    </row>
    <row r="598" spans="1:12" s="101" customFormat="1" ht="51">
      <c r="A598" s="52" t="s">
        <v>482</v>
      </c>
      <c r="B598" s="53" t="s">
        <v>448</v>
      </c>
      <c r="C598" s="54" t="s">
        <v>242</v>
      </c>
      <c r="D598" s="54" t="s">
        <v>75</v>
      </c>
      <c r="E598" s="54" t="s">
        <v>483</v>
      </c>
      <c r="F598" s="54" t="s">
        <v>24</v>
      </c>
      <c r="G598" s="55">
        <f t="shared" ref="G598:G600" si="82">G599</f>
        <v>3076060</v>
      </c>
      <c r="H598" s="56">
        <v>1600000000</v>
      </c>
      <c r="I598" s="45" t="str">
        <f t="shared" si="75"/>
        <v>1600000000</v>
      </c>
      <c r="J598" s="46"/>
      <c r="K598" s="45" t="str">
        <f t="shared" si="76"/>
        <v>60607021600000000000</v>
      </c>
      <c r="L598" s="39"/>
    </row>
    <row r="599" spans="1:12" s="101" customFormat="1" ht="25.5">
      <c r="A599" s="52" t="s">
        <v>484</v>
      </c>
      <c r="B599" s="53" t="s">
        <v>448</v>
      </c>
      <c r="C599" s="54" t="s">
        <v>242</v>
      </c>
      <c r="D599" s="54" t="s">
        <v>75</v>
      </c>
      <c r="E599" s="54" t="s">
        <v>485</v>
      </c>
      <c r="F599" s="54" t="s">
        <v>24</v>
      </c>
      <c r="G599" s="55">
        <f t="shared" si="82"/>
        <v>3076060</v>
      </c>
      <c r="H599" s="56">
        <v>1620000000</v>
      </c>
      <c r="I599" s="45" t="str">
        <f t="shared" si="75"/>
        <v>1620000000</v>
      </c>
      <c r="J599" s="46"/>
      <c r="K599" s="45" t="str">
        <f t="shared" si="76"/>
        <v>60607021620000000000</v>
      </c>
      <c r="L599" s="39"/>
    </row>
    <row r="600" spans="1:12" s="101" customFormat="1" ht="25.5">
      <c r="A600" s="52" t="s">
        <v>486</v>
      </c>
      <c r="B600" s="53" t="s">
        <v>448</v>
      </c>
      <c r="C600" s="54" t="s">
        <v>242</v>
      </c>
      <c r="D600" s="54" t="s">
        <v>75</v>
      </c>
      <c r="E600" s="54" t="s">
        <v>487</v>
      </c>
      <c r="F600" s="54" t="s">
        <v>24</v>
      </c>
      <c r="G600" s="55">
        <f t="shared" si="82"/>
        <v>3076060</v>
      </c>
      <c r="H600" s="56">
        <v>1620200000</v>
      </c>
      <c r="I600" s="45" t="str">
        <f t="shared" si="75"/>
        <v>1620200000</v>
      </c>
      <c r="J600" s="46"/>
      <c r="K600" s="45" t="str">
        <f t="shared" si="76"/>
        <v>60607021620200000000</v>
      </c>
      <c r="L600" s="39"/>
    </row>
    <row r="601" spans="1:12" s="101" customFormat="1" ht="25.5">
      <c r="A601" s="52" t="s">
        <v>488</v>
      </c>
      <c r="B601" s="53" t="s">
        <v>448</v>
      </c>
      <c r="C601" s="54" t="s">
        <v>242</v>
      </c>
      <c r="D601" s="54" t="s">
        <v>75</v>
      </c>
      <c r="E601" s="54" t="s">
        <v>489</v>
      </c>
      <c r="F601" s="54" t="s">
        <v>24</v>
      </c>
      <c r="G601" s="55">
        <f>G602+G604</f>
        <v>3076060</v>
      </c>
      <c r="H601" s="56">
        <v>1620220550</v>
      </c>
      <c r="I601" s="45" t="str">
        <f t="shared" si="75"/>
        <v>1620220550</v>
      </c>
      <c r="J601" s="46"/>
      <c r="K601" s="45" t="str">
        <f t="shared" si="76"/>
        <v>60607021620220550000</v>
      </c>
      <c r="L601" s="39"/>
    </row>
    <row r="602" spans="1:12" s="101" customFormat="1">
      <c r="A602" s="70" t="s">
        <v>457</v>
      </c>
      <c r="B602" s="53" t="s">
        <v>448</v>
      </c>
      <c r="C602" s="54" t="s">
        <v>242</v>
      </c>
      <c r="D602" s="54" t="s">
        <v>75</v>
      </c>
      <c r="E602" s="54" t="s">
        <v>489</v>
      </c>
      <c r="F602" s="54" t="s">
        <v>458</v>
      </c>
      <c r="G602" s="55">
        <f>G603</f>
        <v>2927360</v>
      </c>
      <c r="H602" s="56">
        <v>1620220550</v>
      </c>
      <c r="I602" s="45" t="str">
        <f t="shared" si="75"/>
        <v>1620220550</v>
      </c>
      <c r="J602" s="45"/>
      <c r="K602" s="45" t="str">
        <f t="shared" si="76"/>
        <v>60607021620220550610</v>
      </c>
      <c r="L602" s="39"/>
    </row>
    <row r="603" spans="1:12" s="102" customFormat="1">
      <c r="A603" s="57" t="s">
        <v>461</v>
      </c>
      <c r="B603" s="53" t="s">
        <v>448</v>
      </c>
      <c r="C603" s="54" t="s">
        <v>242</v>
      </c>
      <c r="D603" s="54" t="s">
        <v>75</v>
      </c>
      <c r="E603" s="54" t="s">
        <v>489</v>
      </c>
      <c r="F603" s="54" t="s">
        <v>462</v>
      </c>
      <c r="G603" s="55">
        <f>VLOOKUP($K603,'[1]АС БЮДЖ на 31 12 2018'!$A$8:$H$701,6,0)</f>
        <v>2927360</v>
      </c>
      <c r="H603" s="56">
        <v>1620220550</v>
      </c>
      <c r="I603" s="45" t="str">
        <f t="shared" si="75"/>
        <v>1620220550</v>
      </c>
      <c r="J603" s="45"/>
      <c r="K603" s="45" t="str">
        <f t="shared" si="76"/>
        <v>60607021620220550612</v>
      </c>
      <c r="L603" s="58"/>
    </row>
    <row r="604" spans="1:12" s="101" customFormat="1">
      <c r="A604" s="70" t="s">
        <v>463</v>
      </c>
      <c r="B604" s="53" t="s">
        <v>448</v>
      </c>
      <c r="C604" s="54" t="s">
        <v>242</v>
      </c>
      <c r="D604" s="54" t="s">
        <v>75</v>
      </c>
      <c r="E604" s="54" t="s">
        <v>489</v>
      </c>
      <c r="F604" s="54" t="s">
        <v>464</v>
      </c>
      <c r="G604" s="55">
        <f>G605</f>
        <v>148700</v>
      </c>
      <c r="H604" s="56">
        <v>1620220550</v>
      </c>
      <c r="I604" s="45" t="str">
        <f t="shared" si="75"/>
        <v>1620220550</v>
      </c>
      <c r="J604" s="45"/>
      <c r="K604" s="45" t="str">
        <f t="shared" si="76"/>
        <v>60607021620220550620</v>
      </c>
      <c r="L604" s="39"/>
    </row>
    <row r="605" spans="1:12" s="102" customFormat="1">
      <c r="A605" s="57" t="s">
        <v>467</v>
      </c>
      <c r="B605" s="53" t="s">
        <v>448</v>
      </c>
      <c r="C605" s="54" t="s">
        <v>242</v>
      </c>
      <c r="D605" s="54" t="s">
        <v>75</v>
      </c>
      <c r="E605" s="54" t="s">
        <v>489</v>
      </c>
      <c r="F605" s="54" t="s">
        <v>468</v>
      </c>
      <c r="G605" s="55">
        <f>VLOOKUP($K605,'[1]АС БЮДЖ на 31 12 2018'!$A$8:$H$701,6,0)</f>
        <v>148700</v>
      </c>
      <c r="H605" s="56">
        <v>1620220550</v>
      </c>
      <c r="I605" s="45" t="str">
        <f t="shared" si="75"/>
        <v>1620220550</v>
      </c>
      <c r="J605" s="45"/>
      <c r="K605" s="45" t="str">
        <f t="shared" si="76"/>
        <v>60607021620220550622</v>
      </c>
      <c r="L605" s="58"/>
    </row>
    <row r="606" spans="1:12" s="101" customFormat="1">
      <c r="A606" s="47" t="s">
        <v>502</v>
      </c>
      <c r="B606" s="48" t="s">
        <v>448</v>
      </c>
      <c r="C606" s="49" t="s">
        <v>242</v>
      </c>
      <c r="D606" s="49" t="s">
        <v>28</v>
      </c>
      <c r="E606" s="49" t="s">
        <v>23</v>
      </c>
      <c r="F606" s="49" t="s">
        <v>24</v>
      </c>
      <c r="G606" s="50">
        <f>G607+G647+G641</f>
        <v>187274125.78999999</v>
      </c>
      <c r="H606" s="51">
        <v>0</v>
      </c>
      <c r="I606" s="45" t="str">
        <f t="shared" si="75"/>
        <v>0000000000</v>
      </c>
      <c r="J606" s="46"/>
      <c r="K606" s="45" t="str">
        <f t="shared" si="76"/>
        <v>60607030000000000000</v>
      </c>
      <c r="L606" s="39"/>
    </row>
    <row r="607" spans="1:12" s="101" customFormat="1">
      <c r="A607" s="70" t="s">
        <v>450</v>
      </c>
      <c r="B607" s="53" t="s">
        <v>448</v>
      </c>
      <c r="C607" s="54" t="s">
        <v>242</v>
      </c>
      <c r="D607" s="54" t="s">
        <v>28</v>
      </c>
      <c r="E607" s="54" t="s">
        <v>451</v>
      </c>
      <c r="F607" s="54" t="s">
        <v>24</v>
      </c>
      <c r="G607" s="55">
        <f>G608</f>
        <v>186828625.78999999</v>
      </c>
      <c r="H607" s="56">
        <v>100000000</v>
      </c>
      <c r="I607" s="45" t="str">
        <f t="shared" si="75"/>
        <v>0100000000</v>
      </c>
      <c r="J607" s="46"/>
      <c r="K607" s="45" t="str">
        <f t="shared" si="76"/>
        <v>60607030100000000000</v>
      </c>
      <c r="L607" s="39"/>
    </row>
    <row r="608" spans="1:12" s="101" customFormat="1" ht="25.5">
      <c r="A608" s="70" t="s">
        <v>452</v>
      </c>
      <c r="B608" s="53" t="s">
        <v>448</v>
      </c>
      <c r="C608" s="54" t="s">
        <v>242</v>
      </c>
      <c r="D608" s="54" t="s">
        <v>28</v>
      </c>
      <c r="E608" s="54" t="s">
        <v>453</v>
      </c>
      <c r="F608" s="54" t="s">
        <v>24</v>
      </c>
      <c r="G608" s="55">
        <f>G609+G630</f>
        <v>186828625.78999999</v>
      </c>
      <c r="H608" s="56">
        <v>110000000</v>
      </c>
      <c r="I608" s="45" t="str">
        <f t="shared" ref="I608:I674" si="83">TEXT(H608,"0000000000")</f>
        <v>0110000000</v>
      </c>
      <c r="J608" s="46"/>
      <c r="K608" s="45" t="str">
        <f t="shared" si="76"/>
        <v>60607030110000000000</v>
      </c>
      <c r="L608" s="39"/>
    </row>
    <row r="609" spans="1:12" s="101" customFormat="1" ht="25.5">
      <c r="A609" s="65" t="s">
        <v>503</v>
      </c>
      <c r="B609" s="66" t="s">
        <v>448</v>
      </c>
      <c r="C609" s="67" t="s">
        <v>242</v>
      </c>
      <c r="D609" s="67" t="s">
        <v>28</v>
      </c>
      <c r="E609" s="67" t="s">
        <v>504</v>
      </c>
      <c r="F609" s="67" t="s">
        <v>24</v>
      </c>
      <c r="G609" s="68">
        <f>G610+G620+G625+G615</f>
        <v>182803782.10999998</v>
      </c>
      <c r="H609" s="69">
        <v>110300000</v>
      </c>
      <c r="I609" s="45" t="str">
        <f t="shared" si="83"/>
        <v>0110300000</v>
      </c>
      <c r="J609" s="46"/>
      <c r="K609" s="45" t="str">
        <f t="shared" si="76"/>
        <v>60607030110300000000</v>
      </c>
      <c r="L609" s="39"/>
    </row>
    <row r="610" spans="1:12" s="101" customFormat="1">
      <c r="A610" s="91" t="s">
        <v>152</v>
      </c>
      <c r="B610" s="66" t="s">
        <v>448</v>
      </c>
      <c r="C610" s="67" t="s">
        <v>242</v>
      </c>
      <c r="D610" s="67" t="s">
        <v>28</v>
      </c>
      <c r="E610" s="67" t="s">
        <v>505</v>
      </c>
      <c r="F610" s="67" t="s">
        <v>24</v>
      </c>
      <c r="G610" s="68">
        <f>G611+G613</f>
        <v>169837540.91</v>
      </c>
      <c r="H610" s="69">
        <v>110311010</v>
      </c>
      <c r="I610" s="45" t="str">
        <f t="shared" si="83"/>
        <v>0110311010</v>
      </c>
      <c r="J610" s="46"/>
      <c r="K610" s="45" t="str">
        <f t="shared" si="76"/>
        <v>60607030110311010000</v>
      </c>
      <c r="L610" s="39"/>
    </row>
    <row r="611" spans="1:12" s="101" customFormat="1">
      <c r="A611" s="91" t="s">
        <v>457</v>
      </c>
      <c r="B611" s="66" t="s">
        <v>448</v>
      </c>
      <c r="C611" s="67" t="s">
        <v>242</v>
      </c>
      <c r="D611" s="67" t="s">
        <v>28</v>
      </c>
      <c r="E611" s="67" t="s">
        <v>505</v>
      </c>
      <c r="F611" s="67" t="s">
        <v>458</v>
      </c>
      <c r="G611" s="55">
        <f>G612</f>
        <v>151085389.71000001</v>
      </c>
      <c r="H611" s="56">
        <v>110311010</v>
      </c>
      <c r="I611" s="45" t="str">
        <f t="shared" si="83"/>
        <v>0110311010</v>
      </c>
      <c r="J611" s="45"/>
      <c r="K611" s="45" t="str">
        <f t="shared" si="76"/>
        <v>60607030110311010610</v>
      </c>
      <c r="L611" s="39"/>
    </row>
    <row r="612" spans="1:12" s="102" customFormat="1" ht="38.25">
      <c r="A612" s="57" t="s">
        <v>459</v>
      </c>
      <c r="B612" s="66" t="s">
        <v>448</v>
      </c>
      <c r="C612" s="67" t="s">
        <v>242</v>
      </c>
      <c r="D612" s="67" t="s">
        <v>28</v>
      </c>
      <c r="E612" s="67" t="s">
        <v>505</v>
      </c>
      <c r="F612" s="67" t="s">
        <v>460</v>
      </c>
      <c r="G612" s="55">
        <f>VLOOKUP($K612,'[1]АС БЮДЖ на 31 12 2018'!$A$8:$H$701,6,0)</f>
        <v>151085389.71000001</v>
      </c>
      <c r="H612" s="56">
        <v>110311010</v>
      </c>
      <c r="I612" s="45" t="str">
        <f t="shared" si="83"/>
        <v>0110311010</v>
      </c>
      <c r="J612" s="45"/>
      <c r="K612" s="45" t="str">
        <f t="shared" si="76"/>
        <v>60607030110311010611</v>
      </c>
      <c r="L612" s="58"/>
    </row>
    <row r="613" spans="1:12" s="101" customFormat="1">
      <c r="A613" s="91" t="s">
        <v>463</v>
      </c>
      <c r="B613" s="66" t="s">
        <v>448</v>
      </c>
      <c r="C613" s="67" t="s">
        <v>242</v>
      </c>
      <c r="D613" s="67" t="s">
        <v>28</v>
      </c>
      <c r="E613" s="67" t="s">
        <v>505</v>
      </c>
      <c r="F613" s="67" t="s">
        <v>464</v>
      </c>
      <c r="G613" s="55">
        <f>G614</f>
        <v>18752151.199999999</v>
      </c>
      <c r="H613" s="56">
        <v>110311010</v>
      </c>
      <c r="I613" s="45" t="str">
        <f t="shared" si="83"/>
        <v>0110311010</v>
      </c>
      <c r="J613" s="45"/>
      <c r="K613" s="45" t="str">
        <f t="shared" si="76"/>
        <v>60607030110311010620</v>
      </c>
      <c r="L613" s="39"/>
    </row>
    <row r="614" spans="1:12" s="102" customFormat="1" ht="38.25">
      <c r="A614" s="57" t="s">
        <v>465</v>
      </c>
      <c r="B614" s="66" t="s">
        <v>448</v>
      </c>
      <c r="C614" s="67" t="s">
        <v>242</v>
      </c>
      <c r="D614" s="67" t="s">
        <v>28</v>
      </c>
      <c r="E614" s="67" t="s">
        <v>505</v>
      </c>
      <c r="F614" s="67" t="s">
        <v>466</v>
      </c>
      <c r="G614" s="55">
        <f>VLOOKUP($K614,'[1]АС БЮДЖ на 31 12 2018'!$A$8:$H$701,6,0)</f>
        <v>18752151.199999999</v>
      </c>
      <c r="H614" s="56">
        <v>110311010</v>
      </c>
      <c r="I614" s="45" t="str">
        <f t="shared" si="83"/>
        <v>0110311010</v>
      </c>
      <c r="J614" s="45"/>
      <c r="K614" s="45" t="str">
        <f t="shared" ref="K614:K677" si="84">CONCATENATE(B614,C614,D614,I614,F614)</f>
        <v>60607030110311010621</v>
      </c>
      <c r="L614" s="58"/>
    </row>
    <row r="615" spans="1:12" s="102" customFormat="1" ht="38.25">
      <c r="A615" s="65" t="s">
        <v>506</v>
      </c>
      <c r="B615" s="66" t="s">
        <v>448</v>
      </c>
      <c r="C615" s="67" t="s">
        <v>242</v>
      </c>
      <c r="D615" s="67" t="s">
        <v>28</v>
      </c>
      <c r="E615" s="67" t="s">
        <v>507</v>
      </c>
      <c r="F615" s="67" t="s">
        <v>24</v>
      </c>
      <c r="G615" s="55">
        <f>G616+G618</f>
        <v>6559310</v>
      </c>
      <c r="H615" s="67">
        <v>110377080</v>
      </c>
      <c r="I615" s="45" t="str">
        <f t="shared" si="83"/>
        <v>0110377080</v>
      </c>
      <c r="J615" s="46"/>
      <c r="K615" s="45" t="str">
        <f t="shared" si="84"/>
        <v>60607030110377080000</v>
      </c>
      <c r="L615" s="39"/>
    </row>
    <row r="616" spans="1:12" s="102" customFormat="1">
      <c r="A616" s="91" t="s">
        <v>457</v>
      </c>
      <c r="B616" s="66" t="s">
        <v>448</v>
      </c>
      <c r="C616" s="67" t="s">
        <v>242</v>
      </c>
      <c r="D616" s="67" t="s">
        <v>28</v>
      </c>
      <c r="E616" s="67" t="s">
        <v>507</v>
      </c>
      <c r="F616" s="67" t="s">
        <v>458</v>
      </c>
      <c r="G616" s="55">
        <f>G617</f>
        <v>5556770</v>
      </c>
      <c r="H616" s="67">
        <v>110377080</v>
      </c>
      <c r="I616" s="45" t="str">
        <f t="shared" si="83"/>
        <v>0110377080</v>
      </c>
      <c r="J616" s="45"/>
      <c r="K616" s="45" t="str">
        <f t="shared" si="84"/>
        <v>60607030110377080610</v>
      </c>
      <c r="L616" s="58"/>
    </row>
    <row r="617" spans="1:12" s="102" customFormat="1" ht="38.25">
      <c r="A617" s="57" t="s">
        <v>459</v>
      </c>
      <c r="B617" s="66" t="s">
        <v>448</v>
      </c>
      <c r="C617" s="67" t="s">
        <v>242</v>
      </c>
      <c r="D617" s="67" t="s">
        <v>28</v>
      </c>
      <c r="E617" s="67" t="s">
        <v>507</v>
      </c>
      <c r="F617" s="67" t="s">
        <v>460</v>
      </c>
      <c r="G617" s="55">
        <f>VLOOKUP($K617,'[1]АС БЮДЖ на 31 12 2018'!$A$8:$H$701,6,0)</f>
        <v>5556770</v>
      </c>
      <c r="H617" s="67">
        <v>110377080</v>
      </c>
      <c r="I617" s="45" t="str">
        <f t="shared" si="83"/>
        <v>0110377080</v>
      </c>
      <c r="J617" s="45"/>
      <c r="K617" s="45" t="str">
        <f t="shared" si="84"/>
        <v>60607030110377080611</v>
      </c>
      <c r="L617" s="58"/>
    </row>
    <row r="618" spans="1:12" s="102" customFormat="1">
      <c r="A618" s="91" t="s">
        <v>463</v>
      </c>
      <c r="B618" s="66" t="s">
        <v>448</v>
      </c>
      <c r="C618" s="67" t="s">
        <v>242</v>
      </c>
      <c r="D618" s="67" t="s">
        <v>28</v>
      </c>
      <c r="E618" s="67" t="s">
        <v>507</v>
      </c>
      <c r="F618" s="67" t="s">
        <v>464</v>
      </c>
      <c r="G618" s="55">
        <f>G619</f>
        <v>1002540</v>
      </c>
      <c r="H618" s="67">
        <v>110377080</v>
      </c>
      <c r="I618" s="45" t="str">
        <f t="shared" si="83"/>
        <v>0110377080</v>
      </c>
      <c r="J618" s="45"/>
      <c r="K618" s="45" t="str">
        <f t="shared" si="84"/>
        <v>60607030110377080620</v>
      </c>
      <c r="L618" s="58"/>
    </row>
    <row r="619" spans="1:12" s="102" customFormat="1" ht="38.25">
      <c r="A619" s="57" t="s">
        <v>465</v>
      </c>
      <c r="B619" s="66" t="s">
        <v>448</v>
      </c>
      <c r="C619" s="67" t="s">
        <v>242</v>
      </c>
      <c r="D619" s="67" t="s">
        <v>28</v>
      </c>
      <c r="E619" s="67" t="s">
        <v>507</v>
      </c>
      <c r="F619" s="67" t="s">
        <v>466</v>
      </c>
      <c r="G619" s="55">
        <f>VLOOKUP($K619,'[1]АС БЮДЖ на 31 12 2018'!$A$8:$H$701,6,0)</f>
        <v>1002540</v>
      </c>
      <c r="H619" s="67">
        <v>110377080</v>
      </c>
      <c r="I619" s="45" t="str">
        <f t="shared" si="83"/>
        <v>0110377080</v>
      </c>
      <c r="J619" s="45"/>
      <c r="K619" s="45" t="str">
        <f t="shared" si="84"/>
        <v>60607030110377080621</v>
      </c>
      <c r="L619" s="58"/>
    </row>
    <row r="620" spans="1:12" s="102" customFormat="1" ht="25.5">
      <c r="A620" s="57" t="s">
        <v>472</v>
      </c>
      <c r="B620" s="53" t="s">
        <v>448</v>
      </c>
      <c r="C620" s="54" t="s">
        <v>242</v>
      </c>
      <c r="D620" s="67" t="s">
        <v>28</v>
      </c>
      <c r="E620" s="54" t="s">
        <v>508</v>
      </c>
      <c r="F620" s="54" t="s">
        <v>24</v>
      </c>
      <c r="G620" s="55">
        <f>G621+G623</f>
        <v>215611.19999999998</v>
      </c>
      <c r="H620" s="56">
        <v>110377250</v>
      </c>
      <c r="I620" s="45" t="str">
        <f t="shared" si="83"/>
        <v>0110377250</v>
      </c>
      <c r="J620" s="46"/>
      <c r="K620" s="45" t="str">
        <f t="shared" si="84"/>
        <v>60607030110377250000</v>
      </c>
      <c r="L620" s="39"/>
    </row>
    <row r="621" spans="1:12" s="102" customFormat="1">
      <c r="A621" s="57" t="s">
        <v>457</v>
      </c>
      <c r="B621" s="53" t="s">
        <v>448</v>
      </c>
      <c r="C621" s="54" t="s">
        <v>242</v>
      </c>
      <c r="D621" s="67" t="s">
        <v>28</v>
      </c>
      <c r="E621" s="54" t="s">
        <v>508</v>
      </c>
      <c r="F621" s="54" t="s">
        <v>458</v>
      </c>
      <c r="G621" s="55">
        <f>G622</f>
        <v>185144.4</v>
      </c>
      <c r="H621" s="56">
        <v>110377250</v>
      </c>
      <c r="I621" s="45" t="str">
        <f t="shared" si="83"/>
        <v>0110377250</v>
      </c>
      <c r="J621" s="45"/>
      <c r="K621" s="45" t="str">
        <f t="shared" si="84"/>
        <v>60607030110377250610</v>
      </c>
      <c r="L621" s="58"/>
    </row>
    <row r="622" spans="1:12" s="102" customFormat="1" ht="38.25">
      <c r="A622" s="57" t="s">
        <v>459</v>
      </c>
      <c r="B622" s="53" t="s">
        <v>448</v>
      </c>
      <c r="C622" s="54" t="s">
        <v>242</v>
      </c>
      <c r="D622" s="67" t="s">
        <v>28</v>
      </c>
      <c r="E622" s="54" t="s">
        <v>508</v>
      </c>
      <c r="F622" s="54" t="s">
        <v>460</v>
      </c>
      <c r="G622" s="55">
        <f>VLOOKUP($K622,'[1]АС БЮДЖ на 31 12 2018'!$A$8:$H$701,6,0)</f>
        <v>185144.4</v>
      </c>
      <c r="H622" s="56">
        <v>110377250</v>
      </c>
      <c r="I622" s="45" t="str">
        <f t="shared" si="83"/>
        <v>0110377250</v>
      </c>
      <c r="J622" s="45"/>
      <c r="K622" s="45" t="str">
        <f t="shared" si="84"/>
        <v>60607030110377250611</v>
      </c>
      <c r="L622" s="58"/>
    </row>
    <row r="623" spans="1:12" s="102" customFormat="1">
      <c r="A623" s="57" t="s">
        <v>463</v>
      </c>
      <c r="B623" s="53" t="s">
        <v>448</v>
      </c>
      <c r="C623" s="54" t="s">
        <v>242</v>
      </c>
      <c r="D623" s="67" t="s">
        <v>28</v>
      </c>
      <c r="E623" s="54" t="s">
        <v>508</v>
      </c>
      <c r="F623" s="54" t="s">
        <v>464</v>
      </c>
      <c r="G623" s="55">
        <f>G624</f>
        <v>30466.799999999999</v>
      </c>
      <c r="H623" s="56">
        <v>110377250</v>
      </c>
      <c r="I623" s="45" t="str">
        <f t="shared" si="83"/>
        <v>0110377250</v>
      </c>
      <c r="J623" s="45"/>
      <c r="K623" s="45" t="str">
        <f t="shared" si="84"/>
        <v>60607030110377250620</v>
      </c>
      <c r="L623" s="58"/>
    </row>
    <row r="624" spans="1:12" s="102" customFormat="1" ht="38.25">
      <c r="A624" s="57" t="s">
        <v>465</v>
      </c>
      <c r="B624" s="53" t="s">
        <v>448</v>
      </c>
      <c r="C624" s="54" t="s">
        <v>242</v>
      </c>
      <c r="D624" s="67" t="s">
        <v>28</v>
      </c>
      <c r="E624" s="54" t="s">
        <v>508</v>
      </c>
      <c r="F624" s="54" t="s">
        <v>466</v>
      </c>
      <c r="G624" s="55">
        <f>VLOOKUP($K624,'[1]АС БЮДЖ на 31 12 2018'!$A$8:$H$701,6,0)</f>
        <v>30466.799999999999</v>
      </c>
      <c r="H624" s="56">
        <v>110377250</v>
      </c>
      <c r="I624" s="45" t="str">
        <f t="shared" si="83"/>
        <v>0110377250</v>
      </c>
      <c r="J624" s="45"/>
      <c r="K624" s="45" t="str">
        <f t="shared" si="84"/>
        <v>60607030110377250621</v>
      </c>
      <c r="L624" s="58"/>
    </row>
    <row r="625" spans="1:12" s="102" customFormat="1" ht="38.25">
      <c r="A625" s="52" t="s">
        <v>509</v>
      </c>
      <c r="B625" s="66" t="s">
        <v>448</v>
      </c>
      <c r="C625" s="67" t="s">
        <v>242</v>
      </c>
      <c r="D625" s="67" t="s">
        <v>28</v>
      </c>
      <c r="E625" s="54" t="s">
        <v>510</v>
      </c>
      <c r="F625" s="54" t="s">
        <v>24</v>
      </c>
      <c r="G625" s="55">
        <f>G626+G628</f>
        <v>6191320</v>
      </c>
      <c r="H625" s="56" t="s">
        <v>511</v>
      </c>
      <c r="I625" s="45" t="str">
        <f t="shared" si="83"/>
        <v>01103S7080</v>
      </c>
      <c r="J625" s="46"/>
      <c r="K625" s="45" t="str">
        <f t="shared" si="84"/>
        <v>606070301103S7080000</v>
      </c>
      <c r="L625" s="39"/>
    </row>
    <row r="626" spans="1:12" s="102" customFormat="1">
      <c r="A626" s="52" t="s">
        <v>457</v>
      </c>
      <c r="B626" s="66" t="s">
        <v>448</v>
      </c>
      <c r="C626" s="67" t="s">
        <v>242</v>
      </c>
      <c r="D626" s="67" t="s">
        <v>28</v>
      </c>
      <c r="E626" s="54" t="s">
        <v>510</v>
      </c>
      <c r="F626" s="54" t="s">
        <v>458</v>
      </c>
      <c r="G626" s="55">
        <f>G627</f>
        <v>5345020</v>
      </c>
      <c r="H626" s="56" t="s">
        <v>511</v>
      </c>
      <c r="I626" s="45" t="str">
        <f t="shared" si="83"/>
        <v>01103S7080</v>
      </c>
      <c r="J626" s="45"/>
      <c r="K626" s="45" t="str">
        <f t="shared" si="84"/>
        <v>606070301103S7080610</v>
      </c>
      <c r="L626" s="58"/>
    </row>
    <row r="627" spans="1:12" s="102" customFormat="1" ht="38.25">
      <c r="A627" s="57" t="s">
        <v>459</v>
      </c>
      <c r="B627" s="66" t="s">
        <v>448</v>
      </c>
      <c r="C627" s="67" t="s">
        <v>242</v>
      </c>
      <c r="D627" s="67" t="s">
        <v>28</v>
      </c>
      <c r="E627" s="54" t="s">
        <v>510</v>
      </c>
      <c r="F627" s="54" t="s">
        <v>460</v>
      </c>
      <c r="G627" s="55">
        <f>VLOOKUP($K627,'[1]АС БЮДЖ на 31 12 2018'!$A$8:$H$701,6,0)</f>
        <v>5345020</v>
      </c>
      <c r="H627" s="56" t="s">
        <v>511</v>
      </c>
      <c r="I627" s="45" t="str">
        <f t="shared" si="83"/>
        <v>01103S7080</v>
      </c>
      <c r="J627" s="45"/>
      <c r="K627" s="45" t="str">
        <f t="shared" si="84"/>
        <v>606070301103S7080611</v>
      </c>
      <c r="L627" s="58"/>
    </row>
    <row r="628" spans="1:12" s="102" customFormat="1">
      <c r="A628" s="70" t="s">
        <v>463</v>
      </c>
      <c r="B628" s="66" t="s">
        <v>448</v>
      </c>
      <c r="C628" s="67" t="s">
        <v>242</v>
      </c>
      <c r="D628" s="67" t="s">
        <v>28</v>
      </c>
      <c r="E628" s="54" t="s">
        <v>510</v>
      </c>
      <c r="F628" s="54" t="s">
        <v>464</v>
      </c>
      <c r="G628" s="55">
        <f>G629</f>
        <v>846300</v>
      </c>
      <c r="H628" s="56" t="s">
        <v>511</v>
      </c>
      <c r="I628" s="45" t="str">
        <f t="shared" si="83"/>
        <v>01103S7080</v>
      </c>
      <c r="J628" s="45"/>
      <c r="K628" s="45" t="str">
        <f t="shared" si="84"/>
        <v>606070301103S7080620</v>
      </c>
      <c r="L628" s="58"/>
    </row>
    <row r="629" spans="1:12" s="102" customFormat="1" ht="38.25">
      <c r="A629" s="57" t="s">
        <v>465</v>
      </c>
      <c r="B629" s="66" t="s">
        <v>448</v>
      </c>
      <c r="C629" s="67" t="s">
        <v>242</v>
      </c>
      <c r="D629" s="67" t="s">
        <v>28</v>
      </c>
      <c r="E629" s="54" t="s">
        <v>510</v>
      </c>
      <c r="F629" s="54" t="s">
        <v>466</v>
      </c>
      <c r="G629" s="55">
        <f>VLOOKUP($K629,'[1]АС БЮДЖ на 31 12 2018'!$A$8:$H$701,6,0)</f>
        <v>846300</v>
      </c>
      <c r="H629" s="56" t="s">
        <v>511</v>
      </c>
      <c r="I629" s="45" t="str">
        <f t="shared" si="83"/>
        <v>01103S7080</v>
      </c>
      <c r="J629" s="45"/>
      <c r="K629" s="45" t="str">
        <f t="shared" si="84"/>
        <v>606070301103S7080621</v>
      </c>
      <c r="L629" s="58"/>
    </row>
    <row r="630" spans="1:12" s="102" customFormat="1" ht="38.25">
      <c r="A630" s="52" t="s">
        <v>474</v>
      </c>
      <c r="B630" s="53" t="s">
        <v>448</v>
      </c>
      <c r="C630" s="54" t="s">
        <v>242</v>
      </c>
      <c r="D630" s="67" t="s">
        <v>28</v>
      </c>
      <c r="E630" s="54" t="s">
        <v>475</v>
      </c>
      <c r="F630" s="54" t="s">
        <v>24</v>
      </c>
      <c r="G630" s="55">
        <f>G631+G636</f>
        <v>4024843.68</v>
      </c>
      <c r="H630" s="56">
        <v>110600000</v>
      </c>
      <c r="I630" s="45" t="str">
        <f t="shared" si="83"/>
        <v>0110600000</v>
      </c>
      <c r="J630" s="46"/>
      <c r="K630" s="45" t="str">
        <f t="shared" si="84"/>
        <v>60607030110600000000</v>
      </c>
      <c r="L630" s="39"/>
    </row>
    <row r="631" spans="1:12" s="102" customFormat="1">
      <c r="A631" s="70" t="s">
        <v>152</v>
      </c>
      <c r="B631" s="53" t="s">
        <v>448</v>
      </c>
      <c r="C631" s="54" t="s">
        <v>242</v>
      </c>
      <c r="D631" s="67" t="s">
        <v>28</v>
      </c>
      <c r="E631" s="54" t="s">
        <v>476</v>
      </c>
      <c r="F631" s="54" t="s">
        <v>24</v>
      </c>
      <c r="G631" s="55">
        <f>G632+G634</f>
        <v>229225.18</v>
      </c>
      <c r="H631" s="54">
        <v>110611010</v>
      </c>
      <c r="I631" s="45" t="str">
        <f t="shared" si="83"/>
        <v>0110611010</v>
      </c>
      <c r="J631" s="46"/>
      <c r="K631" s="45" t="str">
        <f t="shared" si="84"/>
        <v>60607030110611010000</v>
      </c>
      <c r="L631" s="39"/>
    </row>
    <row r="632" spans="1:12" s="102" customFormat="1">
      <c r="A632" s="70" t="s">
        <v>457</v>
      </c>
      <c r="B632" s="53" t="s">
        <v>448</v>
      </c>
      <c r="C632" s="54" t="s">
        <v>242</v>
      </c>
      <c r="D632" s="67" t="s">
        <v>28</v>
      </c>
      <c r="E632" s="54" t="s">
        <v>476</v>
      </c>
      <c r="F632" s="54" t="s">
        <v>458</v>
      </c>
      <c r="G632" s="55">
        <f>G633</f>
        <v>189218.68</v>
      </c>
      <c r="H632" s="54">
        <v>110611010</v>
      </c>
      <c r="I632" s="45" t="str">
        <f t="shared" si="83"/>
        <v>0110611010</v>
      </c>
      <c r="J632" s="45"/>
      <c r="K632" s="45" t="str">
        <f t="shared" si="84"/>
        <v>60607030110611010610</v>
      </c>
      <c r="L632" s="58"/>
    </row>
    <row r="633" spans="1:12" s="102" customFormat="1">
      <c r="A633" s="52" t="s">
        <v>461</v>
      </c>
      <c r="B633" s="53" t="s">
        <v>448</v>
      </c>
      <c r="C633" s="54" t="s">
        <v>242</v>
      </c>
      <c r="D633" s="67" t="s">
        <v>28</v>
      </c>
      <c r="E633" s="54" t="s">
        <v>476</v>
      </c>
      <c r="F633" s="54" t="s">
        <v>462</v>
      </c>
      <c r="G633" s="55">
        <f>VLOOKUP($K633,'[1]АС БЮДЖ на 31 12 2018'!$A$8:$H$701,6,0)</f>
        <v>189218.68</v>
      </c>
      <c r="H633" s="54">
        <v>110611010</v>
      </c>
      <c r="I633" s="45" t="str">
        <f t="shared" si="83"/>
        <v>0110611010</v>
      </c>
      <c r="J633" s="45"/>
      <c r="K633" s="45" t="str">
        <f t="shared" si="84"/>
        <v>60607030110611010612</v>
      </c>
      <c r="L633" s="58"/>
    </row>
    <row r="634" spans="1:12" s="102" customFormat="1">
      <c r="A634" s="91" t="s">
        <v>463</v>
      </c>
      <c r="B634" s="53" t="s">
        <v>448</v>
      </c>
      <c r="C634" s="54" t="s">
        <v>242</v>
      </c>
      <c r="D634" s="67" t="s">
        <v>28</v>
      </c>
      <c r="E634" s="54" t="s">
        <v>476</v>
      </c>
      <c r="F634" s="54" t="s">
        <v>464</v>
      </c>
      <c r="G634" s="55">
        <f>G635</f>
        <v>40006.5</v>
      </c>
      <c r="H634" s="54">
        <v>110611010</v>
      </c>
      <c r="I634" s="45" t="str">
        <f t="shared" si="83"/>
        <v>0110611010</v>
      </c>
      <c r="J634" s="45"/>
      <c r="K634" s="45" t="str">
        <f t="shared" si="84"/>
        <v>60607030110611010620</v>
      </c>
      <c r="L634" s="58"/>
    </row>
    <row r="635" spans="1:12" s="102" customFormat="1">
      <c r="A635" s="57" t="s">
        <v>467</v>
      </c>
      <c r="B635" s="53" t="s">
        <v>448</v>
      </c>
      <c r="C635" s="54" t="s">
        <v>242</v>
      </c>
      <c r="D635" s="67" t="s">
        <v>28</v>
      </c>
      <c r="E635" s="54" t="s">
        <v>476</v>
      </c>
      <c r="F635" s="54" t="s">
        <v>468</v>
      </c>
      <c r="G635" s="55">
        <f>VLOOKUP($K635,'[1]АС БЮДЖ на 31 12 2018'!$A$8:$H$701,6,0)</f>
        <v>40006.5</v>
      </c>
      <c r="H635" s="54">
        <v>110611010</v>
      </c>
      <c r="I635" s="45" t="str">
        <f t="shared" si="83"/>
        <v>0110611010</v>
      </c>
      <c r="J635" s="45"/>
      <c r="K635" s="45" t="str">
        <f t="shared" si="84"/>
        <v>60607030110611010622</v>
      </c>
      <c r="L635" s="58"/>
    </row>
    <row r="636" spans="1:12" s="102" customFormat="1" ht="25.5">
      <c r="A636" s="70" t="s">
        <v>477</v>
      </c>
      <c r="B636" s="53" t="s">
        <v>448</v>
      </c>
      <c r="C636" s="54" t="s">
        <v>242</v>
      </c>
      <c r="D636" s="67" t="s">
        <v>28</v>
      </c>
      <c r="E636" s="54" t="s">
        <v>478</v>
      </c>
      <c r="F636" s="54" t="s">
        <v>24</v>
      </c>
      <c r="G636" s="55">
        <f>G637+G639</f>
        <v>3795618.5</v>
      </c>
      <c r="H636" s="56">
        <v>110676690</v>
      </c>
      <c r="I636" s="45" t="str">
        <f t="shared" si="83"/>
        <v>0110676690</v>
      </c>
      <c r="J636" s="46"/>
      <c r="K636" s="45" t="str">
        <f t="shared" si="84"/>
        <v>60607030110676690000</v>
      </c>
      <c r="L636" s="39"/>
    </row>
    <row r="637" spans="1:12" s="102" customFormat="1">
      <c r="A637" s="70" t="s">
        <v>457</v>
      </c>
      <c r="B637" s="53" t="s">
        <v>448</v>
      </c>
      <c r="C637" s="54" t="s">
        <v>242</v>
      </c>
      <c r="D637" s="67" t="s">
        <v>28</v>
      </c>
      <c r="E637" s="54" t="s">
        <v>478</v>
      </c>
      <c r="F637" s="54" t="s">
        <v>458</v>
      </c>
      <c r="G637" s="55">
        <f>G638</f>
        <v>3572161</v>
      </c>
      <c r="H637" s="56">
        <v>110676690</v>
      </c>
      <c r="I637" s="45" t="str">
        <f t="shared" si="83"/>
        <v>0110676690</v>
      </c>
      <c r="J637" s="45"/>
      <c r="K637" s="45" t="str">
        <f t="shared" si="84"/>
        <v>60607030110676690610</v>
      </c>
      <c r="L637" s="58"/>
    </row>
    <row r="638" spans="1:12" s="102" customFormat="1">
      <c r="A638" s="52" t="s">
        <v>461</v>
      </c>
      <c r="B638" s="53" t="s">
        <v>448</v>
      </c>
      <c r="C638" s="54" t="s">
        <v>242</v>
      </c>
      <c r="D638" s="67" t="s">
        <v>28</v>
      </c>
      <c r="E638" s="54" t="s">
        <v>478</v>
      </c>
      <c r="F638" s="54" t="s">
        <v>462</v>
      </c>
      <c r="G638" s="55">
        <f>VLOOKUP($K638,'[1]АС БЮДЖ на 31 12 2018'!$A$8:$H$701,6,0)</f>
        <v>3572161</v>
      </c>
      <c r="H638" s="56">
        <v>110676690</v>
      </c>
      <c r="I638" s="45" t="str">
        <f t="shared" si="83"/>
        <v>0110676690</v>
      </c>
      <c r="J638" s="45"/>
      <c r="K638" s="45" t="str">
        <f t="shared" si="84"/>
        <v>60607030110676690612</v>
      </c>
      <c r="L638" s="58"/>
    </row>
    <row r="639" spans="1:12" s="102" customFormat="1">
      <c r="A639" s="70" t="s">
        <v>463</v>
      </c>
      <c r="B639" s="53" t="s">
        <v>448</v>
      </c>
      <c r="C639" s="54" t="s">
        <v>242</v>
      </c>
      <c r="D639" s="67" t="s">
        <v>28</v>
      </c>
      <c r="E639" s="54" t="s">
        <v>478</v>
      </c>
      <c r="F639" s="54" t="s">
        <v>464</v>
      </c>
      <c r="G639" s="55">
        <f>G640</f>
        <v>223457.5</v>
      </c>
      <c r="H639" s="56">
        <v>110676690</v>
      </c>
      <c r="I639" s="45" t="str">
        <f t="shared" si="83"/>
        <v>0110676690</v>
      </c>
      <c r="J639" s="45"/>
      <c r="K639" s="45" t="str">
        <f t="shared" si="84"/>
        <v>60607030110676690620</v>
      </c>
      <c r="L639" s="58"/>
    </row>
    <row r="640" spans="1:12" s="102" customFormat="1">
      <c r="A640" s="57" t="s">
        <v>467</v>
      </c>
      <c r="B640" s="53" t="s">
        <v>448</v>
      </c>
      <c r="C640" s="54" t="s">
        <v>242</v>
      </c>
      <c r="D640" s="67" t="s">
        <v>28</v>
      </c>
      <c r="E640" s="54" t="s">
        <v>478</v>
      </c>
      <c r="F640" s="54" t="s">
        <v>468</v>
      </c>
      <c r="G640" s="55">
        <f>VLOOKUP($K640,'[1]АС БЮДЖ на 31 12 2018'!$A$8:$H$701,6,0)</f>
        <v>223457.5</v>
      </c>
      <c r="H640" s="56">
        <v>110676690</v>
      </c>
      <c r="I640" s="45" t="str">
        <f t="shared" si="83"/>
        <v>0110676690</v>
      </c>
      <c r="J640" s="45"/>
      <c r="K640" s="45" t="str">
        <f t="shared" si="84"/>
        <v>60607030110676690622</v>
      </c>
      <c r="L640" s="58"/>
    </row>
    <row r="641" spans="1:12" s="102" customFormat="1" ht="25.5">
      <c r="A641" s="57" t="s">
        <v>162</v>
      </c>
      <c r="B641" s="53" t="s">
        <v>448</v>
      </c>
      <c r="C641" s="54" t="s">
        <v>242</v>
      </c>
      <c r="D641" s="54" t="s">
        <v>28</v>
      </c>
      <c r="E641" s="54" t="s">
        <v>163</v>
      </c>
      <c r="F641" s="54" t="s">
        <v>24</v>
      </c>
      <c r="G641" s="55">
        <f>G642</f>
        <v>100000</v>
      </c>
      <c r="H641" s="56">
        <v>1500000000</v>
      </c>
      <c r="I641" s="45" t="str">
        <f t="shared" si="83"/>
        <v>1500000000</v>
      </c>
      <c r="J641" s="46"/>
      <c r="K641" s="45" t="str">
        <f t="shared" si="84"/>
        <v>60607031500000000000</v>
      </c>
      <c r="L641" s="39"/>
    </row>
    <row r="642" spans="1:12" s="102" customFormat="1">
      <c r="A642" s="52" t="s">
        <v>184</v>
      </c>
      <c r="B642" s="53" t="s">
        <v>448</v>
      </c>
      <c r="C642" s="54" t="s">
        <v>242</v>
      </c>
      <c r="D642" s="54" t="s">
        <v>28</v>
      </c>
      <c r="E642" s="54" t="s">
        <v>185</v>
      </c>
      <c r="F642" s="54" t="s">
        <v>24</v>
      </c>
      <c r="G642" s="55">
        <f t="shared" ref="G642:G645" si="85">G643</f>
        <v>100000</v>
      </c>
      <c r="H642" s="56">
        <v>1530000000</v>
      </c>
      <c r="I642" s="45" t="str">
        <f t="shared" si="83"/>
        <v>1530000000</v>
      </c>
      <c r="J642" s="46"/>
      <c r="K642" s="45" t="str">
        <f t="shared" si="84"/>
        <v>60607031530000000000</v>
      </c>
      <c r="L642" s="39"/>
    </row>
    <row r="643" spans="1:12" s="102" customFormat="1">
      <c r="A643" s="52" t="s">
        <v>427</v>
      </c>
      <c r="B643" s="53" t="s">
        <v>448</v>
      </c>
      <c r="C643" s="54" t="s">
        <v>242</v>
      </c>
      <c r="D643" s="54" t="s">
        <v>28</v>
      </c>
      <c r="E643" s="54" t="s">
        <v>428</v>
      </c>
      <c r="F643" s="54" t="s">
        <v>24</v>
      </c>
      <c r="G643" s="55">
        <f t="shared" si="85"/>
        <v>100000</v>
      </c>
      <c r="H643" s="56">
        <v>1530100000</v>
      </c>
      <c r="I643" s="45" t="str">
        <f t="shared" si="83"/>
        <v>1530100000</v>
      </c>
      <c r="J643" s="46"/>
      <c r="K643" s="45" t="str">
        <f t="shared" si="84"/>
        <v>60607031530100000000</v>
      </c>
      <c r="L643" s="39"/>
    </row>
    <row r="644" spans="1:12" s="102" customFormat="1" ht="25.5">
      <c r="A644" s="52" t="s">
        <v>429</v>
      </c>
      <c r="B644" s="53" t="s">
        <v>448</v>
      </c>
      <c r="C644" s="54" t="s">
        <v>242</v>
      </c>
      <c r="D644" s="54" t="s">
        <v>28</v>
      </c>
      <c r="E644" s="54" t="s">
        <v>430</v>
      </c>
      <c r="F644" s="54" t="s">
        <v>24</v>
      </c>
      <c r="G644" s="55">
        <f t="shared" si="85"/>
        <v>100000</v>
      </c>
      <c r="H644" s="56">
        <v>1530120660</v>
      </c>
      <c r="I644" s="45" t="str">
        <f t="shared" si="83"/>
        <v>1530120660</v>
      </c>
      <c r="J644" s="46"/>
      <c r="K644" s="45" t="str">
        <f t="shared" si="84"/>
        <v>60607031530120660000</v>
      </c>
      <c r="L644" s="39"/>
    </row>
    <row r="645" spans="1:12" s="102" customFormat="1">
      <c r="A645" s="70" t="s">
        <v>457</v>
      </c>
      <c r="B645" s="53" t="s">
        <v>448</v>
      </c>
      <c r="C645" s="54" t="s">
        <v>242</v>
      </c>
      <c r="D645" s="54" t="s">
        <v>28</v>
      </c>
      <c r="E645" s="54" t="s">
        <v>430</v>
      </c>
      <c r="F645" s="54" t="s">
        <v>458</v>
      </c>
      <c r="G645" s="55">
        <f t="shared" si="85"/>
        <v>100000</v>
      </c>
      <c r="H645" s="56">
        <v>1530120660</v>
      </c>
      <c r="I645" s="45" t="str">
        <f t="shared" si="83"/>
        <v>1530120660</v>
      </c>
      <c r="J645" s="45"/>
      <c r="K645" s="45" t="str">
        <f t="shared" si="84"/>
        <v>60607031530120660610</v>
      </c>
      <c r="L645" s="58"/>
    </row>
    <row r="646" spans="1:12" s="102" customFormat="1">
      <c r="A646" s="57" t="s">
        <v>461</v>
      </c>
      <c r="B646" s="53" t="s">
        <v>448</v>
      </c>
      <c r="C646" s="54" t="s">
        <v>242</v>
      </c>
      <c r="D646" s="54" t="s">
        <v>28</v>
      </c>
      <c r="E646" s="54" t="s">
        <v>430</v>
      </c>
      <c r="F646" s="54" t="s">
        <v>462</v>
      </c>
      <c r="G646" s="55">
        <f>VLOOKUP($K646,'[1]АС БЮДЖ на 31 12 2018'!$A$8:$H$701,6,0)</f>
        <v>100000</v>
      </c>
      <c r="H646" s="56">
        <v>1530120660</v>
      </c>
      <c r="I646" s="45" t="str">
        <f t="shared" si="83"/>
        <v>1530120660</v>
      </c>
      <c r="J646" s="45"/>
      <c r="K646" s="45" t="str">
        <f t="shared" si="84"/>
        <v>60607031530120660612</v>
      </c>
      <c r="L646" s="58"/>
    </row>
    <row r="647" spans="1:12" s="101" customFormat="1" ht="51">
      <c r="A647" s="52" t="s">
        <v>482</v>
      </c>
      <c r="B647" s="53" t="s">
        <v>448</v>
      </c>
      <c r="C647" s="67" t="s">
        <v>242</v>
      </c>
      <c r="D647" s="67" t="s">
        <v>28</v>
      </c>
      <c r="E647" s="54" t="s">
        <v>483</v>
      </c>
      <c r="F647" s="54" t="s">
        <v>24</v>
      </c>
      <c r="G647" s="55">
        <f t="shared" ref="G647:G649" si="86">G648</f>
        <v>345500</v>
      </c>
      <c r="H647" s="56">
        <v>1600000000</v>
      </c>
      <c r="I647" s="45" t="str">
        <f t="shared" si="83"/>
        <v>1600000000</v>
      </c>
      <c r="J647" s="46"/>
      <c r="K647" s="45" t="str">
        <f t="shared" si="84"/>
        <v>60607031600000000000</v>
      </c>
      <c r="L647" s="39"/>
    </row>
    <row r="648" spans="1:12" s="101" customFormat="1" ht="25.5">
      <c r="A648" s="52" t="s">
        <v>484</v>
      </c>
      <c r="B648" s="53" t="s">
        <v>448</v>
      </c>
      <c r="C648" s="67" t="s">
        <v>242</v>
      </c>
      <c r="D648" s="67" t="s">
        <v>28</v>
      </c>
      <c r="E648" s="54" t="s">
        <v>485</v>
      </c>
      <c r="F648" s="54" t="s">
        <v>24</v>
      </c>
      <c r="G648" s="55">
        <f t="shared" si="86"/>
        <v>345500</v>
      </c>
      <c r="H648" s="56">
        <v>1620000000</v>
      </c>
      <c r="I648" s="45" t="str">
        <f t="shared" si="83"/>
        <v>1620000000</v>
      </c>
      <c r="J648" s="46"/>
      <c r="K648" s="45" t="str">
        <f t="shared" si="84"/>
        <v>60607031620000000000</v>
      </c>
      <c r="L648" s="39"/>
    </row>
    <row r="649" spans="1:12" s="101" customFormat="1" ht="25.5">
      <c r="A649" s="52" t="s">
        <v>486</v>
      </c>
      <c r="B649" s="53" t="s">
        <v>448</v>
      </c>
      <c r="C649" s="67" t="s">
        <v>242</v>
      </c>
      <c r="D649" s="67" t="s">
        <v>28</v>
      </c>
      <c r="E649" s="54" t="s">
        <v>487</v>
      </c>
      <c r="F649" s="54" t="s">
        <v>24</v>
      </c>
      <c r="G649" s="55">
        <f t="shared" si="86"/>
        <v>345500</v>
      </c>
      <c r="H649" s="56">
        <v>1620200000</v>
      </c>
      <c r="I649" s="45" t="str">
        <f t="shared" si="83"/>
        <v>1620200000</v>
      </c>
      <c r="J649" s="46"/>
      <c r="K649" s="45" t="str">
        <f t="shared" si="84"/>
        <v>60607031620200000000</v>
      </c>
      <c r="L649" s="39"/>
    </row>
    <row r="650" spans="1:12" s="101" customFormat="1" ht="25.5">
      <c r="A650" s="52" t="s">
        <v>488</v>
      </c>
      <c r="B650" s="53" t="s">
        <v>448</v>
      </c>
      <c r="C650" s="67" t="s">
        <v>242</v>
      </c>
      <c r="D650" s="67" t="s">
        <v>28</v>
      </c>
      <c r="E650" s="54" t="s">
        <v>489</v>
      </c>
      <c r="F650" s="54" t="s">
        <v>24</v>
      </c>
      <c r="G650" s="55">
        <f>G651+G653</f>
        <v>345500</v>
      </c>
      <c r="H650" s="56">
        <v>1620220550</v>
      </c>
      <c r="I650" s="45" t="str">
        <f t="shared" si="83"/>
        <v>1620220550</v>
      </c>
      <c r="J650" s="46"/>
      <c r="K650" s="45" t="str">
        <f t="shared" si="84"/>
        <v>60607031620220550000</v>
      </c>
      <c r="L650" s="39"/>
    </row>
    <row r="651" spans="1:12" s="101" customFormat="1">
      <c r="A651" s="91" t="s">
        <v>457</v>
      </c>
      <c r="B651" s="53" t="s">
        <v>448</v>
      </c>
      <c r="C651" s="67" t="s">
        <v>242</v>
      </c>
      <c r="D651" s="67" t="s">
        <v>28</v>
      </c>
      <c r="E651" s="54" t="s">
        <v>489</v>
      </c>
      <c r="F651" s="54" t="s">
        <v>458</v>
      </c>
      <c r="G651" s="55">
        <f>G652</f>
        <v>286900</v>
      </c>
      <c r="H651" s="56">
        <v>1620220550</v>
      </c>
      <c r="I651" s="45" t="str">
        <f t="shared" si="83"/>
        <v>1620220550</v>
      </c>
      <c r="J651" s="45"/>
      <c r="K651" s="45" t="str">
        <f t="shared" si="84"/>
        <v>60607031620220550610</v>
      </c>
      <c r="L651" s="39"/>
    </row>
    <row r="652" spans="1:12" s="102" customFormat="1">
      <c r="A652" s="57" t="s">
        <v>461</v>
      </c>
      <c r="B652" s="53" t="s">
        <v>448</v>
      </c>
      <c r="C652" s="67" t="s">
        <v>242</v>
      </c>
      <c r="D652" s="67" t="s">
        <v>28</v>
      </c>
      <c r="E652" s="54" t="s">
        <v>489</v>
      </c>
      <c r="F652" s="54" t="s">
        <v>462</v>
      </c>
      <c r="G652" s="55">
        <f>VLOOKUP($K652,'[1]АС БЮДЖ на 31 12 2018'!$A$8:$H$701,6,0)</f>
        <v>286900</v>
      </c>
      <c r="H652" s="56">
        <v>1620220550</v>
      </c>
      <c r="I652" s="45" t="str">
        <f t="shared" si="83"/>
        <v>1620220550</v>
      </c>
      <c r="J652" s="45"/>
      <c r="K652" s="45" t="str">
        <f t="shared" si="84"/>
        <v>60607031620220550612</v>
      </c>
      <c r="L652" s="58"/>
    </row>
    <row r="653" spans="1:12" s="101" customFormat="1">
      <c r="A653" s="70" t="s">
        <v>463</v>
      </c>
      <c r="B653" s="53" t="s">
        <v>448</v>
      </c>
      <c r="C653" s="67" t="s">
        <v>242</v>
      </c>
      <c r="D653" s="67" t="s">
        <v>28</v>
      </c>
      <c r="E653" s="54" t="s">
        <v>489</v>
      </c>
      <c r="F653" s="54" t="s">
        <v>464</v>
      </c>
      <c r="G653" s="55">
        <f>G654</f>
        <v>58600</v>
      </c>
      <c r="H653" s="56">
        <v>1620220550</v>
      </c>
      <c r="I653" s="45" t="str">
        <f t="shared" si="83"/>
        <v>1620220550</v>
      </c>
      <c r="J653" s="45"/>
      <c r="K653" s="45" t="str">
        <f t="shared" si="84"/>
        <v>60607031620220550620</v>
      </c>
      <c r="L653" s="39"/>
    </row>
    <row r="654" spans="1:12" s="102" customFormat="1">
      <c r="A654" s="57" t="s">
        <v>467</v>
      </c>
      <c r="B654" s="53" t="s">
        <v>448</v>
      </c>
      <c r="C654" s="67" t="s">
        <v>242</v>
      </c>
      <c r="D654" s="67" t="s">
        <v>28</v>
      </c>
      <c r="E654" s="54" t="s">
        <v>489</v>
      </c>
      <c r="F654" s="54" t="s">
        <v>468</v>
      </c>
      <c r="G654" s="55">
        <f>VLOOKUP($K654,'[1]АС БЮДЖ на 31 12 2018'!$A$8:$H$701,6,0)</f>
        <v>58600</v>
      </c>
      <c r="H654" s="56">
        <v>1620220550</v>
      </c>
      <c r="I654" s="45" t="str">
        <f t="shared" si="83"/>
        <v>1620220550</v>
      </c>
      <c r="J654" s="45"/>
      <c r="K654" s="45" t="str">
        <f t="shared" si="84"/>
        <v>60607031620220550622</v>
      </c>
      <c r="L654" s="58"/>
    </row>
    <row r="655" spans="1:12" s="101" customFormat="1">
      <c r="A655" s="47" t="s">
        <v>512</v>
      </c>
      <c r="B655" s="48" t="s">
        <v>448</v>
      </c>
      <c r="C655" s="49" t="s">
        <v>242</v>
      </c>
      <c r="D655" s="49" t="s">
        <v>242</v>
      </c>
      <c r="E655" s="49" t="s">
        <v>23</v>
      </c>
      <c r="F655" s="49" t="s">
        <v>24</v>
      </c>
      <c r="G655" s="50">
        <f>G656+G670</f>
        <v>24997343.199999999</v>
      </c>
      <c r="H655" s="51">
        <v>0</v>
      </c>
      <c r="I655" s="45" t="str">
        <f t="shared" si="83"/>
        <v>0000000000</v>
      </c>
      <c r="J655" s="46"/>
      <c r="K655" s="45" t="str">
        <f t="shared" si="84"/>
        <v>60607070000000000000</v>
      </c>
      <c r="L655" s="39"/>
    </row>
    <row r="656" spans="1:12" s="101" customFormat="1">
      <c r="A656" s="70" t="s">
        <v>450</v>
      </c>
      <c r="B656" s="53" t="s">
        <v>448</v>
      </c>
      <c r="C656" s="54" t="s">
        <v>242</v>
      </c>
      <c r="D656" s="54" t="s">
        <v>242</v>
      </c>
      <c r="E656" s="54" t="s">
        <v>451</v>
      </c>
      <c r="F656" s="54" t="s">
        <v>24</v>
      </c>
      <c r="G656" s="55">
        <f t="shared" ref="G656:G657" si="87">G657</f>
        <v>24882143.199999999</v>
      </c>
      <c r="H656" s="56">
        <v>100000000</v>
      </c>
      <c r="I656" s="45" t="str">
        <f t="shared" si="83"/>
        <v>0100000000</v>
      </c>
      <c r="J656" s="46"/>
      <c r="K656" s="45" t="str">
        <f t="shared" si="84"/>
        <v>60607070100000000000</v>
      </c>
      <c r="L656" s="39"/>
    </row>
    <row r="657" spans="1:12" s="101" customFormat="1" ht="25.5">
      <c r="A657" s="70" t="s">
        <v>452</v>
      </c>
      <c r="B657" s="53" t="s">
        <v>448</v>
      </c>
      <c r="C657" s="54" t="s">
        <v>242</v>
      </c>
      <c r="D657" s="54" t="s">
        <v>242</v>
      </c>
      <c r="E657" s="54" t="s">
        <v>453</v>
      </c>
      <c r="F657" s="54" t="s">
        <v>24</v>
      </c>
      <c r="G657" s="55">
        <f t="shared" si="87"/>
        <v>24882143.199999999</v>
      </c>
      <c r="H657" s="56">
        <v>110000000</v>
      </c>
      <c r="I657" s="45" t="str">
        <f t="shared" si="83"/>
        <v>0110000000</v>
      </c>
      <c r="J657" s="46"/>
      <c r="K657" s="45" t="str">
        <f t="shared" si="84"/>
        <v>60607070110000000000</v>
      </c>
      <c r="L657" s="39"/>
    </row>
    <row r="658" spans="1:12" s="101" customFormat="1">
      <c r="A658" s="70" t="s">
        <v>513</v>
      </c>
      <c r="B658" s="53" t="s">
        <v>448</v>
      </c>
      <c r="C658" s="54" t="s">
        <v>242</v>
      </c>
      <c r="D658" s="54" t="s">
        <v>242</v>
      </c>
      <c r="E658" s="54" t="s">
        <v>514</v>
      </c>
      <c r="F658" s="54" t="s">
        <v>24</v>
      </c>
      <c r="G658" s="55">
        <f>G659+G662+G667</f>
        <v>24882143.199999999</v>
      </c>
      <c r="H658" s="56">
        <v>110400000</v>
      </c>
      <c r="I658" s="45" t="str">
        <f t="shared" si="83"/>
        <v>0110400000</v>
      </c>
      <c r="J658" s="46"/>
      <c r="K658" s="45" t="str">
        <f t="shared" si="84"/>
        <v>60607070110400000000</v>
      </c>
      <c r="L658" s="39"/>
    </row>
    <row r="659" spans="1:12" s="101" customFormat="1">
      <c r="A659" s="70" t="s">
        <v>152</v>
      </c>
      <c r="B659" s="53" t="s">
        <v>448</v>
      </c>
      <c r="C659" s="54" t="s">
        <v>242</v>
      </c>
      <c r="D659" s="54" t="s">
        <v>242</v>
      </c>
      <c r="E659" s="54" t="s">
        <v>515</v>
      </c>
      <c r="F659" s="54" t="s">
        <v>24</v>
      </c>
      <c r="G659" s="55">
        <f t="shared" ref="G659:G660" si="88">G660</f>
        <v>6986650</v>
      </c>
      <c r="H659" s="56">
        <v>110411010</v>
      </c>
      <c r="I659" s="45" t="str">
        <f t="shared" si="83"/>
        <v>0110411010</v>
      </c>
      <c r="J659" s="46"/>
      <c r="K659" s="45" t="str">
        <f t="shared" si="84"/>
        <v>60607070110411010000</v>
      </c>
      <c r="L659" s="39"/>
    </row>
    <row r="660" spans="1:12" s="101" customFormat="1">
      <c r="A660" s="70" t="s">
        <v>463</v>
      </c>
      <c r="B660" s="53" t="s">
        <v>448</v>
      </c>
      <c r="C660" s="54" t="s">
        <v>242</v>
      </c>
      <c r="D660" s="54" t="s">
        <v>242</v>
      </c>
      <c r="E660" s="54" t="s">
        <v>515</v>
      </c>
      <c r="F660" s="54" t="s">
        <v>464</v>
      </c>
      <c r="G660" s="55">
        <f t="shared" si="88"/>
        <v>6986650</v>
      </c>
      <c r="H660" s="56">
        <v>110411010</v>
      </c>
      <c r="I660" s="45" t="str">
        <f t="shared" si="83"/>
        <v>0110411010</v>
      </c>
      <c r="J660" s="45"/>
      <c r="K660" s="45" t="str">
        <f t="shared" si="84"/>
        <v>60607070110411010620</v>
      </c>
      <c r="L660" s="39"/>
    </row>
    <row r="661" spans="1:12" s="102" customFormat="1" ht="38.25">
      <c r="A661" s="57" t="s">
        <v>465</v>
      </c>
      <c r="B661" s="53" t="s">
        <v>448</v>
      </c>
      <c r="C661" s="54" t="s">
        <v>242</v>
      </c>
      <c r="D661" s="54" t="s">
        <v>242</v>
      </c>
      <c r="E661" s="54" t="s">
        <v>515</v>
      </c>
      <c r="F661" s="54" t="s">
        <v>466</v>
      </c>
      <c r="G661" s="55">
        <f>VLOOKUP($K661,'[1]АС БЮДЖ на 31 12 2018'!$A$8:$H$701,6,0)</f>
        <v>6986650</v>
      </c>
      <c r="H661" s="56">
        <v>110411010</v>
      </c>
      <c r="I661" s="45" t="str">
        <f t="shared" si="83"/>
        <v>0110411010</v>
      </c>
      <c r="J661" s="45"/>
      <c r="K661" s="45" t="str">
        <f t="shared" si="84"/>
        <v>60607070110411010621</v>
      </c>
      <c r="L661" s="58"/>
    </row>
    <row r="662" spans="1:12" s="101" customFormat="1">
      <c r="A662" s="52" t="s">
        <v>516</v>
      </c>
      <c r="B662" s="53" t="s">
        <v>448</v>
      </c>
      <c r="C662" s="54" t="s">
        <v>242</v>
      </c>
      <c r="D662" s="54" t="s">
        <v>242</v>
      </c>
      <c r="E662" s="54" t="s">
        <v>517</v>
      </c>
      <c r="F662" s="54" t="s">
        <v>24</v>
      </c>
      <c r="G662" s="55">
        <f>G663+G665</f>
        <v>17867370</v>
      </c>
      <c r="H662" s="56">
        <v>110420330</v>
      </c>
      <c r="I662" s="45" t="str">
        <f t="shared" si="83"/>
        <v>0110420330</v>
      </c>
      <c r="J662" s="46"/>
      <c r="K662" s="45" t="str">
        <f t="shared" si="84"/>
        <v>60607070110420330000</v>
      </c>
      <c r="L662" s="39"/>
    </row>
    <row r="663" spans="1:12" s="101" customFormat="1">
      <c r="A663" s="70" t="s">
        <v>457</v>
      </c>
      <c r="B663" s="53" t="s">
        <v>448</v>
      </c>
      <c r="C663" s="54" t="s">
        <v>242</v>
      </c>
      <c r="D663" s="54" t="s">
        <v>242</v>
      </c>
      <c r="E663" s="54" t="s">
        <v>517</v>
      </c>
      <c r="F663" s="54" t="s">
        <v>458</v>
      </c>
      <c r="G663" s="55">
        <f>G664</f>
        <v>16838143.579999998</v>
      </c>
      <c r="H663" s="56">
        <v>110420330</v>
      </c>
      <c r="I663" s="45" t="str">
        <f t="shared" si="83"/>
        <v>0110420330</v>
      </c>
      <c r="J663" s="45"/>
      <c r="K663" s="45" t="str">
        <f t="shared" si="84"/>
        <v>60607070110420330610</v>
      </c>
      <c r="L663" s="39"/>
    </row>
    <row r="664" spans="1:12" s="102" customFormat="1">
      <c r="A664" s="57" t="s">
        <v>461</v>
      </c>
      <c r="B664" s="53" t="s">
        <v>448</v>
      </c>
      <c r="C664" s="54" t="s">
        <v>242</v>
      </c>
      <c r="D664" s="54" t="s">
        <v>242</v>
      </c>
      <c r="E664" s="54" t="s">
        <v>517</v>
      </c>
      <c r="F664" s="54" t="s">
        <v>462</v>
      </c>
      <c r="G664" s="55">
        <f>VLOOKUP($K664,'[1]АС БЮДЖ на 31 12 2018'!$A$8:$H$701,6,0)</f>
        <v>16838143.579999998</v>
      </c>
      <c r="H664" s="56">
        <v>110420330</v>
      </c>
      <c r="I664" s="45" t="str">
        <f t="shared" si="83"/>
        <v>0110420330</v>
      </c>
      <c r="J664" s="45"/>
      <c r="K664" s="45" t="str">
        <f t="shared" si="84"/>
        <v>60607070110420330612</v>
      </c>
      <c r="L664" s="58"/>
    </row>
    <row r="665" spans="1:12" s="102" customFormat="1">
      <c r="A665" s="70" t="s">
        <v>463</v>
      </c>
      <c r="B665" s="53" t="s">
        <v>448</v>
      </c>
      <c r="C665" s="54" t="s">
        <v>242</v>
      </c>
      <c r="D665" s="54" t="s">
        <v>242</v>
      </c>
      <c r="E665" s="54" t="s">
        <v>517</v>
      </c>
      <c r="F665" s="54" t="s">
        <v>464</v>
      </c>
      <c r="G665" s="55">
        <f>G666</f>
        <v>1029226.42</v>
      </c>
      <c r="H665" s="56">
        <v>110420330</v>
      </c>
      <c r="I665" s="45" t="str">
        <f t="shared" si="83"/>
        <v>0110420330</v>
      </c>
      <c r="J665" s="45"/>
      <c r="K665" s="45" t="str">
        <f t="shared" si="84"/>
        <v>60607070110420330620</v>
      </c>
      <c r="L665" s="58"/>
    </row>
    <row r="666" spans="1:12" s="102" customFormat="1">
      <c r="A666" s="57" t="s">
        <v>467</v>
      </c>
      <c r="B666" s="53" t="s">
        <v>448</v>
      </c>
      <c r="C666" s="54" t="s">
        <v>242</v>
      </c>
      <c r="D666" s="54" t="s">
        <v>242</v>
      </c>
      <c r="E666" s="54" t="s">
        <v>517</v>
      </c>
      <c r="F666" s="54" t="s">
        <v>468</v>
      </c>
      <c r="G666" s="55">
        <f>VLOOKUP($K666,'[1]АС БЮДЖ на 31 12 2018'!$A$8:$H$701,6,0)</f>
        <v>1029226.42</v>
      </c>
      <c r="H666" s="56">
        <v>110420330</v>
      </c>
      <c r="I666" s="45" t="str">
        <f t="shared" si="83"/>
        <v>0110420330</v>
      </c>
      <c r="J666" s="45"/>
      <c r="K666" s="45" t="str">
        <f t="shared" si="84"/>
        <v>60607070110420330622</v>
      </c>
      <c r="L666" s="58"/>
    </row>
    <row r="667" spans="1:12" s="102" customFormat="1" ht="25.5">
      <c r="A667" s="57" t="s">
        <v>472</v>
      </c>
      <c r="B667" s="53" t="s">
        <v>448</v>
      </c>
      <c r="C667" s="54" t="s">
        <v>242</v>
      </c>
      <c r="D667" s="54" t="s">
        <v>242</v>
      </c>
      <c r="E667" s="54" t="s">
        <v>518</v>
      </c>
      <c r="F667" s="54" t="s">
        <v>24</v>
      </c>
      <c r="G667" s="55">
        <f t="shared" ref="G667:G668" si="89">G668</f>
        <v>28123.200000000001</v>
      </c>
      <c r="H667" s="56">
        <v>110477250</v>
      </c>
      <c r="I667" s="45" t="str">
        <f t="shared" si="83"/>
        <v>0110477250</v>
      </c>
      <c r="J667" s="46"/>
      <c r="K667" s="45" t="str">
        <f t="shared" si="84"/>
        <v>60607070110477250000</v>
      </c>
      <c r="L667" s="39"/>
    </row>
    <row r="668" spans="1:12" s="102" customFormat="1">
      <c r="A668" s="57" t="s">
        <v>463</v>
      </c>
      <c r="B668" s="53" t="s">
        <v>448</v>
      </c>
      <c r="C668" s="54" t="s">
        <v>242</v>
      </c>
      <c r="D668" s="54" t="s">
        <v>242</v>
      </c>
      <c r="E668" s="54" t="s">
        <v>518</v>
      </c>
      <c r="F668" s="54" t="s">
        <v>464</v>
      </c>
      <c r="G668" s="55">
        <f t="shared" si="89"/>
        <v>28123.200000000001</v>
      </c>
      <c r="H668" s="56">
        <v>110477250</v>
      </c>
      <c r="I668" s="45" t="str">
        <f t="shared" si="83"/>
        <v>0110477250</v>
      </c>
      <c r="J668" s="45"/>
      <c r="K668" s="45" t="str">
        <f t="shared" si="84"/>
        <v>60607070110477250620</v>
      </c>
      <c r="L668" s="58"/>
    </row>
    <row r="669" spans="1:12" s="102" customFormat="1" ht="38.25">
      <c r="A669" s="57" t="s">
        <v>465</v>
      </c>
      <c r="B669" s="53" t="s">
        <v>448</v>
      </c>
      <c r="C669" s="54" t="s">
        <v>242</v>
      </c>
      <c r="D669" s="54" t="s">
        <v>242</v>
      </c>
      <c r="E669" s="54" t="s">
        <v>518</v>
      </c>
      <c r="F669" s="54" t="s">
        <v>466</v>
      </c>
      <c r="G669" s="55">
        <f>VLOOKUP($K669,'[1]АС БЮДЖ на 31 12 2018'!$A$8:$H$701,6,0)</f>
        <v>28123.200000000001</v>
      </c>
      <c r="H669" s="56">
        <v>110477250</v>
      </c>
      <c r="I669" s="45" t="str">
        <f t="shared" si="83"/>
        <v>0110477250</v>
      </c>
      <c r="J669" s="45"/>
      <c r="K669" s="45" t="str">
        <f t="shared" si="84"/>
        <v>60607070110477250621</v>
      </c>
      <c r="L669" s="58"/>
    </row>
    <row r="670" spans="1:12" s="101" customFormat="1" ht="51">
      <c r="A670" s="52" t="s">
        <v>482</v>
      </c>
      <c r="B670" s="53" t="s">
        <v>448</v>
      </c>
      <c r="C670" s="54" t="s">
        <v>242</v>
      </c>
      <c r="D670" s="54" t="s">
        <v>242</v>
      </c>
      <c r="E670" s="54" t="s">
        <v>483</v>
      </c>
      <c r="F670" s="54" t="s">
        <v>24</v>
      </c>
      <c r="G670" s="55">
        <f t="shared" ref="G670:G673" si="90">G671</f>
        <v>115200</v>
      </c>
      <c r="H670" s="56">
        <v>1600000000</v>
      </c>
      <c r="I670" s="45" t="str">
        <f t="shared" si="83"/>
        <v>1600000000</v>
      </c>
      <c r="J670" s="46"/>
      <c r="K670" s="45" t="str">
        <f t="shared" si="84"/>
        <v>60607071600000000000</v>
      </c>
      <c r="L670" s="39"/>
    </row>
    <row r="671" spans="1:12" s="101" customFormat="1" ht="25.5">
      <c r="A671" s="52" t="s">
        <v>484</v>
      </c>
      <c r="B671" s="53" t="s">
        <v>448</v>
      </c>
      <c r="C671" s="54" t="s">
        <v>242</v>
      </c>
      <c r="D671" s="54" t="s">
        <v>242</v>
      </c>
      <c r="E671" s="54" t="s">
        <v>485</v>
      </c>
      <c r="F671" s="54" t="s">
        <v>24</v>
      </c>
      <c r="G671" s="55">
        <f t="shared" si="90"/>
        <v>115200</v>
      </c>
      <c r="H671" s="56">
        <v>1620000000</v>
      </c>
      <c r="I671" s="45" t="str">
        <f t="shared" si="83"/>
        <v>1620000000</v>
      </c>
      <c r="J671" s="46"/>
      <c r="K671" s="45" t="str">
        <f t="shared" si="84"/>
        <v>60607071620000000000</v>
      </c>
      <c r="L671" s="39"/>
    </row>
    <row r="672" spans="1:12" s="101" customFormat="1" ht="25.5">
      <c r="A672" s="52" t="s">
        <v>486</v>
      </c>
      <c r="B672" s="53" t="s">
        <v>448</v>
      </c>
      <c r="C672" s="54" t="s">
        <v>242</v>
      </c>
      <c r="D672" s="54" t="s">
        <v>242</v>
      </c>
      <c r="E672" s="54" t="s">
        <v>487</v>
      </c>
      <c r="F672" s="54" t="s">
        <v>24</v>
      </c>
      <c r="G672" s="55">
        <f t="shared" si="90"/>
        <v>115200</v>
      </c>
      <c r="H672" s="56">
        <v>1620200000</v>
      </c>
      <c r="I672" s="45" t="str">
        <f t="shared" si="83"/>
        <v>1620200000</v>
      </c>
      <c r="J672" s="46"/>
      <c r="K672" s="45" t="str">
        <f t="shared" si="84"/>
        <v>60607071620200000000</v>
      </c>
      <c r="L672" s="39"/>
    </row>
    <row r="673" spans="1:12" s="101" customFormat="1" ht="25.5">
      <c r="A673" s="52" t="s">
        <v>488</v>
      </c>
      <c r="B673" s="53" t="s">
        <v>448</v>
      </c>
      <c r="C673" s="54" t="s">
        <v>242</v>
      </c>
      <c r="D673" s="54" t="s">
        <v>242</v>
      </c>
      <c r="E673" s="54" t="s">
        <v>489</v>
      </c>
      <c r="F673" s="54" t="s">
        <v>24</v>
      </c>
      <c r="G673" s="55">
        <f t="shared" si="90"/>
        <v>115200</v>
      </c>
      <c r="H673" s="56">
        <v>1620220550</v>
      </c>
      <c r="I673" s="45" t="str">
        <f t="shared" si="83"/>
        <v>1620220550</v>
      </c>
      <c r="J673" s="46"/>
      <c r="K673" s="45" t="str">
        <f t="shared" si="84"/>
        <v>60607071620220550000</v>
      </c>
      <c r="L673" s="39"/>
    </row>
    <row r="674" spans="1:12" s="101" customFormat="1">
      <c r="A674" s="70" t="s">
        <v>463</v>
      </c>
      <c r="B674" s="53" t="s">
        <v>448</v>
      </c>
      <c r="C674" s="54" t="s">
        <v>242</v>
      </c>
      <c r="D674" s="54" t="s">
        <v>242</v>
      </c>
      <c r="E674" s="54" t="s">
        <v>489</v>
      </c>
      <c r="F674" s="54" t="s">
        <v>464</v>
      </c>
      <c r="G674" s="55">
        <f>G675</f>
        <v>115200</v>
      </c>
      <c r="H674" s="56">
        <v>1620220550</v>
      </c>
      <c r="I674" s="45" t="str">
        <f t="shared" si="83"/>
        <v>1620220550</v>
      </c>
      <c r="J674" s="45"/>
      <c r="K674" s="45" t="str">
        <f t="shared" si="84"/>
        <v>60607071620220550620</v>
      </c>
      <c r="L674" s="39"/>
    </row>
    <row r="675" spans="1:12" s="102" customFormat="1">
      <c r="A675" s="57" t="s">
        <v>467</v>
      </c>
      <c r="B675" s="53" t="s">
        <v>448</v>
      </c>
      <c r="C675" s="54" t="s">
        <v>242</v>
      </c>
      <c r="D675" s="54" t="s">
        <v>242</v>
      </c>
      <c r="E675" s="54" t="s">
        <v>489</v>
      </c>
      <c r="F675" s="54" t="s">
        <v>468</v>
      </c>
      <c r="G675" s="55">
        <f>VLOOKUP($K675,'[1]АС БЮДЖ на 31 12 2018'!$A$8:$H$701,6,0)</f>
        <v>115200</v>
      </c>
      <c r="H675" s="56">
        <v>1620220550</v>
      </c>
      <c r="I675" s="45" t="str">
        <f t="shared" ref="I675:I745" si="91">TEXT(H675,"0000000000")</f>
        <v>1620220550</v>
      </c>
      <c r="J675" s="45"/>
      <c r="K675" s="45" t="str">
        <f t="shared" si="84"/>
        <v>60607071620220550622</v>
      </c>
      <c r="L675" s="58"/>
    </row>
    <row r="676" spans="1:12" s="101" customFormat="1">
      <c r="A676" s="47" t="s">
        <v>519</v>
      </c>
      <c r="B676" s="48" t="s">
        <v>448</v>
      </c>
      <c r="C676" s="49" t="s">
        <v>242</v>
      </c>
      <c r="D676" s="49" t="s">
        <v>520</v>
      </c>
      <c r="E676" s="49" t="s">
        <v>23</v>
      </c>
      <c r="F676" s="49" t="s">
        <v>24</v>
      </c>
      <c r="G676" s="50">
        <f>G677+G711+G717</f>
        <v>45910839.390000001</v>
      </c>
      <c r="H676" s="51">
        <v>0</v>
      </c>
      <c r="I676" s="45" t="str">
        <f t="shared" si="91"/>
        <v>0000000000</v>
      </c>
      <c r="J676" s="46"/>
      <c r="K676" s="45" t="str">
        <f t="shared" si="84"/>
        <v>60607090000000000000</v>
      </c>
      <c r="L676" s="39"/>
    </row>
    <row r="677" spans="1:12" s="101" customFormat="1">
      <c r="A677" s="70" t="s">
        <v>450</v>
      </c>
      <c r="B677" s="53" t="s">
        <v>448</v>
      </c>
      <c r="C677" s="54" t="s">
        <v>242</v>
      </c>
      <c r="D677" s="54" t="s">
        <v>520</v>
      </c>
      <c r="E677" s="54" t="s">
        <v>451</v>
      </c>
      <c r="F677" s="54" t="s">
        <v>24</v>
      </c>
      <c r="G677" s="55">
        <f>G678</f>
        <v>20162117.77</v>
      </c>
      <c r="H677" s="56">
        <v>100000000</v>
      </c>
      <c r="I677" s="45" t="str">
        <f t="shared" si="91"/>
        <v>0100000000</v>
      </c>
      <c r="J677" s="46"/>
      <c r="K677" s="45" t="str">
        <f t="shared" si="84"/>
        <v>60607090100000000000</v>
      </c>
      <c r="L677" s="39"/>
    </row>
    <row r="678" spans="1:12" s="101" customFormat="1" ht="25.5">
      <c r="A678" s="70" t="s">
        <v>452</v>
      </c>
      <c r="B678" s="53" t="s">
        <v>448</v>
      </c>
      <c r="C678" s="54" t="s">
        <v>242</v>
      </c>
      <c r="D678" s="54" t="s">
        <v>520</v>
      </c>
      <c r="E678" s="54" t="s">
        <v>453</v>
      </c>
      <c r="F678" s="54" t="s">
        <v>24</v>
      </c>
      <c r="G678" s="55">
        <f>G679+G692+G704+G700</f>
        <v>20162117.77</v>
      </c>
      <c r="H678" s="56">
        <v>110000000</v>
      </c>
      <c r="I678" s="45" t="str">
        <f t="shared" si="91"/>
        <v>0110000000</v>
      </c>
      <c r="J678" s="46"/>
      <c r="K678" s="45" t="str">
        <f t="shared" ref="K678:K748" si="92">CONCATENATE(B678,C678,D678,I678,F678)</f>
        <v>60607090110000000000</v>
      </c>
      <c r="L678" s="39"/>
    </row>
    <row r="679" spans="1:12" s="101" customFormat="1" ht="25.5">
      <c r="A679" s="65" t="s">
        <v>503</v>
      </c>
      <c r="B679" s="66" t="s">
        <v>448</v>
      </c>
      <c r="C679" s="67" t="s">
        <v>242</v>
      </c>
      <c r="D679" s="67" t="s">
        <v>520</v>
      </c>
      <c r="E679" s="67" t="s">
        <v>504</v>
      </c>
      <c r="F679" s="67" t="s">
        <v>24</v>
      </c>
      <c r="G679" s="68">
        <f>G680+G686+G689+G683</f>
        <v>8462535.9199999999</v>
      </c>
      <c r="H679" s="69">
        <v>110300000</v>
      </c>
      <c r="I679" s="45" t="str">
        <f t="shared" si="91"/>
        <v>0110300000</v>
      </c>
      <c r="J679" s="46"/>
      <c r="K679" s="45" t="str">
        <f t="shared" si="92"/>
        <v>60607090110300000000</v>
      </c>
      <c r="L679" s="39"/>
    </row>
    <row r="680" spans="1:12" s="101" customFormat="1">
      <c r="A680" s="91" t="s">
        <v>152</v>
      </c>
      <c r="B680" s="66" t="s">
        <v>448</v>
      </c>
      <c r="C680" s="67" t="s">
        <v>242</v>
      </c>
      <c r="D680" s="67" t="s">
        <v>520</v>
      </c>
      <c r="E680" s="67" t="s">
        <v>505</v>
      </c>
      <c r="F680" s="67" t="s">
        <v>24</v>
      </c>
      <c r="G680" s="68">
        <f t="shared" ref="G680:G681" si="93">G681</f>
        <v>7888839.9199999999</v>
      </c>
      <c r="H680" s="69">
        <v>110311010</v>
      </c>
      <c r="I680" s="45" t="str">
        <f t="shared" si="91"/>
        <v>0110311010</v>
      </c>
      <c r="J680" s="46"/>
      <c r="K680" s="45" t="str">
        <f t="shared" si="92"/>
        <v>60607090110311010000</v>
      </c>
      <c r="L680" s="39"/>
    </row>
    <row r="681" spans="1:12" s="101" customFormat="1">
      <c r="A681" s="91" t="s">
        <v>457</v>
      </c>
      <c r="B681" s="66" t="s">
        <v>448</v>
      </c>
      <c r="C681" s="67" t="s">
        <v>242</v>
      </c>
      <c r="D681" s="67" t="s">
        <v>520</v>
      </c>
      <c r="E681" s="67" t="s">
        <v>505</v>
      </c>
      <c r="F681" s="67" t="s">
        <v>458</v>
      </c>
      <c r="G681" s="55">
        <f t="shared" si="93"/>
        <v>7888839.9199999999</v>
      </c>
      <c r="H681" s="56">
        <v>110311010</v>
      </c>
      <c r="I681" s="45" t="str">
        <f t="shared" si="91"/>
        <v>0110311010</v>
      </c>
      <c r="J681" s="45"/>
      <c r="K681" s="45" t="str">
        <f t="shared" si="92"/>
        <v>60607090110311010610</v>
      </c>
      <c r="L681" s="39"/>
    </row>
    <row r="682" spans="1:12" s="102" customFormat="1" ht="38.25">
      <c r="A682" s="57" t="s">
        <v>459</v>
      </c>
      <c r="B682" s="66" t="s">
        <v>448</v>
      </c>
      <c r="C682" s="67" t="s">
        <v>242</v>
      </c>
      <c r="D682" s="67" t="s">
        <v>520</v>
      </c>
      <c r="E682" s="67" t="s">
        <v>505</v>
      </c>
      <c r="F682" s="67" t="s">
        <v>460</v>
      </c>
      <c r="G682" s="55">
        <f>VLOOKUP($K682,'[1]АС БЮДЖ на 31 12 2018'!$A$8:$H$701,6,0)</f>
        <v>7888839.9199999999</v>
      </c>
      <c r="H682" s="56">
        <v>110311010</v>
      </c>
      <c r="I682" s="45" t="str">
        <f t="shared" si="91"/>
        <v>0110311010</v>
      </c>
      <c r="J682" s="45"/>
      <c r="K682" s="45" t="str">
        <f t="shared" si="92"/>
        <v>60607090110311010611</v>
      </c>
      <c r="L682" s="58"/>
    </row>
    <row r="683" spans="1:12" s="102" customFormat="1" ht="38.25">
      <c r="A683" s="65" t="s">
        <v>506</v>
      </c>
      <c r="B683" s="66" t="s">
        <v>448</v>
      </c>
      <c r="C683" s="67" t="s">
        <v>242</v>
      </c>
      <c r="D683" s="67" t="s">
        <v>520</v>
      </c>
      <c r="E683" s="67" t="s">
        <v>507</v>
      </c>
      <c r="F683" s="67" t="s">
        <v>24</v>
      </c>
      <c r="G683" s="55">
        <f>G684</f>
        <v>370580</v>
      </c>
      <c r="H683" s="67">
        <v>110377080</v>
      </c>
      <c r="I683" s="45" t="str">
        <f t="shared" si="91"/>
        <v>0110377080</v>
      </c>
      <c r="J683" s="46"/>
      <c r="K683" s="45" t="str">
        <f t="shared" si="92"/>
        <v>60607090110377080000</v>
      </c>
      <c r="L683" s="39"/>
    </row>
    <row r="684" spans="1:12" s="102" customFormat="1">
      <c r="A684" s="91" t="s">
        <v>457</v>
      </c>
      <c r="B684" s="66" t="s">
        <v>448</v>
      </c>
      <c r="C684" s="67" t="s">
        <v>242</v>
      </c>
      <c r="D684" s="67" t="s">
        <v>520</v>
      </c>
      <c r="E684" s="67" t="s">
        <v>507</v>
      </c>
      <c r="F684" s="67" t="s">
        <v>458</v>
      </c>
      <c r="G684" s="55">
        <f>G685</f>
        <v>370580</v>
      </c>
      <c r="H684" s="67">
        <v>110377080</v>
      </c>
      <c r="I684" s="45" t="str">
        <f t="shared" si="91"/>
        <v>0110377080</v>
      </c>
      <c r="J684" s="45"/>
      <c r="K684" s="45" t="str">
        <f t="shared" si="92"/>
        <v>60607090110377080610</v>
      </c>
      <c r="L684" s="58"/>
    </row>
    <row r="685" spans="1:12" s="102" customFormat="1" ht="38.25">
      <c r="A685" s="57" t="s">
        <v>459</v>
      </c>
      <c r="B685" s="66" t="s">
        <v>448</v>
      </c>
      <c r="C685" s="67" t="s">
        <v>242</v>
      </c>
      <c r="D685" s="67" t="s">
        <v>520</v>
      </c>
      <c r="E685" s="67" t="s">
        <v>507</v>
      </c>
      <c r="F685" s="67" t="s">
        <v>460</v>
      </c>
      <c r="G685" s="55">
        <f>VLOOKUP($K685,'[1]АС БЮДЖ на 31 12 2018'!$A$8:$H$701,6,0)</f>
        <v>370580</v>
      </c>
      <c r="H685" s="67">
        <v>110377080</v>
      </c>
      <c r="I685" s="45" t="str">
        <f t="shared" si="91"/>
        <v>0110377080</v>
      </c>
      <c r="J685" s="45"/>
      <c r="K685" s="45" t="str">
        <f t="shared" si="92"/>
        <v>60607090110377080611</v>
      </c>
      <c r="L685" s="58"/>
    </row>
    <row r="686" spans="1:12" s="102" customFormat="1" ht="25.5">
      <c r="A686" s="57" t="s">
        <v>472</v>
      </c>
      <c r="B686" s="53" t="s">
        <v>448</v>
      </c>
      <c r="C686" s="54" t="s">
        <v>242</v>
      </c>
      <c r="D686" s="67" t="s">
        <v>520</v>
      </c>
      <c r="E686" s="54" t="s">
        <v>508</v>
      </c>
      <c r="F686" s="54" t="s">
        <v>24</v>
      </c>
      <c r="G686" s="55">
        <f t="shared" ref="G686:G687" si="94">G687</f>
        <v>23436</v>
      </c>
      <c r="H686" s="56">
        <v>110377250</v>
      </c>
      <c r="I686" s="45" t="str">
        <f t="shared" si="91"/>
        <v>0110377250</v>
      </c>
      <c r="J686" s="46"/>
      <c r="K686" s="45" t="str">
        <f t="shared" si="92"/>
        <v>60607090110377250000</v>
      </c>
      <c r="L686" s="39"/>
    </row>
    <row r="687" spans="1:12" s="102" customFormat="1">
      <c r="A687" s="57" t="s">
        <v>457</v>
      </c>
      <c r="B687" s="53" t="s">
        <v>448</v>
      </c>
      <c r="C687" s="54" t="s">
        <v>242</v>
      </c>
      <c r="D687" s="67" t="s">
        <v>520</v>
      </c>
      <c r="E687" s="54" t="s">
        <v>508</v>
      </c>
      <c r="F687" s="54" t="s">
        <v>458</v>
      </c>
      <c r="G687" s="55">
        <f t="shared" si="94"/>
        <v>23436</v>
      </c>
      <c r="H687" s="56">
        <v>110377250</v>
      </c>
      <c r="I687" s="45" t="str">
        <f t="shared" si="91"/>
        <v>0110377250</v>
      </c>
      <c r="J687" s="45"/>
      <c r="K687" s="45" t="str">
        <f t="shared" si="92"/>
        <v>60607090110377250610</v>
      </c>
      <c r="L687" s="58"/>
    </row>
    <row r="688" spans="1:12" s="102" customFormat="1" ht="38.25">
      <c r="A688" s="57" t="s">
        <v>459</v>
      </c>
      <c r="B688" s="53" t="s">
        <v>448</v>
      </c>
      <c r="C688" s="54" t="s">
        <v>242</v>
      </c>
      <c r="D688" s="67" t="s">
        <v>520</v>
      </c>
      <c r="E688" s="54" t="s">
        <v>508</v>
      </c>
      <c r="F688" s="54" t="s">
        <v>460</v>
      </c>
      <c r="G688" s="55">
        <f>VLOOKUP($K688,'[1]АС БЮДЖ на 31 12 2018'!$A$8:$H$701,6,0)</f>
        <v>23436</v>
      </c>
      <c r="H688" s="56">
        <v>110377250</v>
      </c>
      <c r="I688" s="45" t="str">
        <f t="shared" si="91"/>
        <v>0110377250</v>
      </c>
      <c r="J688" s="45"/>
      <c r="K688" s="45" t="str">
        <f t="shared" si="92"/>
        <v>60607090110377250611</v>
      </c>
      <c r="L688" s="58"/>
    </row>
    <row r="689" spans="1:12" s="102" customFormat="1" ht="38.25">
      <c r="A689" s="52" t="s">
        <v>509</v>
      </c>
      <c r="B689" s="66" t="s">
        <v>448</v>
      </c>
      <c r="C689" s="67" t="s">
        <v>242</v>
      </c>
      <c r="D689" s="67" t="s">
        <v>520</v>
      </c>
      <c r="E689" s="54" t="s">
        <v>510</v>
      </c>
      <c r="F689" s="54" t="s">
        <v>24</v>
      </c>
      <c r="G689" s="55">
        <f t="shared" ref="G689:G690" si="95">G690</f>
        <v>179680</v>
      </c>
      <c r="H689" s="56" t="s">
        <v>511</v>
      </c>
      <c r="I689" s="45" t="str">
        <f t="shared" si="91"/>
        <v>01103S7080</v>
      </c>
      <c r="J689" s="46"/>
      <c r="K689" s="45" t="str">
        <f t="shared" si="92"/>
        <v>606070901103S7080000</v>
      </c>
      <c r="L689" s="39"/>
    </row>
    <row r="690" spans="1:12" s="102" customFormat="1">
      <c r="A690" s="52" t="s">
        <v>457</v>
      </c>
      <c r="B690" s="66" t="s">
        <v>448</v>
      </c>
      <c r="C690" s="67" t="s">
        <v>242</v>
      </c>
      <c r="D690" s="67" t="s">
        <v>520</v>
      </c>
      <c r="E690" s="54" t="s">
        <v>510</v>
      </c>
      <c r="F690" s="54" t="s">
        <v>458</v>
      </c>
      <c r="G690" s="55">
        <f t="shared" si="95"/>
        <v>179680</v>
      </c>
      <c r="H690" s="56" t="s">
        <v>511</v>
      </c>
      <c r="I690" s="45" t="str">
        <f t="shared" si="91"/>
        <v>01103S7080</v>
      </c>
      <c r="J690" s="45"/>
      <c r="K690" s="45" t="str">
        <f t="shared" si="92"/>
        <v>606070901103S7080610</v>
      </c>
      <c r="L690" s="58"/>
    </row>
    <row r="691" spans="1:12" s="102" customFormat="1" ht="38.25">
      <c r="A691" s="57" t="s">
        <v>459</v>
      </c>
      <c r="B691" s="66" t="s">
        <v>448</v>
      </c>
      <c r="C691" s="67" t="s">
        <v>242</v>
      </c>
      <c r="D691" s="67" t="s">
        <v>520</v>
      </c>
      <c r="E691" s="54" t="s">
        <v>510</v>
      </c>
      <c r="F691" s="54" t="s">
        <v>460</v>
      </c>
      <c r="G691" s="55">
        <f>VLOOKUP($K691,'[1]АС БЮДЖ на 31 12 2018'!$A$8:$H$701,6,0)</f>
        <v>179680</v>
      </c>
      <c r="H691" s="56" t="s">
        <v>511</v>
      </c>
      <c r="I691" s="45" t="str">
        <f t="shared" si="91"/>
        <v>01103S7080</v>
      </c>
      <c r="J691" s="45"/>
      <c r="K691" s="45" t="str">
        <f t="shared" si="92"/>
        <v>606070901103S7080611</v>
      </c>
      <c r="L691" s="58"/>
    </row>
    <row r="692" spans="1:12" s="101" customFormat="1" ht="38.25">
      <c r="A692" s="70" t="s">
        <v>521</v>
      </c>
      <c r="B692" s="53" t="s">
        <v>448</v>
      </c>
      <c r="C692" s="54" t="s">
        <v>242</v>
      </c>
      <c r="D692" s="54" t="s">
        <v>520</v>
      </c>
      <c r="E692" s="54" t="s">
        <v>522</v>
      </c>
      <c r="F692" s="54" t="s">
        <v>24</v>
      </c>
      <c r="G692" s="55">
        <f>G693</f>
        <v>4728790</v>
      </c>
      <c r="H692" s="56">
        <v>110500000</v>
      </c>
      <c r="I692" s="45" t="str">
        <f t="shared" si="91"/>
        <v>0110500000</v>
      </c>
      <c r="J692" s="46"/>
      <c r="K692" s="45" t="str">
        <f t="shared" si="92"/>
        <v>60607090110500000000</v>
      </c>
      <c r="L692" s="39"/>
    </row>
    <row r="693" spans="1:12" s="101" customFormat="1">
      <c r="A693" s="70" t="s">
        <v>523</v>
      </c>
      <c r="B693" s="53" t="s">
        <v>448</v>
      </c>
      <c r="C693" s="54" t="s">
        <v>242</v>
      </c>
      <c r="D693" s="54" t="s">
        <v>520</v>
      </c>
      <c r="E693" s="54" t="s">
        <v>524</v>
      </c>
      <c r="F693" s="54" t="s">
        <v>24</v>
      </c>
      <c r="G693" s="55">
        <f>G694+G696+G698</f>
        <v>4728790</v>
      </c>
      <c r="H693" s="56">
        <v>110520240</v>
      </c>
      <c r="I693" s="45" t="str">
        <f t="shared" si="91"/>
        <v>0110520240</v>
      </c>
      <c r="J693" s="46"/>
      <c r="K693" s="45" t="str">
        <f t="shared" si="92"/>
        <v>60607090110520240000</v>
      </c>
      <c r="L693" s="39"/>
    </row>
    <row r="694" spans="1:12" s="101" customFormat="1" ht="25.5">
      <c r="A694" s="52" t="s">
        <v>43</v>
      </c>
      <c r="B694" s="53" t="s">
        <v>448</v>
      </c>
      <c r="C694" s="54" t="s">
        <v>242</v>
      </c>
      <c r="D694" s="54" t="s">
        <v>520</v>
      </c>
      <c r="E694" s="54" t="s">
        <v>524</v>
      </c>
      <c r="F694" s="54" t="s">
        <v>44</v>
      </c>
      <c r="G694" s="55">
        <f>G695</f>
        <v>200000</v>
      </c>
      <c r="H694" s="56">
        <v>110520240</v>
      </c>
      <c r="I694" s="45" t="str">
        <f t="shared" si="91"/>
        <v>0110520240</v>
      </c>
      <c r="J694" s="45"/>
      <c r="K694" s="45" t="str">
        <f t="shared" si="92"/>
        <v>60607090110520240240</v>
      </c>
      <c r="L694" s="39"/>
    </row>
    <row r="695" spans="1:12" s="102" customFormat="1" ht="25.5">
      <c r="A695" s="57" t="s">
        <v>45</v>
      </c>
      <c r="B695" s="53" t="s">
        <v>448</v>
      </c>
      <c r="C695" s="54" t="s">
        <v>242</v>
      </c>
      <c r="D695" s="54" t="s">
        <v>520</v>
      </c>
      <c r="E695" s="54" t="s">
        <v>524</v>
      </c>
      <c r="F695" s="54" t="s">
        <v>46</v>
      </c>
      <c r="G695" s="55">
        <f>VLOOKUP($K695,'[1]АС БЮДЖ на 31 12 2018'!$A$8:$H$701,6,0)</f>
        <v>200000</v>
      </c>
      <c r="H695" s="56">
        <v>110520240</v>
      </c>
      <c r="I695" s="45" t="str">
        <f t="shared" si="91"/>
        <v>0110520240</v>
      </c>
      <c r="J695" s="45"/>
      <c r="K695" s="45" t="str">
        <f t="shared" si="92"/>
        <v>60607090110520240244</v>
      </c>
      <c r="L695" s="58"/>
    </row>
    <row r="696" spans="1:12" s="101" customFormat="1">
      <c r="A696" s="70" t="s">
        <v>457</v>
      </c>
      <c r="B696" s="53" t="s">
        <v>448</v>
      </c>
      <c r="C696" s="54" t="s">
        <v>242</v>
      </c>
      <c r="D696" s="54" t="s">
        <v>520</v>
      </c>
      <c r="E696" s="54" t="s">
        <v>524</v>
      </c>
      <c r="F696" s="54" t="s">
        <v>458</v>
      </c>
      <c r="G696" s="55">
        <f>G697</f>
        <v>4154252</v>
      </c>
      <c r="H696" s="56">
        <v>110520240</v>
      </c>
      <c r="I696" s="45" t="str">
        <f t="shared" si="91"/>
        <v>0110520240</v>
      </c>
      <c r="J696" s="45"/>
      <c r="K696" s="45" t="str">
        <f t="shared" si="92"/>
        <v>60607090110520240610</v>
      </c>
      <c r="L696" s="39"/>
    </row>
    <row r="697" spans="1:12" s="102" customFormat="1">
      <c r="A697" s="57" t="s">
        <v>461</v>
      </c>
      <c r="B697" s="53" t="s">
        <v>448</v>
      </c>
      <c r="C697" s="54" t="s">
        <v>242</v>
      </c>
      <c r="D697" s="54" t="s">
        <v>520</v>
      </c>
      <c r="E697" s="54" t="s">
        <v>524</v>
      </c>
      <c r="F697" s="54" t="s">
        <v>462</v>
      </c>
      <c r="G697" s="55">
        <f>VLOOKUP($K697,'[1]АС БЮДЖ на 31 12 2018'!$A$8:$H$701,6,0)</f>
        <v>4154252</v>
      </c>
      <c r="H697" s="56">
        <v>110520240</v>
      </c>
      <c r="I697" s="45" t="str">
        <f t="shared" si="91"/>
        <v>0110520240</v>
      </c>
      <c r="J697" s="45"/>
      <c r="K697" s="45" t="str">
        <f t="shared" si="92"/>
        <v>60607090110520240612</v>
      </c>
      <c r="L697" s="58"/>
    </row>
    <row r="698" spans="1:12" s="101" customFormat="1">
      <c r="A698" s="70" t="s">
        <v>463</v>
      </c>
      <c r="B698" s="53" t="s">
        <v>448</v>
      </c>
      <c r="C698" s="54" t="s">
        <v>242</v>
      </c>
      <c r="D698" s="54" t="s">
        <v>520</v>
      </c>
      <c r="E698" s="54" t="s">
        <v>524</v>
      </c>
      <c r="F698" s="54" t="s">
        <v>464</v>
      </c>
      <c r="G698" s="55">
        <f>G699</f>
        <v>374538</v>
      </c>
      <c r="H698" s="56">
        <v>110520240</v>
      </c>
      <c r="I698" s="45" t="str">
        <f t="shared" si="91"/>
        <v>0110520240</v>
      </c>
      <c r="J698" s="45"/>
      <c r="K698" s="45" t="str">
        <f t="shared" si="92"/>
        <v>60607090110520240620</v>
      </c>
      <c r="L698" s="39"/>
    </row>
    <row r="699" spans="1:12" s="102" customFormat="1">
      <c r="A699" s="57" t="s">
        <v>467</v>
      </c>
      <c r="B699" s="53" t="s">
        <v>448</v>
      </c>
      <c r="C699" s="54" t="s">
        <v>242</v>
      </c>
      <c r="D699" s="54" t="s">
        <v>520</v>
      </c>
      <c r="E699" s="54" t="s">
        <v>524</v>
      </c>
      <c r="F699" s="54" t="s">
        <v>468</v>
      </c>
      <c r="G699" s="55">
        <f>VLOOKUP($K699,'[1]АС БЮДЖ на 31 12 2018'!$A$8:$H$701,6,0)</f>
        <v>374538</v>
      </c>
      <c r="H699" s="56">
        <v>110520240</v>
      </c>
      <c r="I699" s="45" t="str">
        <f t="shared" si="91"/>
        <v>0110520240</v>
      </c>
      <c r="J699" s="45"/>
      <c r="K699" s="45" t="str">
        <f t="shared" si="92"/>
        <v>60607090110520240622</v>
      </c>
      <c r="L699" s="58"/>
    </row>
    <row r="700" spans="1:12" s="102" customFormat="1" ht="38.25">
      <c r="A700" s="52" t="s">
        <v>474</v>
      </c>
      <c r="B700" s="53" t="s">
        <v>448</v>
      </c>
      <c r="C700" s="54" t="s">
        <v>242</v>
      </c>
      <c r="D700" s="54" t="s">
        <v>520</v>
      </c>
      <c r="E700" s="54" t="s">
        <v>475</v>
      </c>
      <c r="F700" s="54" t="s">
        <v>24</v>
      </c>
      <c r="G700" s="55">
        <f>G701</f>
        <v>22598.25</v>
      </c>
      <c r="H700" s="54">
        <v>110600000</v>
      </c>
      <c r="I700" s="45" t="str">
        <f t="shared" si="91"/>
        <v>0110600000</v>
      </c>
      <c r="J700" s="46"/>
      <c r="K700" s="45" t="str">
        <f t="shared" si="92"/>
        <v>60607090110600000000</v>
      </c>
      <c r="L700" s="39"/>
    </row>
    <row r="701" spans="1:12" s="102" customFormat="1">
      <c r="A701" s="70" t="s">
        <v>152</v>
      </c>
      <c r="B701" s="53" t="s">
        <v>448</v>
      </c>
      <c r="C701" s="54" t="s">
        <v>242</v>
      </c>
      <c r="D701" s="54" t="s">
        <v>520</v>
      </c>
      <c r="E701" s="54" t="s">
        <v>476</v>
      </c>
      <c r="F701" s="54" t="s">
        <v>24</v>
      </c>
      <c r="G701" s="55">
        <f>G702</f>
        <v>22598.25</v>
      </c>
      <c r="H701" s="54">
        <v>110611010</v>
      </c>
      <c r="I701" s="45" t="str">
        <f t="shared" si="91"/>
        <v>0110611010</v>
      </c>
      <c r="J701" s="46"/>
      <c r="K701" s="45" t="str">
        <f t="shared" si="92"/>
        <v>60607090110611010000</v>
      </c>
      <c r="L701" s="39"/>
    </row>
    <row r="702" spans="1:12" s="102" customFormat="1">
      <c r="A702" s="70" t="s">
        <v>457</v>
      </c>
      <c r="B702" s="53" t="s">
        <v>448</v>
      </c>
      <c r="C702" s="54" t="s">
        <v>242</v>
      </c>
      <c r="D702" s="54" t="s">
        <v>520</v>
      </c>
      <c r="E702" s="54" t="s">
        <v>476</v>
      </c>
      <c r="F702" s="54" t="s">
        <v>458</v>
      </c>
      <c r="G702" s="55">
        <f>G703</f>
        <v>22598.25</v>
      </c>
      <c r="H702" s="54">
        <v>110611010</v>
      </c>
      <c r="I702" s="45" t="str">
        <f t="shared" si="91"/>
        <v>0110611010</v>
      </c>
      <c r="J702" s="45"/>
      <c r="K702" s="45" t="str">
        <f t="shared" si="92"/>
        <v>60607090110611010610</v>
      </c>
      <c r="L702" s="58"/>
    </row>
    <row r="703" spans="1:12" s="102" customFormat="1">
      <c r="A703" s="57" t="s">
        <v>461</v>
      </c>
      <c r="B703" s="53" t="s">
        <v>448</v>
      </c>
      <c r="C703" s="54" t="s">
        <v>242</v>
      </c>
      <c r="D703" s="54" t="s">
        <v>520</v>
      </c>
      <c r="E703" s="54" t="s">
        <v>476</v>
      </c>
      <c r="F703" s="54" t="s">
        <v>462</v>
      </c>
      <c r="G703" s="55">
        <f>VLOOKUP($K703,'[1]АС БЮДЖ на 31 12 2018'!$A$8:$H$701,6,0)</f>
        <v>22598.25</v>
      </c>
      <c r="H703" s="54">
        <v>110611010</v>
      </c>
      <c r="I703" s="45" t="str">
        <f t="shared" si="91"/>
        <v>0110611010</v>
      </c>
      <c r="J703" s="45"/>
      <c r="K703" s="45" t="str">
        <f t="shared" si="92"/>
        <v>60607090110611010612</v>
      </c>
      <c r="L703" s="58"/>
    </row>
    <row r="704" spans="1:12" s="101" customFormat="1" ht="25.5">
      <c r="A704" s="65" t="s">
        <v>525</v>
      </c>
      <c r="B704" s="66" t="s">
        <v>448</v>
      </c>
      <c r="C704" s="67" t="s">
        <v>242</v>
      </c>
      <c r="D704" s="67" t="s">
        <v>520</v>
      </c>
      <c r="E704" s="67" t="s">
        <v>526</v>
      </c>
      <c r="F704" s="67" t="s">
        <v>24</v>
      </c>
      <c r="G704" s="68">
        <f>G705+G708</f>
        <v>6948193.5999999996</v>
      </c>
      <c r="H704" s="69">
        <v>110800000</v>
      </c>
      <c r="I704" s="45" t="str">
        <f t="shared" si="91"/>
        <v>0110800000</v>
      </c>
      <c r="J704" s="46"/>
      <c r="K704" s="45" t="str">
        <f t="shared" si="92"/>
        <v>60607090110800000000</v>
      </c>
      <c r="L704" s="39"/>
    </row>
    <row r="705" spans="1:12" s="101" customFormat="1">
      <c r="A705" s="91" t="s">
        <v>152</v>
      </c>
      <c r="B705" s="66" t="s">
        <v>448</v>
      </c>
      <c r="C705" s="67" t="s">
        <v>242</v>
      </c>
      <c r="D705" s="67" t="s">
        <v>520</v>
      </c>
      <c r="E705" s="67" t="s">
        <v>527</v>
      </c>
      <c r="F705" s="67" t="s">
        <v>24</v>
      </c>
      <c r="G705" s="68">
        <f>SUM(G706:G706)</f>
        <v>6945850</v>
      </c>
      <c r="H705" s="69">
        <v>110811010</v>
      </c>
      <c r="I705" s="45" t="str">
        <f t="shared" si="91"/>
        <v>0110811010</v>
      </c>
      <c r="J705" s="46"/>
      <c r="K705" s="45" t="str">
        <f t="shared" si="92"/>
        <v>60607090110811010000</v>
      </c>
      <c r="L705" s="39"/>
    </row>
    <row r="706" spans="1:12" s="101" customFormat="1">
      <c r="A706" s="91" t="s">
        <v>457</v>
      </c>
      <c r="B706" s="66" t="s">
        <v>448</v>
      </c>
      <c r="C706" s="67" t="s">
        <v>242</v>
      </c>
      <c r="D706" s="67" t="s">
        <v>520</v>
      </c>
      <c r="E706" s="67" t="s">
        <v>527</v>
      </c>
      <c r="F706" s="67" t="s">
        <v>458</v>
      </c>
      <c r="G706" s="55">
        <f>G707</f>
        <v>6945850</v>
      </c>
      <c r="H706" s="56">
        <v>110811010</v>
      </c>
      <c r="I706" s="45" t="str">
        <f t="shared" si="91"/>
        <v>0110811010</v>
      </c>
      <c r="J706" s="45"/>
      <c r="K706" s="45" t="str">
        <f t="shared" si="92"/>
        <v>60607090110811010610</v>
      </c>
      <c r="L706" s="39"/>
    </row>
    <row r="707" spans="1:12" s="102" customFormat="1" ht="38.25">
      <c r="A707" s="57" t="s">
        <v>459</v>
      </c>
      <c r="B707" s="66" t="s">
        <v>448</v>
      </c>
      <c r="C707" s="67" t="s">
        <v>242</v>
      </c>
      <c r="D707" s="67" t="s">
        <v>520</v>
      </c>
      <c r="E707" s="67" t="s">
        <v>527</v>
      </c>
      <c r="F707" s="67" t="s">
        <v>460</v>
      </c>
      <c r="G707" s="55">
        <f>VLOOKUP($K707,'[1]АС БЮДЖ на 31 12 2018'!$A$8:$H$701,6,0)</f>
        <v>6945850</v>
      </c>
      <c r="H707" s="56">
        <v>110811010</v>
      </c>
      <c r="I707" s="45" t="str">
        <f t="shared" si="91"/>
        <v>0110811010</v>
      </c>
      <c r="J707" s="45"/>
      <c r="K707" s="45" t="str">
        <f t="shared" si="92"/>
        <v>60607090110811010611</v>
      </c>
      <c r="L707" s="58"/>
    </row>
    <row r="708" spans="1:12" s="102" customFormat="1" ht="25.5">
      <c r="A708" s="57" t="s">
        <v>472</v>
      </c>
      <c r="B708" s="66" t="s">
        <v>448</v>
      </c>
      <c r="C708" s="67" t="s">
        <v>242</v>
      </c>
      <c r="D708" s="67" t="s">
        <v>520</v>
      </c>
      <c r="E708" s="67" t="s">
        <v>528</v>
      </c>
      <c r="F708" s="67" t="s">
        <v>24</v>
      </c>
      <c r="G708" s="68">
        <f t="shared" ref="G708:G709" si="96">G709</f>
        <v>2343.6</v>
      </c>
      <c r="H708" s="69">
        <v>110877250</v>
      </c>
      <c r="I708" s="45" t="str">
        <f t="shared" si="91"/>
        <v>0110877250</v>
      </c>
      <c r="J708" s="46"/>
      <c r="K708" s="45" t="str">
        <f t="shared" si="92"/>
        <v>60607090110877250000</v>
      </c>
      <c r="L708" s="39"/>
    </row>
    <row r="709" spans="1:12" s="102" customFormat="1">
      <c r="A709" s="91" t="s">
        <v>457</v>
      </c>
      <c r="B709" s="66" t="s">
        <v>448</v>
      </c>
      <c r="C709" s="67" t="s">
        <v>242</v>
      </c>
      <c r="D709" s="67" t="s">
        <v>520</v>
      </c>
      <c r="E709" s="67" t="s">
        <v>528</v>
      </c>
      <c r="F709" s="67" t="s">
        <v>458</v>
      </c>
      <c r="G709" s="55">
        <f t="shared" si="96"/>
        <v>2343.6</v>
      </c>
      <c r="H709" s="56">
        <v>110877250</v>
      </c>
      <c r="I709" s="45" t="str">
        <f t="shared" si="91"/>
        <v>0110877250</v>
      </c>
      <c r="J709" s="45"/>
      <c r="K709" s="45" t="str">
        <f t="shared" si="92"/>
        <v>60607090110877250610</v>
      </c>
      <c r="L709" s="58"/>
    </row>
    <row r="710" spans="1:12" s="102" customFormat="1" ht="38.25">
      <c r="A710" s="57" t="s">
        <v>459</v>
      </c>
      <c r="B710" s="66" t="s">
        <v>448</v>
      </c>
      <c r="C710" s="67" t="s">
        <v>242</v>
      </c>
      <c r="D710" s="67" t="s">
        <v>520</v>
      </c>
      <c r="E710" s="67" t="s">
        <v>528</v>
      </c>
      <c r="F710" s="67" t="s">
        <v>460</v>
      </c>
      <c r="G710" s="55">
        <f>VLOOKUP($K710,'[1]АС БЮДЖ на 31 12 2018'!$A$8:$H$701,6,0)</f>
        <v>2343.6</v>
      </c>
      <c r="H710" s="56">
        <v>110877250</v>
      </c>
      <c r="I710" s="45" t="str">
        <f t="shared" si="91"/>
        <v>0110877250</v>
      </c>
      <c r="J710" s="45"/>
      <c r="K710" s="45" t="str">
        <f t="shared" si="92"/>
        <v>60607090110877250611</v>
      </c>
      <c r="L710" s="58"/>
    </row>
    <row r="711" spans="1:12" s="101" customFormat="1" ht="51">
      <c r="A711" s="52" t="s">
        <v>482</v>
      </c>
      <c r="B711" s="53" t="s">
        <v>448</v>
      </c>
      <c r="C711" s="54" t="s">
        <v>242</v>
      </c>
      <c r="D711" s="54" t="s">
        <v>520</v>
      </c>
      <c r="E711" s="54" t="s">
        <v>483</v>
      </c>
      <c r="F711" s="54" t="s">
        <v>24</v>
      </c>
      <c r="G711" s="55">
        <f t="shared" ref="G711:G714" si="97">G712</f>
        <v>73000</v>
      </c>
      <c r="H711" s="56">
        <v>1600000000</v>
      </c>
      <c r="I711" s="45" t="str">
        <f t="shared" si="91"/>
        <v>1600000000</v>
      </c>
      <c r="J711" s="46"/>
      <c r="K711" s="45" t="str">
        <f t="shared" si="92"/>
        <v>60607091600000000000</v>
      </c>
      <c r="L711" s="39"/>
    </row>
    <row r="712" spans="1:12" s="101" customFormat="1" ht="25.5">
      <c r="A712" s="52" t="s">
        <v>484</v>
      </c>
      <c r="B712" s="53" t="s">
        <v>448</v>
      </c>
      <c r="C712" s="54" t="s">
        <v>242</v>
      </c>
      <c r="D712" s="54" t="s">
        <v>520</v>
      </c>
      <c r="E712" s="54" t="s">
        <v>485</v>
      </c>
      <c r="F712" s="54" t="s">
        <v>24</v>
      </c>
      <c r="G712" s="55">
        <f t="shared" si="97"/>
        <v>73000</v>
      </c>
      <c r="H712" s="56">
        <v>1620000000</v>
      </c>
      <c r="I712" s="45" t="str">
        <f t="shared" si="91"/>
        <v>1620000000</v>
      </c>
      <c r="J712" s="46"/>
      <c r="K712" s="45" t="str">
        <f t="shared" si="92"/>
        <v>60607091620000000000</v>
      </c>
      <c r="L712" s="39"/>
    </row>
    <row r="713" spans="1:12" s="101" customFormat="1" ht="25.5">
      <c r="A713" s="52" t="s">
        <v>486</v>
      </c>
      <c r="B713" s="53" t="s">
        <v>448</v>
      </c>
      <c r="C713" s="54" t="s">
        <v>242</v>
      </c>
      <c r="D713" s="54" t="s">
        <v>520</v>
      </c>
      <c r="E713" s="54" t="s">
        <v>487</v>
      </c>
      <c r="F713" s="54" t="s">
        <v>24</v>
      </c>
      <c r="G713" s="55">
        <f t="shared" si="97"/>
        <v>73000</v>
      </c>
      <c r="H713" s="56">
        <v>1620200000</v>
      </c>
      <c r="I713" s="45" t="str">
        <f t="shared" si="91"/>
        <v>1620200000</v>
      </c>
      <c r="J713" s="46"/>
      <c r="K713" s="45" t="str">
        <f t="shared" si="92"/>
        <v>60607091620200000000</v>
      </c>
      <c r="L713" s="39"/>
    </row>
    <row r="714" spans="1:12" s="101" customFormat="1" ht="25.5">
      <c r="A714" s="52" t="s">
        <v>488</v>
      </c>
      <c r="B714" s="53" t="s">
        <v>448</v>
      </c>
      <c r="C714" s="54" t="s">
        <v>242</v>
      </c>
      <c r="D714" s="54" t="s">
        <v>520</v>
      </c>
      <c r="E714" s="54" t="s">
        <v>489</v>
      </c>
      <c r="F714" s="54" t="s">
        <v>24</v>
      </c>
      <c r="G714" s="55">
        <f t="shared" si="97"/>
        <v>73000</v>
      </c>
      <c r="H714" s="56">
        <v>1620220550</v>
      </c>
      <c r="I714" s="45" t="str">
        <f t="shared" si="91"/>
        <v>1620220550</v>
      </c>
      <c r="J714" s="46"/>
      <c r="K714" s="45" t="str">
        <f t="shared" si="92"/>
        <v>60607091620220550000</v>
      </c>
      <c r="L714" s="39"/>
    </row>
    <row r="715" spans="1:12" s="101" customFormat="1">
      <c r="A715" s="70" t="s">
        <v>457</v>
      </c>
      <c r="B715" s="53" t="s">
        <v>448</v>
      </c>
      <c r="C715" s="54" t="s">
        <v>242</v>
      </c>
      <c r="D715" s="54" t="s">
        <v>520</v>
      </c>
      <c r="E715" s="54" t="s">
        <v>489</v>
      </c>
      <c r="F715" s="54" t="s">
        <v>458</v>
      </c>
      <c r="G715" s="55">
        <f>G716</f>
        <v>73000</v>
      </c>
      <c r="H715" s="56">
        <v>1620220550</v>
      </c>
      <c r="I715" s="45" t="str">
        <f t="shared" si="91"/>
        <v>1620220550</v>
      </c>
      <c r="J715" s="45"/>
      <c r="K715" s="45" t="str">
        <f t="shared" si="92"/>
        <v>60607091620220550610</v>
      </c>
      <c r="L715" s="39"/>
    </row>
    <row r="716" spans="1:12" s="102" customFormat="1">
      <c r="A716" s="57" t="s">
        <v>461</v>
      </c>
      <c r="B716" s="53" t="s">
        <v>448</v>
      </c>
      <c r="C716" s="54" t="s">
        <v>242</v>
      </c>
      <c r="D716" s="54" t="s">
        <v>520</v>
      </c>
      <c r="E716" s="54" t="s">
        <v>489</v>
      </c>
      <c r="F716" s="54" t="s">
        <v>462</v>
      </c>
      <c r="G716" s="55">
        <f>VLOOKUP($K716,'[1]АС БЮДЖ на 31 12 2018'!$A$8:$H$701,6,0)</f>
        <v>73000</v>
      </c>
      <c r="H716" s="56">
        <v>1620220550</v>
      </c>
      <c r="I716" s="45" t="str">
        <f t="shared" si="91"/>
        <v>1620220550</v>
      </c>
      <c r="J716" s="45"/>
      <c r="K716" s="45" t="str">
        <f t="shared" si="92"/>
        <v>60607091620220550612</v>
      </c>
      <c r="L716" s="58"/>
    </row>
    <row r="717" spans="1:12" s="101" customFormat="1" ht="25.5">
      <c r="A717" s="52" t="s">
        <v>529</v>
      </c>
      <c r="B717" s="53" t="s">
        <v>448</v>
      </c>
      <c r="C717" s="54" t="s">
        <v>242</v>
      </c>
      <c r="D717" s="54" t="s">
        <v>520</v>
      </c>
      <c r="E717" s="54" t="s">
        <v>530</v>
      </c>
      <c r="F717" s="54" t="s">
        <v>24</v>
      </c>
      <c r="G717" s="55">
        <f>G718</f>
        <v>25675721.620000001</v>
      </c>
      <c r="H717" s="56">
        <v>7500000000</v>
      </c>
      <c r="I717" s="45" t="str">
        <f t="shared" si="91"/>
        <v>7500000000</v>
      </c>
      <c r="J717" s="46"/>
      <c r="K717" s="45" t="str">
        <f t="shared" si="92"/>
        <v>60607097500000000000</v>
      </c>
      <c r="L717" s="39"/>
    </row>
    <row r="718" spans="1:12" s="101" customFormat="1" ht="25.5">
      <c r="A718" s="52" t="s">
        <v>531</v>
      </c>
      <c r="B718" s="53" t="s">
        <v>448</v>
      </c>
      <c r="C718" s="54" t="s">
        <v>242</v>
      </c>
      <c r="D718" s="54" t="s">
        <v>520</v>
      </c>
      <c r="E718" s="54" t="s">
        <v>532</v>
      </c>
      <c r="F718" s="54" t="s">
        <v>24</v>
      </c>
      <c r="G718" s="55">
        <f>G719+G729+G733</f>
        <v>25675721.620000001</v>
      </c>
      <c r="H718" s="56">
        <v>7510000000</v>
      </c>
      <c r="I718" s="45" t="str">
        <f t="shared" si="91"/>
        <v>7510000000</v>
      </c>
      <c r="J718" s="46"/>
      <c r="K718" s="45" t="str">
        <f t="shared" si="92"/>
        <v>60607097510000000000</v>
      </c>
      <c r="L718" s="39"/>
    </row>
    <row r="719" spans="1:12" s="101" customFormat="1" ht="25.5">
      <c r="A719" s="52" t="s">
        <v>33</v>
      </c>
      <c r="B719" s="53" t="s">
        <v>448</v>
      </c>
      <c r="C719" s="54" t="s">
        <v>242</v>
      </c>
      <c r="D719" s="54" t="s">
        <v>520</v>
      </c>
      <c r="E719" s="54" t="s">
        <v>533</v>
      </c>
      <c r="F719" s="54" t="s">
        <v>24</v>
      </c>
      <c r="G719" s="55">
        <f>G720+G723+G725</f>
        <v>2406719</v>
      </c>
      <c r="H719" s="56">
        <v>7510010010</v>
      </c>
      <c r="I719" s="45" t="str">
        <f t="shared" si="91"/>
        <v>7510010010</v>
      </c>
      <c r="J719" s="46"/>
      <c r="K719" s="45" t="str">
        <f t="shared" si="92"/>
        <v>60607097510010010000</v>
      </c>
      <c r="L719" s="39"/>
    </row>
    <row r="720" spans="1:12" s="101" customFormat="1">
      <c r="A720" s="52" t="s">
        <v>534</v>
      </c>
      <c r="B720" s="53" t="s">
        <v>448</v>
      </c>
      <c r="C720" s="54" t="s">
        <v>242</v>
      </c>
      <c r="D720" s="54" t="s">
        <v>520</v>
      </c>
      <c r="E720" s="54" t="s">
        <v>533</v>
      </c>
      <c r="F720" s="54" t="s">
        <v>36</v>
      </c>
      <c r="G720" s="55">
        <f>SUM(G721:G722)</f>
        <v>670431.72</v>
      </c>
      <c r="H720" s="56">
        <v>7510010010</v>
      </c>
      <c r="I720" s="45" t="str">
        <f t="shared" si="91"/>
        <v>7510010010</v>
      </c>
      <c r="J720" s="45"/>
      <c r="K720" s="45" t="str">
        <f t="shared" si="92"/>
        <v>60607097510010010120</v>
      </c>
      <c r="L720" s="39"/>
    </row>
    <row r="721" spans="1:12" s="102" customFormat="1" ht="25.5">
      <c r="A721" s="57" t="s">
        <v>37</v>
      </c>
      <c r="B721" s="53" t="s">
        <v>448</v>
      </c>
      <c r="C721" s="54" t="s">
        <v>242</v>
      </c>
      <c r="D721" s="54" t="s">
        <v>520</v>
      </c>
      <c r="E721" s="54" t="s">
        <v>533</v>
      </c>
      <c r="F721" s="54" t="s">
        <v>38</v>
      </c>
      <c r="G721" s="55">
        <f>VLOOKUP($K721,'[1]АС БЮДЖ на 31 12 2018'!$A$8:$H$701,6,0)</f>
        <v>515909.17</v>
      </c>
      <c r="H721" s="56">
        <v>7510010010</v>
      </c>
      <c r="I721" s="45" t="str">
        <f t="shared" si="91"/>
        <v>7510010010</v>
      </c>
      <c r="J721" s="45"/>
      <c r="K721" s="45" t="str">
        <f t="shared" si="92"/>
        <v>60607097510010010122</v>
      </c>
      <c r="L721" s="58"/>
    </row>
    <row r="722" spans="1:12" s="102" customFormat="1" ht="38.25">
      <c r="A722" s="57" t="s">
        <v>41</v>
      </c>
      <c r="B722" s="53" t="s">
        <v>448</v>
      </c>
      <c r="C722" s="54" t="s">
        <v>242</v>
      </c>
      <c r="D722" s="54" t="s">
        <v>520</v>
      </c>
      <c r="E722" s="54" t="s">
        <v>533</v>
      </c>
      <c r="F722" s="54" t="s">
        <v>42</v>
      </c>
      <c r="G722" s="55">
        <f>VLOOKUP($K722,'[1]АС БЮДЖ на 31 12 2018'!$A$8:$H$701,6,0)</f>
        <v>154522.54999999999</v>
      </c>
      <c r="H722" s="56">
        <v>7510010010</v>
      </c>
      <c r="I722" s="45" t="str">
        <f t="shared" si="91"/>
        <v>7510010010</v>
      </c>
      <c r="J722" s="45"/>
      <c r="K722" s="45" t="str">
        <f t="shared" si="92"/>
        <v>60607097510010010129</v>
      </c>
      <c r="L722" s="58"/>
    </row>
    <row r="723" spans="1:12" s="101" customFormat="1" ht="25.5">
      <c r="A723" s="52" t="s">
        <v>43</v>
      </c>
      <c r="B723" s="53" t="s">
        <v>448</v>
      </c>
      <c r="C723" s="54" t="s">
        <v>242</v>
      </c>
      <c r="D723" s="54" t="s">
        <v>520</v>
      </c>
      <c r="E723" s="54" t="s">
        <v>533</v>
      </c>
      <c r="F723" s="54" t="s">
        <v>44</v>
      </c>
      <c r="G723" s="55">
        <f>G724</f>
        <v>1678873.78</v>
      </c>
      <c r="H723" s="56">
        <v>7510010010</v>
      </c>
      <c r="I723" s="45" t="str">
        <f t="shared" si="91"/>
        <v>7510010010</v>
      </c>
      <c r="J723" s="45"/>
      <c r="K723" s="45" t="str">
        <f t="shared" si="92"/>
        <v>60607097510010010240</v>
      </c>
      <c r="L723" s="39"/>
    </row>
    <row r="724" spans="1:12" s="102" customFormat="1" ht="25.5">
      <c r="A724" s="57" t="s">
        <v>45</v>
      </c>
      <c r="B724" s="53" t="s">
        <v>448</v>
      </c>
      <c r="C724" s="54" t="s">
        <v>242</v>
      </c>
      <c r="D724" s="54" t="s">
        <v>520</v>
      </c>
      <c r="E724" s="54" t="s">
        <v>533</v>
      </c>
      <c r="F724" s="54" t="s">
        <v>46</v>
      </c>
      <c r="G724" s="55">
        <f>VLOOKUP($K724,'[1]АС БЮДЖ на 31 12 2018'!$A$8:$H$701,6,0)</f>
        <v>1678873.78</v>
      </c>
      <c r="H724" s="56">
        <v>7510010010</v>
      </c>
      <c r="I724" s="45" t="str">
        <f t="shared" si="91"/>
        <v>7510010010</v>
      </c>
      <c r="J724" s="45"/>
      <c r="K724" s="45" t="str">
        <f t="shared" si="92"/>
        <v>60607097510010010244</v>
      </c>
      <c r="L724" s="58"/>
    </row>
    <row r="725" spans="1:12" s="101" customFormat="1">
      <c r="A725" s="52" t="s">
        <v>47</v>
      </c>
      <c r="B725" s="53" t="s">
        <v>448</v>
      </c>
      <c r="C725" s="54" t="s">
        <v>242</v>
      </c>
      <c r="D725" s="54" t="s">
        <v>520</v>
      </c>
      <c r="E725" s="54" t="s">
        <v>533</v>
      </c>
      <c r="F725" s="54" t="s">
        <v>48</v>
      </c>
      <c r="G725" s="55">
        <f>SUM(G726:G728)</f>
        <v>57413.5</v>
      </c>
      <c r="H725" s="56">
        <v>7510010010</v>
      </c>
      <c r="I725" s="45" t="str">
        <f t="shared" si="91"/>
        <v>7510010010</v>
      </c>
      <c r="J725" s="45"/>
      <c r="K725" s="45" t="str">
        <f t="shared" si="92"/>
        <v>60607097510010010850</v>
      </c>
      <c r="L725" s="39"/>
    </row>
    <row r="726" spans="1:12" s="102" customFormat="1">
      <c r="A726" s="57" t="s">
        <v>49</v>
      </c>
      <c r="B726" s="53" t="s">
        <v>448</v>
      </c>
      <c r="C726" s="54" t="s">
        <v>242</v>
      </c>
      <c r="D726" s="54" t="s">
        <v>520</v>
      </c>
      <c r="E726" s="54" t="s">
        <v>533</v>
      </c>
      <c r="F726" s="54" t="s">
        <v>50</v>
      </c>
      <c r="G726" s="55">
        <f>VLOOKUP($K726,'[1]АС БЮДЖ на 31 12 2018'!$A$8:$H$701,6,0)</f>
        <v>38789</v>
      </c>
      <c r="H726" s="56">
        <v>7510010010</v>
      </c>
      <c r="I726" s="45" t="str">
        <f t="shared" si="91"/>
        <v>7510010010</v>
      </c>
      <c r="J726" s="45"/>
      <c r="K726" s="45" t="str">
        <f t="shared" si="92"/>
        <v>60607097510010010851</v>
      </c>
      <c r="L726" s="58"/>
    </row>
    <row r="727" spans="1:12" s="102" customFormat="1">
      <c r="A727" s="57" t="s">
        <v>51</v>
      </c>
      <c r="B727" s="53" t="s">
        <v>448</v>
      </c>
      <c r="C727" s="54" t="s">
        <v>242</v>
      </c>
      <c r="D727" s="54" t="s">
        <v>520</v>
      </c>
      <c r="E727" s="54" t="s">
        <v>533</v>
      </c>
      <c r="F727" s="54" t="s">
        <v>52</v>
      </c>
      <c r="G727" s="55">
        <f>VLOOKUP($K727,'[1]АС БЮДЖ на 31 12 2018'!$A$8:$H$701,6,0)</f>
        <v>1877</v>
      </c>
      <c r="H727" s="56">
        <v>7510010010</v>
      </c>
      <c r="I727" s="45" t="str">
        <f t="shared" si="91"/>
        <v>7510010010</v>
      </c>
      <c r="J727" s="45"/>
      <c r="K727" s="45" t="str">
        <f t="shared" si="92"/>
        <v>60607097510010010852</v>
      </c>
      <c r="L727" s="58"/>
    </row>
    <row r="728" spans="1:12" s="101" customFormat="1">
      <c r="A728" s="57" t="s">
        <v>53</v>
      </c>
      <c r="B728" s="53" t="s">
        <v>448</v>
      </c>
      <c r="C728" s="54" t="s">
        <v>242</v>
      </c>
      <c r="D728" s="54" t="s">
        <v>520</v>
      </c>
      <c r="E728" s="54" t="s">
        <v>533</v>
      </c>
      <c r="F728" s="54" t="s">
        <v>54</v>
      </c>
      <c r="G728" s="55">
        <f>VLOOKUP($K728,'[1]АС БЮДЖ на 31 12 2018'!$A$8:$H$701,6,0)</f>
        <v>16747.5</v>
      </c>
      <c r="H728" s="56">
        <v>7510010010</v>
      </c>
      <c r="I728" s="45" t="str">
        <f t="shared" si="91"/>
        <v>7510010010</v>
      </c>
      <c r="J728" s="45"/>
      <c r="K728" s="45" t="str">
        <f t="shared" si="92"/>
        <v>60607097510010010853</v>
      </c>
      <c r="L728" s="104"/>
    </row>
    <row r="729" spans="1:12" s="101" customFormat="1" ht="25.5">
      <c r="A729" s="52" t="s">
        <v>55</v>
      </c>
      <c r="B729" s="53" t="s">
        <v>448</v>
      </c>
      <c r="C729" s="54" t="s">
        <v>242</v>
      </c>
      <c r="D729" s="54" t="s">
        <v>520</v>
      </c>
      <c r="E729" s="54" t="s">
        <v>535</v>
      </c>
      <c r="F729" s="54" t="s">
        <v>24</v>
      </c>
      <c r="G729" s="55">
        <f>G730</f>
        <v>21297580</v>
      </c>
      <c r="H729" s="56">
        <v>7510010020</v>
      </c>
      <c r="I729" s="45" t="str">
        <f t="shared" si="91"/>
        <v>7510010020</v>
      </c>
      <c r="J729" s="46"/>
      <c r="K729" s="45" t="str">
        <f t="shared" si="92"/>
        <v>60607097510010020000</v>
      </c>
      <c r="L729" s="39"/>
    </row>
    <row r="730" spans="1:12" s="101" customFormat="1">
      <c r="A730" s="52" t="s">
        <v>534</v>
      </c>
      <c r="B730" s="53" t="s">
        <v>448</v>
      </c>
      <c r="C730" s="54" t="s">
        <v>242</v>
      </c>
      <c r="D730" s="54" t="s">
        <v>520</v>
      </c>
      <c r="E730" s="54" t="s">
        <v>535</v>
      </c>
      <c r="F730" s="54" t="s">
        <v>36</v>
      </c>
      <c r="G730" s="55">
        <f>SUM(G731:G732)</f>
        <v>21297580</v>
      </c>
      <c r="H730" s="56">
        <v>7510010020</v>
      </c>
      <c r="I730" s="45" t="str">
        <f t="shared" si="91"/>
        <v>7510010020</v>
      </c>
      <c r="J730" s="45"/>
      <c r="K730" s="45" t="str">
        <f t="shared" si="92"/>
        <v>60607097510010020120</v>
      </c>
      <c r="L730" s="39"/>
    </row>
    <row r="731" spans="1:12" s="102" customFormat="1">
      <c r="A731" s="57" t="s">
        <v>57</v>
      </c>
      <c r="B731" s="53" t="s">
        <v>448</v>
      </c>
      <c r="C731" s="54" t="s">
        <v>242</v>
      </c>
      <c r="D731" s="54" t="s">
        <v>520</v>
      </c>
      <c r="E731" s="54" t="s">
        <v>535</v>
      </c>
      <c r="F731" s="54" t="s">
        <v>58</v>
      </c>
      <c r="G731" s="55">
        <f>VLOOKUP($K731,'[1]АС БЮДЖ на 31 12 2018'!$A$8:$H$701,6,0)</f>
        <v>16380112.58</v>
      </c>
      <c r="H731" s="56">
        <v>7510010020</v>
      </c>
      <c r="I731" s="45" t="str">
        <f t="shared" si="91"/>
        <v>7510010020</v>
      </c>
      <c r="J731" s="45"/>
      <c r="K731" s="45" t="str">
        <f t="shared" si="92"/>
        <v>60607097510010020121</v>
      </c>
      <c r="L731" s="58"/>
    </row>
    <row r="732" spans="1:12" s="102" customFormat="1" ht="38.25">
      <c r="A732" s="57" t="s">
        <v>41</v>
      </c>
      <c r="B732" s="53" t="s">
        <v>448</v>
      </c>
      <c r="C732" s="54" t="s">
        <v>242</v>
      </c>
      <c r="D732" s="54" t="s">
        <v>520</v>
      </c>
      <c r="E732" s="54" t="s">
        <v>535</v>
      </c>
      <c r="F732" s="54" t="s">
        <v>42</v>
      </c>
      <c r="G732" s="55">
        <f>VLOOKUP($K732,'[1]АС БЮДЖ на 31 12 2018'!$A$8:$H$701,6,0)</f>
        <v>4917467.42</v>
      </c>
      <c r="H732" s="56">
        <v>7510010020</v>
      </c>
      <c r="I732" s="45" t="str">
        <f t="shared" si="91"/>
        <v>7510010020</v>
      </c>
      <c r="J732" s="45"/>
      <c r="K732" s="45" t="str">
        <f t="shared" si="92"/>
        <v>60607097510010020129</v>
      </c>
      <c r="L732" s="58"/>
    </row>
    <row r="733" spans="1:12" s="101" customFormat="1" ht="38.25">
      <c r="A733" s="52" t="s">
        <v>536</v>
      </c>
      <c r="B733" s="53" t="s">
        <v>448</v>
      </c>
      <c r="C733" s="54" t="s">
        <v>242</v>
      </c>
      <c r="D733" s="54" t="s">
        <v>520</v>
      </c>
      <c r="E733" s="54" t="s">
        <v>537</v>
      </c>
      <c r="F733" s="54" t="s">
        <v>24</v>
      </c>
      <c r="G733" s="55">
        <f>G734+G738</f>
        <v>1971422.6199999999</v>
      </c>
      <c r="H733" s="56">
        <v>7510076200</v>
      </c>
      <c r="I733" s="45" t="str">
        <f t="shared" si="91"/>
        <v>7510076200</v>
      </c>
      <c r="J733" s="46"/>
      <c r="K733" s="45" t="str">
        <f t="shared" si="92"/>
        <v>60607097510076200000</v>
      </c>
      <c r="L733" s="39"/>
    </row>
    <row r="734" spans="1:12" s="101" customFormat="1">
      <c r="A734" s="52" t="s">
        <v>534</v>
      </c>
      <c r="B734" s="53" t="s">
        <v>448</v>
      </c>
      <c r="C734" s="54" t="s">
        <v>242</v>
      </c>
      <c r="D734" s="54" t="s">
        <v>520</v>
      </c>
      <c r="E734" s="54" t="s">
        <v>537</v>
      </c>
      <c r="F734" s="54" t="s">
        <v>36</v>
      </c>
      <c r="G734" s="55">
        <f>SUM(G735:G737)</f>
        <v>1954800.8199999998</v>
      </c>
      <c r="H734" s="56">
        <v>7510076200</v>
      </c>
      <c r="I734" s="45" t="str">
        <f t="shared" si="91"/>
        <v>7510076200</v>
      </c>
      <c r="J734" s="45"/>
      <c r="K734" s="45" t="str">
        <f t="shared" si="92"/>
        <v>60607097510076200120</v>
      </c>
      <c r="L734" s="39"/>
    </row>
    <row r="735" spans="1:12" s="102" customFormat="1">
      <c r="A735" s="57" t="s">
        <v>57</v>
      </c>
      <c r="B735" s="53" t="s">
        <v>448</v>
      </c>
      <c r="C735" s="54" t="s">
        <v>242</v>
      </c>
      <c r="D735" s="54" t="s">
        <v>520</v>
      </c>
      <c r="E735" s="54" t="s">
        <v>537</v>
      </c>
      <c r="F735" s="54" t="s">
        <v>58</v>
      </c>
      <c r="G735" s="55">
        <f>VLOOKUP($K735,'[1]АС БЮДЖ на 31 12 2018'!$A$8:$H$701,6,0)</f>
        <v>1450850.22</v>
      </c>
      <c r="H735" s="56">
        <v>7510076200</v>
      </c>
      <c r="I735" s="45" t="str">
        <f t="shared" si="91"/>
        <v>7510076200</v>
      </c>
      <c r="J735" s="45"/>
      <c r="K735" s="45" t="str">
        <f t="shared" si="92"/>
        <v>60607097510076200121</v>
      </c>
      <c r="L735" s="58"/>
    </row>
    <row r="736" spans="1:12" s="102" customFormat="1" ht="25.5">
      <c r="A736" s="57" t="s">
        <v>37</v>
      </c>
      <c r="B736" s="53" t="s">
        <v>448</v>
      </c>
      <c r="C736" s="54" t="s">
        <v>242</v>
      </c>
      <c r="D736" s="54" t="s">
        <v>520</v>
      </c>
      <c r="E736" s="54" t="s">
        <v>537</v>
      </c>
      <c r="F736" s="54" t="s">
        <v>38</v>
      </c>
      <c r="G736" s="55">
        <f>VLOOKUP($K736,'[1]АС БЮДЖ на 31 12 2018'!$A$8:$H$701,6,0)</f>
        <v>51663.23</v>
      </c>
      <c r="H736" s="56">
        <v>7510076200</v>
      </c>
      <c r="I736" s="45" t="str">
        <f t="shared" si="91"/>
        <v>7510076200</v>
      </c>
      <c r="J736" s="45"/>
      <c r="K736" s="45" t="str">
        <f t="shared" si="92"/>
        <v>60607097510076200122</v>
      </c>
      <c r="L736" s="58"/>
    </row>
    <row r="737" spans="1:12" s="102" customFormat="1" ht="38.25">
      <c r="A737" s="57" t="s">
        <v>41</v>
      </c>
      <c r="B737" s="53" t="s">
        <v>448</v>
      </c>
      <c r="C737" s="54" t="s">
        <v>242</v>
      </c>
      <c r="D737" s="54" t="s">
        <v>520</v>
      </c>
      <c r="E737" s="54" t="s">
        <v>537</v>
      </c>
      <c r="F737" s="54" t="s">
        <v>42</v>
      </c>
      <c r="G737" s="55">
        <f>VLOOKUP($K737,'[1]АС БЮДЖ на 31 12 2018'!$A$8:$H$701,6,0)</f>
        <v>452287.37</v>
      </c>
      <c r="H737" s="56">
        <v>7510076200</v>
      </c>
      <c r="I737" s="45" t="str">
        <f t="shared" si="91"/>
        <v>7510076200</v>
      </c>
      <c r="J737" s="45"/>
      <c r="K737" s="45" t="str">
        <f t="shared" si="92"/>
        <v>60607097510076200129</v>
      </c>
      <c r="L737" s="58"/>
    </row>
    <row r="738" spans="1:12" s="102" customFormat="1" ht="25.5">
      <c r="A738" s="52" t="s">
        <v>43</v>
      </c>
      <c r="B738" s="53" t="s">
        <v>448</v>
      </c>
      <c r="C738" s="54" t="s">
        <v>242</v>
      </c>
      <c r="D738" s="54" t="s">
        <v>520</v>
      </c>
      <c r="E738" s="54" t="s">
        <v>537</v>
      </c>
      <c r="F738" s="54" t="s">
        <v>44</v>
      </c>
      <c r="G738" s="55">
        <f>G739</f>
        <v>16621.8</v>
      </c>
      <c r="H738" s="56">
        <v>7510076200</v>
      </c>
      <c r="I738" s="45" t="str">
        <f t="shared" si="91"/>
        <v>7510076200</v>
      </c>
      <c r="J738" s="45"/>
      <c r="K738" s="45" t="str">
        <f t="shared" si="92"/>
        <v>60607097510076200240</v>
      </c>
      <c r="L738" s="58"/>
    </row>
    <row r="739" spans="1:12" s="102" customFormat="1" ht="25.5">
      <c r="A739" s="57" t="s">
        <v>45</v>
      </c>
      <c r="B739" s="53" t="s">
        <v>448</v>
      </c>
      <c r="C739" s="54" t="s">
        <v>242</v>
      </c>
      <c r="D739" s="54" t="s">
        <v>520</v>
      </c>
      <c r="E739" s="54" t="s">
        <v>537</v>
      </c>
      <c r="F739" s="54" t="s">
        <v>46</v>
      </c>
      <c r="G739" s="55">
        <f>VLOOKUP($K739,'[1]АС БЮДЖ на 31 12 2018'!$A$8:$H$701,6,0)</f>
        <v>16621.8</v>
      </c>
      <c r="H739" s="56">
        <v>7510076200</v>
      </c>
      <c r="I739" s="45" t="str">
        <f t="shared" si="91"/>
        <v>7510076200</v>
      </c>
      <c r="J739" s="45"/>
      <c r="K739" s="45" t="str">
        <f t="shared" si="92"/>
        <v>60607097510076200244</v>
      </c>
      <c r="L739" s="58"/>
    </row>
    <row r="740" spans="1:12" s="101" customFormat="1">
      <c r="A740" s="40" t="s">
        <v>366</v>
      </c>
      <c r="B740" s="41" t="s">
        <v>448</v>
      </c>
      <c r="C740" s="42" t="s">
        <v>367</v>
      </c>
      <c r="D740" s="42" t="s">
        <v>22</v>
      </c>
      <c r="E740" s="42" t="s">
        <v>23</v>
      </c>
      <c r="F740" s="42" t="s">
        <v>24</v>
      </c>
      <c r="G740" s="43">
        <f t="shared" ref="G740:G742" si="98">G741</f>
        <v>109979240.44</v>
      </c>
      <c r="H740" s="44">
        <v>0</v>
      </c>
      <c r="I740" s="45" t="str">
        <f t="shared" si="91"/>
        <v>0000000000</v>
      </c>
      <c r="J740" s="46"/>
      <c r="K740" s="45" t="str">
        <f t="shared" si="92"/>
        <v>60610000000000000000</v>
      </c>
      <c r="L740" s="39"/>
    </row>
    <row r="741" spans="1:12" s="101" customFormat="1">
      <c r="A741" s="47" t="s">
        <v>538</v>
      </c>
      <c r="B741" s="48" t="s">
        <v>448</v>
      </c>
      <c r="C741" s="49" t="s">
        <v>367</v>
      </c>
      <c r="D741" s="49" t="s">
        <v>86</v>
      </c>
      <c r="E741" s="49" t="s">
        <v>23</v>
      </c>
      <c r="F741" s="49" t="s">
        <v>24</v>
      </c>
      <c r="G741" s="50">
        <f t="shared" si="98"/>
        <v>109979240.44</v>
      </c>
      <c r="H741" s="51">
        <v>0</v>
      </c>
      <c r="I741" s="45" t="str">
        <f t="shared" si="91"/>
        <v>0000000000</v>
      </c>
      <c r="J741" s="46"/>
      <c r="K741" s="45" t="str">
        <f t="shared" si="92"/>
        <v>60610040000000000000</v>
      </c>
      <c r="L741" s="39"/>
    </row>
    <row r="742" spans="1:12" s="101" customFormat="1">
      <c r="A742" s="70" t="s">
        <v>450</v>
      </c>
      <c r="B742" s="53" t="s">
        <v>448</v>
      </c>
      <c r="C742" s="54" t="s">
        <v>367</v>
      </c>
      <c r="D742" s="54" t="s">
        <v>86</v>
      </c>
      <c r="E742" s="54" t="s">
        <v>451</v>
      </c>
      <c r="F742" s="54" t="s">
        <v>24</v>
      </c>
      <c r="G742" s="55">
        <f t="shared" si="98"/>
        <v>109979240.44</v>
      </c>
      <c r="H742" s="56">
        <v>100000000</v>
      </c>
      <c r="I742" s="45" t="str">
        <f t="shared" si="91"/>
        <v>0100000000</v>
      </c>
      <c r="J742" s="46"/>
      <c r="K742" s="45" t="str">
        <f t="shared" si="92"/>
        <v>60610040100000000000</v>
      </c>
      <c r="L742" s="39"/>
    </row>
    <row r="743" spans="1:12" s="101" customFormat="1" ht="25.5">
      <c r="A743" s="70" t="s">
        <v>452</v>
      </c>
      <c r="B743" s="53" t="s">
        <v>448</v>
      </c>
      <c r="C743" s="54" t="s">
        <v>367</v>
      </c>
      <c r="D743" s="54" t="s">
        <v>86</v>
      </c>
      <c r="E743" s="54" t="s">
        <v>453</v>
      </c>
      <c r="F743" s="54" t="s">
        <v>24</v>
      </c>
      <c r="G743" s="55">
        <f>G744+G750</f>
        <v>109979240.44</v>
      </c>
      <c r="H743" s="56">
        <v>110000000</v>
      </c>
      <c r="I743" s="45" t="str">
        <f t="shared" si="91"/>
        <v>0110000000</v>
      </c>
      <c r="J743" s="46"/>
      <c r="K743" s="45" t="str">
        <f t="shared" si="92"/>
        <v>60610040110000000000</v>
      </c>
      <c r="L743" s="39"/>
    </row>
    <row r="744" spans="1:12" s="101" customFormat="1" ht="25.5">
      <c r="A744" s="70" t="s">
        <v>454</v>
      </c>
      <c r="B744" s="53" t="s">
        <v>448</v>
      </c>
      <c r="C744" s="54" t="s">
        <v>367</v>
      </c>
      <c r="D744" s="54" t="s">
        <v>86</v>
      </c>
      <c r="E744" s="54" t="s">
        <v>455</v>
      </c>
      <c r="F744" s="54" t="s">
        <v>24</v>
      </c>
      <c r="G744" s="55">
        <f>G745</f>
        <v>74204193.810000002</v>
      </c>
      <c r="H744" s="56">
        <v>110100000</v>
      </c>
      <c r="I744" s="45" t="str">
        <f t="shared" si="91"/>
        <v>0110100000</v>
      </c>
      <c r="J744" s="46"/>
      <c r="K744" s="45" t="str">
        <f t="shared" si="92"/>
        <v>60610040110100000000</v>
      </c>
      <c r="L744" s="39"/>
    </row>
    <row r="745" spans="1:12" s="101" customFormat="1" ht="38.25">
      <c r="A745" s="70" t="s">
        <v>539</v>
      </c>
      <c r="B745" s="53" t="s">
        <v>448</v>
      </c>
      <c r="C745" s="54" t="s">
        <v>367</v>
      </c>
      <c r="D745" s="54" t="s">
        <v>86</v>
      </c>
      <c r="E745" s="54" t="s">
        <v>540</v>
      </c>
      <c r="F745" s="54" t="s">
        <v>24</v>
      </c>
      <c r="G745" s="55">
        <f>G746+G748</f>
        <v>74204193.810000002</v>
      </c>
      <c r="H745" s="56">
        <v>110176140</v>
      </c>
      <c r="I745" s="45" t="str">
        <f t="shared" si="91"/>
        <v>0110176140</v>
      </c>
      <c r="J745" s="46"/>
      <c r="K745" s="45" t="str">
        <f t="shared" si="92"/>
        <v>60610040110176140000</v>
      </c>
      <c r="L745" s="39"/>
    </row>
    <row r="746" spans="1:12" s="101" customFormat="1" ht="25.5">
      <c r="A746" s="52" t="s">
        <v>43</v>
      </c>
      <c r="B746" s="53" t="s">
        <v>448</v>
      </c>
      <c r="C746" s="54" t="s">
        <v>367</v>
      </c>
      <c r="D746" s="54" t="s">
        <v>86</v>
      </c>
      <c r="E746" s="54" t="s">
        <v>540</v>
      </c>
      <c r="F746" s="54" t="s">
        <v>44</v>
      </c>
      <c r="G746" s="55">
        <f>G747</f>
        <v>1102180.81</v>
      </c>
      <c r="H746" s="56">
        <v>110176140</v>
      </c>
      <c r="I746" s="45" t="str">
        <f t="shared" ref="I746:I811" si="99">TEXT(H746,"0000000000")</f>
        <v>0110176140</v>
      </c>
      <c r="J746" s="45"/>
      <c r="K746" s="45" t="str">
        <f t="shared" si="92"/>
        <v>60610040110176140240</v>
      </c>
      <c r="L746" s="39"/>
    </row>
    <row r="747" spans="1:12" s="102" customFormat="1" ht="25.5">
      <c r="A747" s="57" t="s">
        <v>45</v>
      </c>
      <c r="B747" s="53" t="s">
        <v>448</v>
      </c>
      <c r="C747" s="54" t="s">
        <v>367</v>
      </c>
      <c r="D747" s="54" t="s">
        <v>86</v>
      </c>
      <c r="E747" s="54" t="s">
        <v>540</v>
      </c>
      <c r="F747" s="54" t="s">
        <v>46</v>
      </c>
      <c r="G747" s="55">
        <f>VLOOKUP($K747,'[1]АС БЮДЖ на 31 12 2018'!$A$8:$H$701,6,0)</f>
        <v>1102180.81</v>
      </c>
      <c r="H747" s="56">
        <v>110176140</v>
      </c>
      <c r="I747" s="45" t="str">
        <f t="shared" si="99"/>
        <v>0110176140</v>
      </c>
      <c r="J747" s="45"/>
      <c r="K747" s="45" t="str">
        <f t="shared" si="92"/>
        <v>60610040110176140244</v>
      </c>
      <c r="L747" s="58"/>
    </row>
    <row r="748" spans="1:12" s="101" customFormat="1">
      <c r="A748" s="70" t="s">
        <v>541</v>
      </c>
      <c r="B748" s="53" t="s">
        <v>448</v>
      </c>
      <c r="C748" s="54" t="s">
        <v>367</v>
      </c>
      <c r="D748" s="54" t="s">
        <v>86</v>
      </c>
      <c r="E748" s="54" t="s">
        <v>540</v>
      </c>
      <c r="F748" s="54" t="s">
        <v>542</v>
      </c>
      <c r="G748" s="55">
        <f>G749</f>
        <v>73102013</v>
      </c>
      <c r="H748" s="56">
        <v>110176140</v>
      </c>
      <c r="I748" s="45" t="str">
        <f t="shared" si="99"/>
        <v>0110176140</v>
      </c>
      <c r="J748" s="45"/>
      <c r="K748" s="45" t="str">
        <f t="shared" si="92"/>
        <v>60610040110176140310</v>
      </c>
      <c r="L748" s="39"/>
    </row>
    <row r="749" spans="1:12" s="102" customFormat="1" ht="25.5">
      <c r="A749" s="57" t="s">
        <v>543</v>
      </c>
      <c r="B749" s="53" t="s">
        <v>448</v>
      </c>
      <c r="C749" s="54" t="s">
        <v>367</v>
      </c>
      <c r="D749" s="54" t="s">
        <v>86</v>
      </c>
      <c r="E749" s="54" t="s">
        <v>540</v>
      </c>
      <c r="F749" s="54" t="s">
        <v>544</v>
      </c>
      <c r="G749" s="55">
        <f>VLOOKUP($K749,'[1]АС БЮДЖ на 31 12 2018'!$A$8:$H$701,6,0)</f>
        <v>73102013</v>
      </c>
      <c r="H749" s="56">
        <v>110176140</v>
      </c>
      <c r="I749" s="45" t="str">
        <f t="shared" si="99"/>
        <v>0110176140</v>
      </c>
      <c r="J749" s="45"/>
      <c r="K749" s="45" t="str">
        <f t="shared" ref="K749:K814" si="100">CONCATENATE(B749,C749,D749,I749,F749)</f>
        <v>60610040110176140313</v>
      </c>
      <c r="L749" s="58"/>
    </row>
    <row r="750" spans="1:12" s="101" customFormat="1" ht="25.5">
      <c r="A750" s="70" t="s">
        <v>545</v>
      </c>
      <c r="B750" s="53" t="s">
        <v>448</v>
      </c>
      <c r="C750" s="54" t="s">
        <v>367</v>
      </c>
      <c r="D750" s="54" t="s">
        <v>86</v>
      </c>
      <c r="E750" s="54" t="s">
        <v>546</v>
      </c>
      <c r="F750" s="54" t="s">
        <v>24</v>
      </c>
      <c r="G750" s="55">
        <f>G751+G754+G757+G760</f>
        <v>35775046.630000003</v>
      </c>
      <c r="H750" s="56">
        <v>110700000</v>
      </c>
      <c r="I750" s="45" t="str">
        <f t="shared" si="99"/>
        <v>0110700000</v>
      </c>
      <c r="J750" s="46"/>
      <c r="K750" s="45" t="str">
        <f t="shared" si="100"/>
        <v>60610040110700000000</v>
      </c>
      <c r="L750" s="39"/>
    </row>
    <row r="751" spans="1:12" s="101" customFormat="1" ht="25.5">
      <c r="A751" s="70" t="s">
        <v>547</v>
      </c>
      <c r="B751" s="53" t="s">
        <v>448</v>
      </c>
      <c r="C751" s="54" t="s">
        <v>367</v>
      </c>
      <c r="D751" s="54" t="s">
        <v>86</v>
      </c>
      <c r="E751" s="54" t="s">
        <v>548</v>
      </c>
      <c r="F751" s="54" t="s">
        <v>24</v>
      </c>
      <c r="G751" s="55">
        <f t="shared" ref="G751:G752" si="101">G752</f>
        <v>20768554.100000001</v>
      </c>
      <c r="H751" s="56">
        <v>110778110</v>
      </c>
      <c r="I751" s="45" t="str">
        <f t="shared" si="99"/>
        <v>0110778110</v>
      </c>
      <c r="J751" s="46"/>
      <c r="K751" s="45" t="str">
        <f t="shared" si="100"/>
        <v>60610040110778110000</v>
      </c>
      <c r="L751" s="39"/>
    </row>
    <row r="752" spans="1:12" s="101" customFormat="1" ht="25.5">
      <c r="A752" s="70" t="s">
        <v>380</v>
      </c>
      <c r="B752" s="53" t="s">
        <v>448</v>
      </c>
      <c r="C752" s="54" t="s">
        <v>367</v>
      </c>
      <c r="D752" s="54" t="s">
        <v>86</v>
      </c>
      <c r="E752" s="54" t="s">
        <v>548</v>
      </c>
      <c r="F752" s="54" t="s">
        <v>381</v>
      </c>
      <c r="G752" s="55">
        <f t="shared" si="101"/>
        <v>20768554.100000001</v>
      </c>
      <c r="H752" s="56">
        <v>110778110</v>
      </c>
      <c r="I752" s="45" t="str">
        <f t="shared" si="99"/>
        <v>0110778110</v>
      </c>
      <c r="J752" s="45"/>
      <c r="K752" s="45" t="str">
        <f t="shared" si="100"/>
        <v>60610040110778110320</v>
      </c>
      <c r="L752" s="39"/>
    </row>
    <row r="753" spans="1:12" s="102" customFormat="1" ht="25.5">
      <c r="A753" s="57" t="s">
        <v>549</v>
      </c>
      <c r="B753" s="53" t="s">
        <v>448</v>
      </c>
      <c r="C753" s="54" t="s">
        <v>367</v>
      </c>
      <c r="D753" s="54" t="s">
        <v>86</v>
      </c>
      <c r="E753" s="54" t="s">
        <v>548</v>
      </c>
      <c r="F753" s="54" t="s">
        <v>550</v>
      </c>
      <c r="G753" s="55">
        <f>VLOOKUP($K753,'[1]АС БЮДЖ на 31 12 2018'!$A$8:$H$701,6,0)</f>
        <v>20768554.100000001</v>
      </c>
      <c r="H753" s="56">
        <v>110778110</v>
      </c>
      <c r="I753" s="45" t="str">
        <f t="shared" si="99"/>
        <v>0110778110</v>
      </c>
      <c r="J753" s="45"/>
      <c r="K753" s="45" t="str">
        <f t="shared" si="100"/>
        <v>60610040110778110323</v>
      </c>
      <c r="L753" s="58"/>
    </row>
    <row r="754" spans="1:12" s="101" customFormat="1" ht="38.25">
      <c r="A754" s="52" t="s">
        <v>551</v>
      </c>
      <c r="B754" s="53" t="s">
        <v>448</v>
      </c>
      <c r="C754" s="54" t="s">
        <v>367</v>
      </c>
      <c r="D754" s="54" t="s">
        <v>86</v>
      </c>
      <c r="E754" s="54" t="s">
        <v>552</v>
      </c>
      <c r="F754" s="54" t="s">
        <v>24</v>
      </c>
      <c r="G754" s="55">
        <f t="shared" ref="G754:G755" si="102">G755</f>
        <v>1750845.6</v>
      </c>
      <c r="H754" s="56">
        <v>110778120</v>
      </c>
      <c r="I754" s="45" t="str">
        <f t="shared" si="99"/>
        <v>0110778120</v>
      </c>
      <c r="J754" s="46"/>
      <c r="K754" s="45" t="str">
        <f t="shared" si="100"/>
        <v>60610040110778120000</v>
      </c>
      <c r="L754" s="39"/>
    </row>
    <row r="755" spans="1:12" s="101" customFormat="1" ht="25.5">
      <c r="A755" s="70" t="s">
        <v>380</v>
      </c>
      <c r="B755" s="53" t="s">
        <v>448</v>
      </c>
      <c r="C755" s="54" t="s">
        <v>367</v>
      </c>
      <c r="D755" s="54" t="s">
        <v>86</v>
      </c>
      <c r="E755" s="54" t="s">
        <v>552</v>
      </c>
      <c r="F755" s="54" t="s">
        <v>381</v>
      </c>
      <c r="G755" s="55">
        <f t="shared" si="102"/>
        <v>1750845.6</v>
      </c>
      <c r="H755" s="56">
        <v>110778120</v>
      </c>
      <c r="I755" s="45" t="str">
        <f t="shared" si="99"/>
        <v>0110778120</v>
      </c>
      <c r="J755" s="45"/>
      <c r="K755" s="45" t="str">
        <f t="shared" si="100"/>
        <v>60610040110778120320</v>
      </c>
      <c r="L755" s="39"/>
    </row>
    <row r="756" spans="1:12" s="102" customFormat="1" ht="25.5">
      <c r="A756" s="57" t="s">
        <v>549</v>
      </c>
      <c r="B756" s="53" t="s">
        <v>448</v>
      </c>
      <c r="C756" s="54" t="s">
        <v>367</v>
      </c>
      <c r="D756" s="54" t="s">
        <v>86</v>
      </c>
      <c r="E756" s="54" t="s">
        <v>552</v>
      </c>
      <c r="F756" s="54" t="s">
        <v>550</v>
      </c>
      <c r="G756" s="55">
        <f>VLOOKUP($K756,'[1]АС БЮДЖ на 31 12 2018'!$A$8:$H$701,6,0)</f>
        <v>1750845.6</v>
      </c>
      <c r="H756" s="56">
        <v>110778120</v>
      </c>
      <c r="I756" s="45" t="str">
        <f t="shared" si="99"/>
        <v>0110778120</v>
      </c>
      <c r="J756" s="45"/>
      <c r="K756" s="45" t="str">
        <f t="shared" si="100"/>
        <v>60610040110778120323</v>
      </c>
      <c r="L756" s="58"/>
    </row>
    <row r="757" spans="1:12" s="101" customFormat="1" ht="38.25">
      <c r="A757" s="52" t="s">
        <v>553</v>
      </c>
      <c r="B757" s="53" t="s">
        <v>448</v>
      </c>
      <c r="C757" s="54" t="s">
        <v>367</v>
      </c>
      <c r="D757" s="54" t="s">
        <v>86</v>
      </c>
      <c r="E757" s="54" t="s">
        <v>554</v>
      </c>
      <c r="F757" s="54" t="s">
        <v>24</v>
      </c>
      <c r="G757" s="55">
        <f t="shared" ref="G757:G758" si="103">G758</f>
        <v>10855646.93</v>
      </c>
      <c r="H757" s="56">
        <v>110778130</v>
      </c>
      <c r="I757" s="45" t="str">
        <f t="shared" si="99"/>
        <v>0110778130</v>
      </c>
      <c r="J757" s="46"/>
      <c r="K757" s="45" t="str">
        <f t="shared" si="100"/>
        <v>60610040110778130000</v>
      </c>
      <c r="L757" s="39"/>
    </row>
    <row r="758" spans="1:12" s="101" customFormat="1" ht="25.5">
      <c r="A758" s="70" t="s">
        <v>380</v>
      </c>
      <c r="B758" s="53" t="s">
        <v>448</v>
      </c>
      <c r="C758" s="54" t="s">
        <v>367</v>
      </c>
      <c r="D758" s="54" t="s">
        <v>86</v>
      </c>
      <c r="E758" s="54" t="s">
        <v>554</v>
      </c>
      <c r="F758" s="54" t="s">
        <v>381</v>
      </c>
      <c r="G758" s="55">
        <f t="shared" si="103"/>
        <v>10855646.93</v>
      </c>
      <c r="H758" s="56">
        <v>110778130</v>
      </c>
      <c r="I758" s="45" t="str">
        <f t="shared" si="99"/>
        <v>0110778130</v>
      </c>
      <c r="J758" s="45"/>
      <c r="K758" s="45" t="str">
        <f t="shared" si="100"/>
        <v>60610040110778130320</v>
      </c>
      <c r="L758" s="39"/>
    </row>
    <row r="759" spans="1:12" s="102" customFormat="1" ht="25.5">
      <c r="A759" s="57" t="s">
        <v>549</v>
      </c>
      <c r="B759" s="53" t="s">
        <v>448</v>
      </c>
      <c r="C759" s="54" t="s">
        <v>367</v>
      </c>
      <c r="D759" s="54" t="s">
        <v>86</v>
      </c>
      <c r="E759" s="54" t="s">
        <v>554</v>
      </c>
      <c r="F759" s="54" t="s">
        <v>550</v>
      </c>
      <c r="G759" s="55">
        <f>VLOOKUP($K759,'[1]АС БЮДЖ на 31 12 2018'!$A$8:$H$701,6,0)</f>
        <v>10855646.93</v>
      </c>
      <c r="H759" s="56">
        <v>110778130</v>
      </c>
      <c r="I759" s="45" t="str">
        <f t="shared" si="99"/>
        <v>0110778130</v>
      </c>
      <c r="J759" s="45"/>
      <c r="K759" s="45" t="str">
        <f t="shared" si="100"/>
        <v>60610040110778130323</v>
      </c>
      <c r="L759" s="58"/>
    </row>
    <row r="760" spans="1:12" s="101" customFormat="1">
      <c r="A760" s="52" t="s">
        <v>555</v>
      </c>
      <c r="B760" s="53" t="s">
        <v>448</v>
      </c>
      <c r="C760" s="54" t="s">
        <v>367</v>
      </c>
      <c r="D760" s="54" t="s">
        <v>86</v>
      </c>
      <c r="E760" s="54" t="s">
        <v>556</v>
      </c>
      <c r="F760" s="54" t="s">
        <v>24</v>
      </c>
      <c r="G760" s="55">
        <f t="shared" ref="G760:G761" si="104">G761</f>
        <v>2400000</v>
      </c>
      <c r="H760" s="56">
        <v>110778140</v>
      </c>
      <c r="I760" s="45" t="str">
        <f t="shared" si="99"/>
        <v>0110778140</v>
      </c>
      <c r="J760" s="46"/>
      <c r="K760" s="45" t="str">
        <f t="shared" si="100"/>
        <v>60610040110778140000</v>
      </c>
      <c r="L760" s="39"/>
    </row>
    <row r="761" spans="1:12" s="101" customFormat="1" ht="25.5">
      <c r="A761" s="70" t="s">
        <v>380</v>
      </c>
      <c r="B761" s="53" t="s">
        <v>448</v>
      </c>
      <c r="C761" s="54" t="s">
        <v>367</v>
      </c>
      <c r="D761" s="54" t="s">
        <v>86</v>
      </c>
      <c r="E761" s="54" t="s">
        <v>556</v>
      </c>
      <c r="F761" s="54" t="s">
        <v>381</v>
      </c>
      <c r="G761" s="55">
        <f t="shared" si="104"/>
        <v>2400000</v>
      </c>
      <c r="H761" s="56">
        <v>110778140</v>
      </c>
      <c r="I761" s="45" t="str">
        <f t="shared" si="99"/>
        <v>0110778140</v>
      </c>
      <c r="J761" s="45"/>
      <c r="K761" s="45" t="str">
        <f t="shared" si="100"/>
        <v>60610040110778140320</v>
      </c>
      <c r="L761" s="39"/>
    </row>
    <row r="762" spans="1:12" s="102" customFormat="1" ht="25.5">
      <c r="A762" s="57" t="s">
        <v>549</v>
      </c>
      <c r="B762" s="53" t="s">
        <v>448</v>
      </c>
      <c r="C762" s="54" t="s">
        <v>367</v>
      </c>
      <c r="D762" s="54" t="s">
        <v>86</v>
      </c>
      <c r="E762" s="54" t="s">
        <v>556</v>
      </c>
      <c r="F762" s="54" t="s">
        <v>550</v>
      </c>
      <c r="G762" s="55">
        <f>VLOOKUP($K762,'[1]АС БЮДЖ на 31 12 2018'!$A$8:$H$701,6,0)</f>
        <v>2400000</v>
      </c>
      <c r="H762" s="56">
        <v>110778140</v>
      </c>
      <c r="I762" s="45" t="str">
        <f t="shared" si="99"/>
        <v>0110778140</v>
      </c>
      <c r="J762" s="45"/>
      <c r="K762" s="45" t="str">
        <f t="shared" si="100"/>
        <v>60610040110778140323</v>
      </c>
      <c r="L762" s="58"/>
    </row>
    <row r="763" spans="1:12" s="101" customFormat="1">
      <c r="A763" s="70"/>
      <c r="B763" s="53"/>
      <c r="C763" s="54"/>
      <c r="D763" s="54"/>
      <c r="E763" s="54"/>
      <c r="F763" s="54"/>
      <c r="G763" s="55"/>
      <c r="H763" s="56"/>
      <c r="I763" s="45" t="str">
        <f t="shared" si="99"/>
        <v>0000000000</v>
      </c>
      <c r="J763" s="45"/>
      <c r="K763" s="45" t="str">
        <f t="shared" si="100"/>
        <v>0000000000</v>
      </c>
      <c r="L763" s="39"/>
    </row>
    <row r="764" spans="1:12" s="38" customFormat="1">
      <c r="A764" s="31" t="s">
        <v>557</v>
      </c>
      <c r="B764" s="32" t="s">
        <v>558</v>
      </c>
      <c r="C764" s="33" t="s">
        <v>22</v>
      </c>
      <c r="D764" s="33" t="s">
        <v>22</v>
      </c>
      <c r="E764" s="33" t="s">
        <v>23</v>
      </c>
      <c r="F764" s="33" t="s">
        <v>24</v>
      </c>
      <c r="G764" s="34">
        <f>G765+G777+G878</f>
        <v>630805421.37</v>
      </c>
      <c r="H764" s="35">
        <v>0</v>
      </c>
      <c r="I764" s="45" t="str">
        <f t="shared" si="99"/>
        <v>0000000000</v>
      </c>
      <c r="J764" s="46"/>
      <c r="K764" s="45" t="str">
        <f t="shared" si="100"/>
        <v>60700000000000000000</v>
      </c>
      <c r="L764" s="39"/>
    </row>
    <row r="765" spans="1:12" s="38" customFormat="1">
      <c r="A765" s="40" t="s">
        <v>25</v>
      </c>
      <c r="B765" s="41" t="s">
        <v>558</v>
      </c>
      <c r="C765" s="42" t="s">
        <v>26</v>
      </c>
      <c r="D765" s="42" t="s">
        <v>22</v>
      </c>
      <c r="E765" s="42" t="s">
        <v>23</v>
      </c>
      <c r="F765" s="42" t="s">
        <v>24</v>
      </c>
      <c r="G765" s="43">
        <f t="shared" ref="G765:G768" si="105">G766</f>
        <v>297350.59999999998</v>
      </c>
      <c r="H765" s="44">
        <v>0</v>
      </c>
      <c r="I765" s="45" t="str">
        <f t="shared" si="99"/>
        <v>0000000000</v>
      </c>
      <c r="J765" s="46"/>
      <c r="K765" s="45" t="str">
        <f t="shared" si="100"/>
        <v>60701000000000000000</v>
      </c>
      <c r="L765" s="39"/>
    </row>
    <row r="766" spans="1:12" s="38" customFormat="1">
      <c r="A766" s="47" t="s">
        <v>107</v>
      </c>
      <c r="B766" s="48" t="s">
        <v>558</v>
      </c>
      <c r="C766" s="49" t="s">
        <v>26</v>
      </c>
      <c r="D766" s="49" t="s">
        <v>108</v>
      </c>
      <c r="E766" s="49" t="s">
        <v>23</v>
      </c>
      <c r="F766" s="49" t="s">
        <v>24</v>
      </c>
      <c r="G766" s="50">
        <f t="shared" si="105"/>
        <v>297350.59999999998</v>
      </c>
      <c r="H766" s="51">
        <v>0</v>
      </c>
      <c r="I766" s="45" t="str">
        <f t="shared" si="99"/>
        <v>0000000000</v>
      </c>
      <c r="J766" s="46"/>
      <c r="K766" s="45" t="str">
        <f t="shared" si="100"/>
        <v>60701130000000000000</v>
      </c>
      <c r="L766" s="39"/>
    </row>
    <row r="767" spans="1:12" s="38" customFormat="1" ht="25.5">
      <c r="A767" s="52" t="s">
        <v>101</v>
      </c>
      <c r="B767" s="53" t="s">
        <v>558</v>
      </c>
      <c r="C767" s="54" t="s">
        <v>26</v>
      </c>
      <c r="D767" s="54" t="s">
        <v>108</v>
      </c>
      <c r="E767" s="54" t="s">
        <v>102</v>
      </c>
      <c r="F767" s="54" t="s">
        <v>24</v>
      </c>
      <c r="G767" s="55">
        <f t="shared" si="105"/>
        <v>297350.59999999998</v>
      </c>
      <c r="H767" s="56">
        <v>9800000000</v>
      </c>
      <c r="I767" s="45" t="str">
        <f t="shared" si="99"/>
        <v>9800000000</v>
      </c>
      <c r="J767" s="46"/>
      <c r="K767" s="45" t="str">
        <f t="shared" si="100"/>
        <v>60701139800000000000</v>
      </c>
      <c r="L767" s="39"/>
    </row>
    <row r="768" spans="1:12" s="38" customFormat="1">
      <c r="A768" s="52" t="s">
        <v>103</v>
      </c>
      <c r="B768" s="53" t="s">
        <v>558</v>
      </c>
      <c r="C768" s="54" t="s">
        <v>26</v>
      </c>
      <c r="D768" s="54" t="s">
        <v>108</v>
      </c>
      <c r="E768" s="54" t="s">
        <v>104</v>
      </c>
      <c r="F768" s="54" t="s">
        <v>24</v>
      </c>
      <c r="G768" s="55">
        <f t="shared" si="105"/>
        <v>297350.59999999998</v>
      </c>
      <c r="H768" s="56">
        <v>9810000000</v>
      </c>
      <c r="I768" s="45" t="str">
        <f t="shared" si="99"/>
        <v>9810000000</v>
      </c>
      <c r="J768" s="46"/>
      <c r="K768" s="45" t="str">
        <f t="shared" si="100"/>
        <v>60701139810000000000</v>
      </c>
      <c r="L768" s="39"/>
    </row>
    <row r="769" spans="1:12" s="38" customFormat="1">
      <c r="A769" s="52" t="s">
        <v>559</v>
      </c>
      <c r="B769" s="53" t="s">
        <v>558</v>
      </c>
      <c r="C769" s="54" t="s">
        <v>26</v>
      </c>
      <c r="D769" s="54" t="s">
        <v>108</v>
      </c>
      <c r="E769" s="54" t="s">
        <v>560</v>
      </c>
      <c r="F769" s="54" t="s">
        <v>24</v>
      </c>
      <c r="G769" s="55">
        <f>G770+G772+G773+G775</f>
        <v>297350.59999999998</v>
      </c>
      <c r="H769" s="56">
        <v>9810020110</v>
      </c>
      <c r="I769" s="45" t="str">
        <f t="shared" si="99"/>
        <v>9810020110</v>
      </c>
      <c r="J769" s="46"/>
      <c r="K769" s="45" t="str">
        <f t="shared" si="100"/>
        <v>60701139810020110000</v>
      </c>
      <c r="L769" s="39"/>
    </row>
    <row r="770" spans="1:12" s="38" customFormat="1" ht="25.5">
      <c r="A770" s="52" t="s">
        <v>43</v>
      </c>
      <c r="B770" s="53" t="s">
        <v>558</v>
      </c>
      <c r="C770" s="54" t="s">
        <v>26</v>
      </c>
      <c r="D770" s="54" t="s">
        <v>108</v>
      </c>
      <c r="E770" s="54" t="s">
        <v>560</v>
      </c>
      <c r="F770" s="54" t="s">
        <v>44</v>
      </c>
      <c r="G770" s="55">
        <f>G771</f>
        <v>26400</v>
      </c>
      <c r="H770" s="56">
        <v>9810020110</v>
      </c>
      <c r="I770" s="45" t="str">
        <f t="shared" si="99"/>
        <v>9810020110</v>
      </c>
      <c r="J770" s="45"/>
      <c r="K770" s="45" t="str">
        <f t="shared" si="100"/>
        <v>60701139810020110240</v>
      </c>
      <c r="L770" s="39"/>
    </row>
    <row r="771" spans="1:12" s="59" customFormat="1" ht="25.5">
      <c r="A771" s="57" t="s">
        <v>45</v>
      </c>
      <c r="B771" s="53" t="s">
        <v>558</v>
      </c>
      <c r="C771" s="54" t="s">
        <v>26</v>
      </c>
      <c r="D771" s="54" t="s">
        <v>108</v>
      </c>
      <c r="E771" s="54" t="s">
        <v>560</v>
      </c>
      <c r="F771" s="54" t="s">
        <v>46</v>
      </c>
      <c r="G771" s="55">
        <f>VLOOKUP($K771,'[1]АС БЮДЖ на 31 12 2018'!$A$8:$H$701,6,0)</f>
        <v>26400</v>
      </c>
      <c r="H771" s="56">
        <v>9810020110</v>
      </c>
      <c r="I771" s="45" t="str">
        <f t="shared" si="99"/>
        <v>9810020110</v>
      </c>
      <c r="J771" s="45"/>
      <c r="K771" s="45" t="str">
        <f t="shared" si="100"/>
        <v>60701139810020110244</v>
      </c>
      <c r="L771" s="58"/>
    </row>
    <row r="772" spans="1:12" s="38" customFormat="1">
      <c r="A772" s="52" t="s">
        <v>561</v>
      </c>
      <c r="B772" s="53" t="s">
        <v>558</v>
      </c>
      <c r="C772" s="54" t="s">
        <v>26</v>
      </c>
      <c r="D772" s="54" t="s">
        <v>108</v>
      </c>
      <c r="E772" s="54" t="s">
        <v>560</v>
      </c>
      <c r="F772" s="54" t="s">
        <v>562</v>
      </c>
      <c r="G772" s="55">
        <f>VLOOKUP($K772,'[1]АС БЮДЖ на 31 12 2018'!$A$8:$H$701,6,0)</f>
        <v>26400</v>
      </c>
      <c r="H772" s="56">
        <v>9810020110</v>
      </c>
      <c r="I772" s="45" t="str">
        <f t="shared" si="99"/>
        <v>9810020110</v>
      </c>
      <c r="J772" s="45"/>
      <c r="K772" s="45" t="str">
        <f t="shared" si="100"/>
        <v>60701139810020110360</v>
      </c>
      <c r="L772" s="39"/>
    </row>
    <row r="773" spans="1:12" s="38" customFormat="1">
      <c r="A773" s="52" t="s">
        <v>47</v>
      </c>
      <c r="B773" s="53" t="s">
        <v>558</v>
      </c>
      <c r="C773" s="54" t="s">
        <v>26</v>
      </c>
      <c r="D773" s="54" t="s">
        <v>108</v>
      </c>
      <c r="E773" s="54" t="s">
        <v>560</v>
      </c>
      <c r="F773" s="54" t="s">
        <v>48</v>
      </c>
      <c r="G773" s="55">
        <f>G774</f>
        <v>42000</v>
      </c>
      <c r="H773" s="56">
        <v>9810020110</v>
      </c>
      <c r="I773" s="45" t="str">
        <f t="shared" si="99"/>
        <v>9810020110</v>
      </c>
      <c r="J773" s="45"/>
      <c r="K773" s="45" t="str">
        <f t="shared" si="100"/>
        <v>60701139810020110850</v>
      </c>
      <c r="L773" s="39"/>
    </row>
    <row r="774" spans="1:12" s="59" customFormat="1">
      <c r="A774" s="57" t="s">
        <v>53</v>
      </c>
      <c r="B774" s="53" t="s">
        <v>558</v>
      </c>
      <c r="C774" s="54" t="s">
        <v>26</v>
      </c>
      <c r="D774" s="54" t="s">
        <v>108</v>
      </c>
      <c r="E774" s="54" t="s">
        <v>560</v>
      </c>
      <c r="F774" s="54" t="s">
        <v>54</v>
      </c>
      <c r="G774" s="55">
        <f>VLOOKUP($K774,'[1]АС БЮДЖ на 31 12 2018'!$A$8:$H$701,6,0)</f>
        <v>42000</v>
      </c>
      <c r="H774" s="56">
        <v>9810020110</v>
      </c>
      <c r="I774" s="45" t="str">
        <f t="shared" si="99"/>
        <v>9810020110</v>
      </c>
      <c r="J774" s="45"/>
      <c r="K774" s="45" t="str">
        <f t="shared" si="100"/>
        <v>60701139810020110853</v>
      </c>
      <c r="L774" s="58"/>
    </row>
    <row r="775" spans="1:12" s="38" customFormat="1" ht="25.5">
      <c r="A775" s="52" t="s">
        <v>563</v>
      </c>
      <c r="B775" s="53" t="s">
        <v>558</v>
      </c>
      <c r="C775" s="54" t="s">
        <v>26</v>
      </c>
      <c r="D775" s="54" t="s">
        <v>108</v>
      </c>
      <c r="E775" s="54" t="s">
        <v>560</v>
      </c>
      <c r="F775" s="54" t="s">
        <v>564</v>
      </c>
      <c r="G775" s="55">
        <f>G776</f>
        <v>202550.6</v>
      </c>
      <c r="H775" s="56">
        <v>9810020110</v>
      </c>
      <c r="I775" s="45" t="str">
        <f t="shared" si="99"/>
        <v>9810020110</v>
      </c>
      <c r="J775" s="45"/>
      <c r="K775" s="45" t="str">
        <f t="shared" si="100"/>
        <v>60701139810020110860</v>
      </c>
      <c r="L775" s="39"/>
    </row>
    <row r="776" spans="1:12" s="59" customFormat="1">
      <c r="A776" s="57" t="s">
        <v>565</v>
      </c>
      <c r="B776" s="53" t="s">
        <v>558</v>
      </c>
      <c r="C776" s="54" t="s">
        <v>26</v>
      </c>
      <c r="D776" s="54" t="s">
        <v>108</v>
      </c>
      <c r="E776" s="54" t="s">
        <v>560</v>
      </c>
      <c r="F776" s="54" t="s">
        <v>566</v>
      </c>
      <c r="G776" s="55">
        <f>VLOOKUP($K776,'[1]АС БЮДЖ на 31 12 2018'!$A$8:$H$701,6,0)</f>
        <v>202550.6</v>
      </c>
      <c r="H776" s="56">
        <v>9810020110</v>
      </c>
      <c r="I776" s="45" t="str">
        <f t="shared" si="99"/>
        <v>9810020110</v>
      </c>
      <c r="J776" s="45"/>
      <c r="K776" s="45" t="str">
        <f t="shared" si="100"/>
        <v>60701139810020110862</v>
      </c>
      <c r="L776" s="58"/>
    </row>
    <row r="777" spans="1:12" s="38" customFormat="1">
      <c r="A777" s="40" t="s">
        <v>241</v>
      </c>
      <c r="B777" s="41" t="s">
        <v>558</v>
      </c>
      <c r="C777" s="42" t="s">
        <v>242</v>
      </c>
      <c r="D777" s="42" t="s">
        <v>22</v>
      </c>
      <c r="E777" s="42" t="s">
        <v>23</v>
      </c>
      <c r="F777" s="42" t="s">
        <v>24</v>
      </c>
      <c r="G777" s="43">
        <f>G778+G841</f>
        <v>138032368.57999998</v>
      </c>
      <c r="H777" s="44">
        <v>0</v>
      </c>
      <c r="I777" s="45" t="str">
        <f t="shared" si="99"/>
        <v>0000000000</v>
      </c>
      <c r="J777" s="46"/>
      <c r="K777" s="45" t="str">
        <f t="shared" si="100"/>
        <v>60707000000000000000</v>
      </c>
      <c r="L777" s="39"/>
    </row>
    <row r="778" spans="1:12" s="38" customFormat="1">
      <c r="A778" s="47" t="s">
        <v>502</v>
      </c>
      <c r="B778" s="48" t="s">
        <v>558</v>
      </c>
      <c r="C778" s="49" t="s">
        <v>242</v>
      </c>
      <c r="D778" s="49" t="s">
        <v>28</v>
      </c>
      <c r="E778" s="49" t="s">
        <v>23</v>
      </c>
      <c r="F778" s="49" t="s">
        <v>24</v>
      </c>
      <c r="G778" s="50">
        <f>G779+G827+G835</f>
        <v>129735733.58</v>
      </c>
      <c r="H778" s="51">
        <v>0</v>
      </c>
      <c r="I778" s="45" t="str">
        <f t="shared" si="99"/>
        <v>0000000000</v>
      </c>
      <c r="J778" s="46"/>
      <c r="K778" s="45" t="str">
        <f t="shared" si="100"/>
        <v>60707030000000000000</v>
      </c>
      <c r="L778" s="39"/>
    </row>
    <row r="779" spans="1:12" s="38" customFormat="1">
      <c r="A779" s="52" t="s">
        <v>253</v>
      </c>
      <c r="B779" s="53" t="s">
        <v>558</v>
      </c>
      <c r="C779" s="54" t="s">
        <v>242</v>
      </c>
      <c r="D779" s="54" t="s">
        <v>28</v>
      </c>
      <c r="E779" s="54" t="s">
        <v>254</v>
      </c>
      <c r="F779" s="54" t="s">
        <v>24</v>
      </c>
      <c r="G779" s="55">
        <f>G780+G787</f>
        <v>128347293.58</v>
      </c>
      <c r="H779" s="56">
        <v>700000000</v>
      </c>
      <c r="I779" s="45" t="str">
        <f t="shared" si="99"/>
        <v>0700000000</v>
      </c>
      <c r="J779" s="46"/>
      <c r="K779" s="45" t="str">
        <f t="shared" si="100"/>
        <v>60707030700000000000</v>
      </c>
      <c r="L779" s="39"/>
    </row>
    <row r="780" spans="1:12" s="38" customFormat="1" ht="38.25">
      <c r="A780" s="52" t="s">
        <v>255</v>
      </c>
      <c r="B780" s="53" t="s">
        <v>558</v>
      </c>
      <c r="C780" s="54" t="s">
        <v>242</v>
      </c>
      <c r="D780" s="54" t="s">
        <v>28</v>
      </c>
      <c r="E780" s="54" t="s">
        <v>256</v>
      </c>
      <c r="F780" s="54" t="s">
        <v>24</v>
      </c>
      <c r="G780" s="55">
        <f t="shared" ref="G780:G781" si="106">G781</f>
        <v>412000</v>
      </c>
      <c r="H780" s="56">
        <v>710000000</v>
      </c>
      <c r="I780" s="45" t="str">
        <f t="shared" si="99"/>
        <v>0710000000</v>
      </c>
      <c r="J780" s="46"/>
      <c r="K780" s="45" t="str">
        <f t="shared" si="100"/>
        <v>60707030710000000000</v>
      </c>
      <c r="L780" s="39"/>
    </row>
    <row r="781" spans="1:12" s="38" customFormat="1" ht="51">
      <c r="A781" s="52" t="s">
        <v>257</v>
      </c>
      <c r="B781" s="53" t="s">
        <v>558</v>
      </c>
      <c r="C781" s="54" t="s">
        <v>242</v>
      </c>
      <c r="D781" s="54" t="s">
        <v>28</v>
      </c>
      <c r="E781" s="54" t="s">
        <v>258</v>
      </c>
      <c r="F781" s="54" t="s">
        <v>24</v>
      </c>
      <c r="G781" s="55">
        <f t="shared" si="106"/>
        <v>412000</v>
      </c>
      <c r="H781" s="56">
        <v>710100000</v>
      </c>
      <c r="I781" s="45" t="str">
        <f t="shared" si="99"/>
        <v>0710100000</v>
      </c>
      <c r="J781" s="46"/>
      <c r="K781" s="45" t="str">
        <f t="shared" si="100"/>
        <v>60707030710100000000</v>
      </c>
      <c r="L781" s="39"/>
    </row>
    <row r="782" spans="1:12" s="38" customFormat="1">
      <c r="A782" s="52" t="s">
        <v>259</v>
      </c>
      <c r="B782" s="53" t="s">
        <v>558</v>
      </c>
      <c r="C782" s="54" t="s">
        <v>242</v>
      </c>
      <c r="D782" s="54" t="s">
        <v>28</v>
      </c>
      <c r="E782" s="54" t="s">
        <v>260</v>
      </c>
      <c r="F782" s="54" t="s">
        <v>24</v>
      </c>
      <c r="G782" s="55">
        <f>G783+G785</f>
        <v>412000</v>
      </c>
      <c r="H782" s="56">
        <v>710120060</v>
      </c>
      <c r="I782" s="45" t="str">
        <f t="shared" si="99"/>
        <v>0710120060</v>
      </c>
      <c r="J782" s="46"/>
      <c r="K782" s="45" t="str">
        <f t="shared" si="100"/>
        <v>60707030710120060000</v>
      </c>
      <c r="L782" s="39"/>
    </row>
    <row r="783" spans="1:12" s="38" customFormat="1">
      <c r="A783" s="70" t="s">
        <v>457</v>
      </c>
      <c r="B783" s="53" t="s">
        <v>558</v>
      </c>
      <c r="C783" s="54" t="s">
        <v>242</v>
      </c>
      <c r="D783" s="54" t="s">
        <v>28</v>
      </c>
      <c r="E783" s="54" t="s">
        <v>260</v>
      </c>
      <c r="F783" s="54" t="s">
        <v>458</v>
      </c>
      <c r="G783" s="55">
        <f>G784</f>
        <v>347000</v>
      </c>
      <c r="H783" s="56">
        <v>710120060</v>
      </c>
      <c r="I783" s="45" t="str">
        <f t="shared" si="99"/>
        <v>0710120060</v>
      </c>
      <c r="J783" s="45"/>
      <c r="K783" s="45" t="str">
        <f t="shared" si="100"/>
        <v>60707030710120060610</v>
      </c>
      <c r="L783" s="39"/>
    </row>
    <row r="784" spans="1:12" s="59" customFormat="1" ht="38.25">
      <c r="A784" s="57" t="s">
        <v>459</v>
      </c>
      <c r="B784" s="53" t="s">
        <v>558</v>
      </c>
      <c r="C784" s="54" t="s">
        <v>242</v>
      </c>
      <c r="D784" s="54" t="s">
        <v>28</v>
      </c>
      <c r="E784" s="54" t="s">
        <v>260</v>
      </c>
      <c r="F784" s="54" t="s">
        <v>460</v>
      </c>
      <c r="G784" s="55">
        <f>VLOOKUP($K784,'[1]АС БЮДЖ на 31 12 2018'!$A$8:$H$701,6,0)</f>
        <v>347000</v>
      </c>
      <c r="H784" s="56">
        <v>710120060</v>
      </c>
      <c r="I784" s="45" t="str">
        <f t="shared" si="99"/>
        <v>0710120060</v>
      </c>
      <c r="J784" s="45"/>
      <c r="K784" s="45" t="str">
        <f t="shared" si="100"/>
        <v>60707030710120060611</v>
      </c>
      <c r="L784" s="58"/>
    </row>
    <row r="785" spans="1:12" s="38" customFormat="1">
      <c r="A785" s="91" t="s">
        <v>463</v>
      </c>
      <c r="B785" s="53" t="s">
        <v>558</v>
      </c>
      <c r="C785" s="54" t="s">
        <v>242</v>
      </c>
      <c r="D785" s="54" t="s">
        <v>28</v>
      </c>
      <c r="E785" s="54" t="s">
        <v>260</v>
      </c>
      <c r="F785" s="54" t="s">
        <v>464</v>
      </c>
      <c r="G785" s="55">
        <f>G786</f>
        <v>65000</v>
      </c>
      <c r="H785" s="56">
        <v>710120060</v>
      </c>
      <c r="I785" s="45" t="str">
        <f t="shared" si="99"/>
        <v>0710120060</v>
      </c>
      <c r="J785" s="45"/>
      <c r="K785" s="45" t="str">
        <f t="shared" si="100"/>
        <v>60707030710120060620</v>
      </c>
      <c r="L785" s="39"/>
    </row>
    <row r="786" spans="1:12" s="59" customFormat="1" ht="38.25">
      <c r="A786" s="57" t="s">
        <v>465</v>
      </c>
      <c r="B786" s="53" t="s">
        <v>558</v>
      </c>
      <c r="C786" s="54" t="s">
        <v>242</v>
      </c>
      <c r="D786" s="54" t="s">
        <v>28</v>
      </c>
      <c r="E786" s="54" t="s">
        <v>260</v>
      </c>
      <c r="F786" s="54" t="s">
        <v>466</v>
      </c>
      <c r="G786" s="55">
        <f>VLOOKUP($K786,'[1]АС БЮДЖ на 31 12 2018'!$A$8:$H$701,6,0)</f>
        <v>65000</v>
      </c>
      <c r="H786" s="56">
        <v>710120060</v>
      </c>
      <c r="I786" s="45" t="str">
        <f t="shared" si="99"/>
        <v>0710120060</v>
      </c>
      <c r="J786" s="45"/>
      <c r="K786" s="45" t="str">
        <f t="shared" si="100"/>
        <v>60707030710120060621</v>
      </c>
      <c r="L786" s="58"/>
    </row>
    <row r="787" spans="1:12" s="38" customFormat="1">
      <c r="A787" s="52" t="s">
        <v>567</v>
      </c>
      <c r="B787" s="53" t="s">
        <v>558</v>
      </c>
      <c r="C787" s="54" t="s">
        <v>242</v>
      </c>
      <c r="D787" s="54" t="s">
        <v>28</v>
      </c>
      <c r="E787" s="54" t="s">
        <v>568</v>
      </c>
      <c r="F787" s="54" t="s">
        <v>24</v>
      </c>
      <c r="G787" s="55">
        <f>G788+G813+G817+G823+G809</f>
        <v>127935293.58</v>
      </c>
      <c r="H787" s="56">
        <v>720000000</v>
      </c>
      <c r="I787" s="45" t="str">
        <f t="shared" si="99"/>
        <v>0720000000</v>
      </c>
      <c r="J787" s="46"/>
      <c r="K787" s="45" t="str">
        <f t="shared" si="100"/>
        <v>60707030720000000000</v>
      </c>
      <c r="L787" s="39"/>
    </row>
    <row r="788" spans="1:12" s="38" customFormat="1" ht="25.5">
      <c r="A788" s="52" t="s">
        <v>569</v>
      </c>
      <c r="B788" s="53" t="s">
        <v>558</v>
      </c>
      <c r="C788" s="54" t="s">
        <v>242</v>
      </c>
      <c r="D788" s="54" t="s">
        <v>28</v>
      </c>
      <c r="E788" s="54" t="s">
        <v>570</v>
      </c>
      <c r="F788" s="54" t="s">
        <v>24</v>
      </c>
      <c r="G788" s="55">
        <f>G789+G799+G794+G804</f>
        <v>124941506</v>
      </c>
      <c r="H788" s="56">
        <v>720100000</v>
      </c>
      <c r="I788" s="45" t="str">
        <f t="shared" si="99"/>
        <v>0720100000</v>
      </c>
      <c r="J788" s="46"/>
      <c r="K788" s="45" t="str">
        <f t="shared" si="100"/>
        <v>60707030720100000000</v>
      </c>
      <c r="L788" s="39"/>
    </row>
    <row r="789" spans="1:12" s="38" customFormat="1">
      <c r="A789" s="52" t="s">
        <v>152</v>
      </c>
      <c r="B789" s="53" t="s">
        <v>558</v>
      </c>
      <c r="C789" s="54" t="s">
        <v>242</v>
      </c>
      <c r="D789" s="54" t="s">
        <v>28</v>
      </c>
      <c r="E789" s="54" t="s">
        <v>571</v>
      </c>
      <c r="F789" s="54" t="s">
        <v>24</v>
      </c>
      <c r="G789" s="55">
        <f>G790+G792</f>
        <v>118578370</v>
      </c>
      <c r="H789" s="56">
        <v>720111010</v>
      </c>
      <c r="I789" s="45" t="str">
        <f t="shared" si="99"/>
        <v>0720111010</v>
      </c>
      <c r="J789" s="46"/>
      <c r="K789" s="45" t="str">
        <f t="shared" si="100"/>
        <v>60707030720111010000</v>
      </c>
      <c r="L789" s="39"/>
    </row>
    <row r="790" spans="1:12" s="38" customFormat="1">
      <c r="A790" s="70" t="s">
        <v>457</v>
      </c>
      <c r="B790" s="53" t="s">
        <v>558</v>
      </c>
      <c r="C790" s="54" t="s">
        <v>242</v>
      </c>
      <c r="D790" s="54" t="s">
        <v>28</v>
      </c>
      <c r="E790" s="54" t="s">
        <v>571</v>
      </c>
      <c r="F790" s="54" t="s">
        <v>458</v>
      </c>
      <c r="G790" s="55">
        <f>G791</f>
        <v>105581807</v>
      </c>
      <c r="H790" s="56">
        <v>720111010</v>
      </c>
      <c r="I790" s="45" t="str">
        <f t="shared" si="99"/>
        <v>0720111010</v>
      </c>
      <c r="J790" s="45"/>
      <c r="K790" s="45" t="str">
        <f t="shared" si="100"/>
        <v>60707030720111010610</v>
      </c>
      <c r="L790" s="39"/>
    </row>
    <row r="791" spans="1:12" s="59" customFormat="1" ht="38.25">
      <c r="A791" s="57" t="s">
        <v>459</v>
      </c>
      <c r="B791" s="53" t="s">
        <v>558</v>
      </c>
      <c r="C791" s="54" t="s">
        <v>242</v>
      </c>
      <c r="D791" s="54" t="s">
        <v>28</v>
      </c>
      <c r="E791" s="54" t="s">
        <v>571</v>
      </c>
      <c r="F791" s="54" t="s">
        <v>460</v>
      </c>
      <c r="G791" s="55">
        <f>VLOOKUP($K791,'[1]АС БЮДЖ на 31 12 2018'!$A$8:$H$701,6,0)</f>
        <v>105581807</v>
      </c>
      <c r="H791" s="56">
        <v>720111010</v>
      </c>
      <c r="I791" s="45" t="str">
        <f t="shared" si="99"/>
        <v>0720111010</v>
      </c>
      <c r="J791" s="45"/>
      <c r="K791" s="45" t="str">
        <f t="shared" si="100"/>
        <v>60707030720111010611</v>
      </c>
      <c r="L791" s="58"/>
    </row>
    <row r="792" spans="1:12" s="101" customFormat="1">
      <c r="A792" s="70" t="s">
        <v>463</v>
      </c>
      <c r="B792" s="53" t="s">
        <v>558</v>
      </c>
      <c r="C792" s="54" t="s">
        <v>242</v>
      </c>
      <c r="D792" s="54" t="s">
        <v>28</v>
      </c>
      <c r="E792" s="54" t="s">
        <v>571</v>
      </c>
      <c r="F792" s="54" t="s">
        <v>464</v>
      </c>
      <c r="G792" s="55">
        <f>G793</f>
        <v>12996563</v>
      </c>
      <c r="H792" s="56">
        <v>720111010</v>
      </c>
      <c r="I792" s="45" t="str">
        <f t="shared" si="99"/>
        <v>0720111010</v>
      </c>
      <c r="J792" s="45"/>
      <c r="K792" s="45" t="str">
        <f t="shared" si="100"/>
        <v>60707030720111010620</v>
      </c>
      <c r="L792" s="39"/>
    </row>
    <row r="793" spans="1:12" s="102" customFormat="1" ht="38.25">
      <c r="A793" s="57" t="s">
        <v>465</v>
      </c>
      <c r="B793" s="53" t="s">
        <v>558</v>
      </c>
      <c r="C793" s="54" t="s">
        <v>242</v>
      </c>
      <c r="D793" s="54" t="s">
        <v>28</v>
      </c>
      <c r="E793" s="54" t="s">
        <v>571</v>
      </c>
      <c r="F793" s="54" t="s">
        <v>466</v>
      </c>
      <c r="G793" s="55">
        <f>VLOOKUP($K793,'[1]АС БЮДЖ на 31 12 2018'!$A$8:$H$701,6,0)</f>
        <v>12996563</v>
      </c>
      <c r="H793" s="56">
        <v>720111010</v>
      </c>
      <c r="I793" s="45" t="str">
        <f t="shared" si="99"/>
        <v>0720111010</v>
      </c>
      <c r="J793" s="45"/>
      <c r="K793" s="45" t="str">
        <f t="shared" si="100"/>
        <v>60707030720111010621</v>
      </c>
      <c r="L793" s="58"/>
    </row>
    <row r="794" spans="1:12" s="102" customFormat="1" ht="38.25">
      <c r="A794" s="52" t="s">
        <v>506</v>
      </c>
      <c r="B794" s="53" t="s">
        <v>558</v>
      </c>
      <c r="C794" s="54" t="s">
        <v>242</v>
      </c>
      <c r="D794" s="54" t="s">
        <v>28</v>
      </c>
      <c r="E794" s="67" t="s">
        <v>572</v>
      </c>
      <c r="F794" s="67" t="s">
        <v>24</v>
      </c>
      <c r="G794" s="68">
        <f>G795+G797</f>
        <v>5889130</v>
      </c>
      <c r="H794" s="69">
        <v>720177080</v>
      </c>
      <c r="I794" s="45" t="str">
        <f t="shared" si="99"/>
        <v>0720177080</v>
      </c>
      <c r="J794" s="46"/>
      <c r="K794" s="45" t="str">
        <f t="shared" si="100"/>
        <v>60707030720177080000</v>
      </c>
      <c r="L794" s="39"/>
    </row>
    <row r="795" spans="1:12" s="102" customFormat="1">
      <c r="A795" s="57" t="s">
        <v>457</v>
      </c>
      <c r="B795" s="53" t="s">
        <v>558</v>
      </c>
      <c r="C795" s="54" t="s">
        <v>242</v>
      </c>
      <c r="D795" s="54" t="s">
        <v>28</v>
      </c>
      <c r="E795" s="67" t="s">
        <v>572</v>
      </c>
      <c r="F795" s="67" t="s">
        <v>458</v>
      </c>
      <c r="G795" s="55">
        <f>G796</f>
        <v>5062289</v>
      </c>
      <c r="H795" s="56">
        <v>720177080</v>
      </c>
      <c r="I795" s="45" t="str">
        <f t="shared" si="99"/>
        <v>0720177080</v>
      </c>
      <c r="J795" s="45"/>
      <c r="K795" s="45" t="str">
        <f t="shared" si="100"/>
        <v>60707030720177080610</v>
      </c>
      <c r="L795" s="58"/>
    </row>
    <row r="796" spans="1:12" s="102" customFormat="1" ht="38.25">
      <c r="A796" s="57" t="s">
        <v>459</v>
      </c>
      <c r="B796" s="53" t="s">
        <v>558</v>
      </c>
      <c r="C796" s="54" t="s">
        <v>242</v>
      </c>
      <c r="D796" s="54" t="s">
        <v>28</v>
      </c>
      <c r="E796" s="67" t="s">
        <v>572</v>
      </c>
      <c r="F796" s="67" t="s">
        <v>460</v>
      </c>
      <c r="G796" s="55">
        <f>VLOOKUP($K796,'[1]АС БЮДЖ на 31 12 2018'!$A$8:$H$701,6,0)</f>
        <v>5062289</v>
      </c>
      <c r="H796" s="56">
        <v>720177080</v>
      </c>
      <c r="I796" s="45" t="str">
        <f t="shared" si="99"/>
        <v>0720177080</v>
      </c>
      <c r="J796" s="45"/>
      <c r="K796" s="45" t="str">
        <f t="shared" si="100"/>
        <v>60707030720177080611</v>
      </c>
      <c r="L796" s="58"/>
    </row>
    <row r="797" spans="1:12" s="102" customFormat="1">
      <c r="A797" s="57" t="s">
        <v>463</v>
      </c>
      <c r="B797" s="53" t="s">
        <v>558</v>
      </c>
      <c r="C797" s="54" t="s">
        <v>242</v>
      </c>
      <c r="D797" s="54" t="s">
        <v>28</v>
      </c>
      <c r="E797" s="67" t="s">
        <v>572</v>
      </c>
      <c r="F797" s="54" t="s">
        <v>464</v>
      </c>
      <c r="G797" s="55">
        <f>G798</f>
        <v>826841</v>
      </c>
      <c r="H797" s="56">
        <v>720177080</v>
      </c>
      <c r="I797" s="45" t="str">
        <f t="shared" si="99"/>
        <v>0720177080</v>
      </c>
      <c r="J797" s="45"/>
      <c r="K797" s="45" t="str">
        <f t="shared" si="100"/>
        <v>60707030720177080620</v>
      </c>
      <c r="L797" s="58"/>
    </row>
    <row r="798" spans="1:12" s="102" customFormat="1" ht="38.25">
      <c r="A798" s="57" t="s">
        <v>465</v>
      </c>
      <c r="B798" s="53" t="s">
        <v>558</v>
      </c>
      <c r="C798" s="54" t="s">
        <v>242</v>
      </c>
      <c r="D798" s="54" t="s">
        <v>28</v>
      </c>
      <c r="E798" s="67" t="s">
        <v>572</v>
      </c>
      <c r="F798" s="54" t="s">
        <v>466</v>
      </c>
      <c r="G798" s="55">
        <f>VLOOKUP($K798,'[1]АС БЮДЖ на 31 12 2018'!$A$8:$H$701,6,0)</f>
        <v>826841</v>
      </c>
      <c r="H798" s="56">
        <v>720177080</v>
      </c>
      <c r="I798" s="45" t="str">
        <f t="shared" si="99"/>
        <v>0720177080</v>
      </c>
      <c r="J798" s="45"/>
      <c r="K798" s="45" t="str">
        <f t="shared" si="100"/>
        <v>60707030720177080621</v>
      </c>
      <c r="L798" s="58"/>
    </row>
    <row r="799" spans="1:12" s="102" customFormat="1" ht="25.5">
      <c r="A799" s="57" t="s">
        <v>472</v>
      </c>
      <c r="B799" s="53" t="s">
        <v>558</v>
      </c>
      <c r="C799" s="54" t="s">
        <v>242</v>
      </c>
      <c r="D799" s="54" t="s">
        <v>28</v>
      </c>
      <c r="E799" s="67" t="s">
        <v>573</v>
      </c>
      <c r="F799" s="67" t="s">
        <v>24</v>
      </c>
      <c r="G799" s="68">
        <f>G800+G802</f>
        <v>164052</v>
      </c>
      <c r="H799" s="69">
        <v>720177250</v>
      </c>
      <c r="I799" s="45" t="str">
        <f t="shared" si="99"/>
        <v>0720177250</v>
      </c>
      <c r="J799" s="46"/>
      <c r="K799" s="45" t="str">
        <f t="shared" si="100"/>
        <v>60707030720177250000</v>
      </c>
      <c r="L799" s="39"/>
    </row>
    <row r="800" spans="1:12" s="102" customFormat="1">
      <c r="A800" s="57" t="s">
        <v>457</v>
      </c>
      <c r="B800" s="53" t="s">
        <v>558</v>
      </c>
      <c r="C800" s="54" t="s">
        <v>242</v>
      </c>
      <c r="D800" s="54" t="s">
        <v>28</v>
      </c>
      <c r="E800" s="67" t="s">
        <v>573</v>
      </c>
      <c r="F800" s="67" t="s">
        <v>458</v>
      </c>
      <c r="G800" s="55">
        <f>G801</f>
        <v>152334</v>
      </c>
      <c r="H800" s="56">
        <v>720177250</v>
      </c>
      <c r="I800" s="45" t="str">
        <f t="shared" si="99"/>
        <v>0720177250</v>
      </c>
      <c r="J800" s="45"/>
      <c r="K800" s="45" t="str">
        <f t="shared" si="100"/>
        <v>60707030720177250610</v>
      </c>
      <c r="L800" s="58"/>
    </row>
    <row r="801" spans="1:12" s="102" customFormat="1" ht="38.25">
      <c r="A801" s="57" t="s">
        <v>459</v>
      </c>
      <c r="B801" s="53" t="s">
        <v>558</v>
      </c>
      <c r="C801" s="54" t="s">
        <v>242</v>
      </c>
      <c r="D801" s="54" t="s">
        <v>28</v>
      </c>
      <c r="E801" s="67" t="s">
        <v>573</v>
      </c>
      <c r="F801" s="67" t="s">
        <v>460</v>
      </c>
      <c r="G801" s="55">
        <f>VLOOKUP($K801,'[1]АС БЮДЖ на 31 12 2018'!$A$8:$H$701,6,0)</f>
        <v>152334</v>
      </c>
      <c r="H801" s="56">
        <v>720177250</v>
      </c>
      <c r="I801" s="45" t="str">
        <f t="shared" si="99"/>
        <v>0720177250</v>
      </c>
      <c r="J801" s="45"/>
      <c r="K801" s="45" t="str">
        <f t="shared" si="100"/>
        <v>60707030720177250611</v>
      </c>
      <c r="L801" s="58"/>
    </row>
    <row r="802" spans="1:12" s="102" customFormat="1">
      <c r="A802" s="57" t="s">
        <v>463</v>
      </c>
      <c r="B802" s="53" t="s">
        <v>558</v>
      </c>
      <c r="C802" s="54" t="s">
        <v>242</v>
      </c>
      <c r="D802" s="54" t="s">
        <v>28</v>
      </c>
      <c r="E802" s="67" t="s">
        <v>573</v>
      </c>
      <c r="F802" s="54" t="s">
        <v>464</v>
      </c>
      <c r="G802" s="55">
        <f>G803</f>
        <v>11718</v>
      </c>
      <c r="H802" s="56">
        <v>720177250</v>
      </c>
      <c r="I802" s="45" t="str">
        <f t="shared" si="99"/>
        <v>0720177250</v>
      </c>
      <c r="J802" s="45"/>
      <c r="K802" s="45" t="str">
        <f t="shared" si="100"/>
        <v>60707030720177250620</v>
      </c>
      <c r="L802" s="58"/>
    </row>
    <row r="803" spans="1:12" s="102" customFormat="1" ht="38.25">
      <c r="A803" s="57" t="s">
        <v>465</v>
      </c>
      <c r="B803" s="53" t="s">
        <v>558</v>
      </c>
      <c r="C803" s="54" t="s">
        <v>242</v>
      </c>
      <c r="D803" s="54" t="s">
        <v>28</v>
      </c>
      <c r="E803" s="67" t="s">
        <v>573</v>
      </c>
      <c r="F803" s="54" t="s">
        <v>466</v>
      </c>
      <c r="G803" s="55">
        <f>VLOOKUP($K803,'[1]АС БЮДЖ на 31 12 2018'!$A$8:$H$701,6,0)</f>
        <v>11718</v>
      </c>
      <c r="H803" s="56">
        <v>720177250</v>
      </c>
      <c r="I803" s="45" t="str">
        <f t="shared" si="99"/>
        <v>0720177250</v>
      </c>
      <c r="J803" s="45"/>
      <c r="K803" s="45" t="str">
        <f t="shared" si="100"/>
        <v>60707030720177250621</v>
      </c>
      <c r="L803" s="58"/>
    </row>
    <row r="804" spans="1:12" s="102" customFormat="1" ht="38.25">
      <c r="A804" s="52" t="s">
        <v>509</v>
      </c>
      <c r="B804" s="53" t="s">
        <v>558</v>
      </c>
      <c r="C804" s="54" t="s">
        <v>242</v>
      </c>
      <c r="D804" s="54" t="s">
        <v>28</v>
      </c>
      <c r="E804" s="54" t="s">
        <v>574</v>
      </c>
      <c r="F804" s="54" t="s">
        <v>24</v>
      </c>
      <c r="G804" s="55">
        <f>G805+G807</f>
        <v>309954</v>
      </c>
      <c r="H804" s="56" t="s">
        <v>575</v>
      </c>
      <c r="I804" s="45" t="str">
        <f t="shared" si="99"/>
        <v>07201S7080</v>
      </c>
      <c r="J804" s="46"/>
      <c r="K804" s="45" t="str">
        <f t="shared" si="100"/>
        <v>607070307201S7080000</v>
      </c>
      <c r="L804" s="39"/>
    </row>
    <row r="805" spans="1:12" s="102" customFormat="1">
      <c r="A805" s="52" t="s">
        <v>457</v>
      </c>
      <c r="B805" s="53" t="s">
        <v>558</v>
      </c>
      <c r="C805" s="54" t="s">
        <v>242</v>
      </c>
      <c r="D805" s="54" t="s">
        <v>28</v>
      </c>
      <c r="E805" s="54" t="s">
        <v>574</v>
      </c>
      <c r="F805" s="54" t="s">
        <v>458</v>
      </c>
      <c r="G805" s="55">
        <f>G806</f>
        <v>262564</v>
      </c>
      <c r="H805" s="56" t="s">
        <v>575</v>
      </c>
      <c r="I805" s="45" t="str">
        <f t="shared" si="99"/>
        <v>07201S7080</v>
      </c>
      <c r="J805" s="45"/>
      <c r="K805" s="45" t="str">
        <f t="shared" si="100"/>
        <v>607070307201S7080610</v>
      </c>
      <c r="L805" s="58"/>
    </row>
    <row r="806" spans="1:12" s="102" customFormat="1" ht="38.25">
      <c r="A806" s="57" t="s">
        <v>459</v>
      </c>
      <c r="B806" s="53" t="s">
        <v>558</v>
      </c>
      <c r="C806" s="54" t="s">
        <v>242</v>
      </c>
      <c r="D806" s="54" t="s">
        <v>28</v>
      </c>
      <c r="E806" s="54" t="s">
        <v>574</v>
      </c>
      <c r="F806" s="54" t="s">
        <v>460</v>
      </c>
      <c r="G806" s="55">
        <f>VLOOKUP($K806,'[1]АС БЮДЖ на 31 12 2018'!$A$8:$H$701,6,0)</f>
        <v>262564</v>
      </c>
      <c r="H806" s="56" t="s">
        <v>575</v>
      </c>
      <c r="I806" s="45" t="str">
        <f t="shared" si="99"/>
        <v>07201S7080</v>
      </c>
      <c r="J806" s="45"/>
      <c r="K806" s="45" t="str">
        <f t="shared" si="100"/>
        <v>607070307201S7080611</v>
      </c>
      <c r="L806" s="58"/>
    </row>
    <row r="807" spans="1:12" s="102" customFormat="1">
      <c r="A807" s="70" t="s">
        <v>463</v>
      </c>
      <c r="B807" s="53" t="s">
        <v>558</v>
      </c>
      <c r="C807" s="54" t="s">
        <v>242</v>
      </c>
      <c r="D807" s="54" t="s">
        <v>28</v>
      </c>
      <c r="E807" s="54" t="s">
        <v>574</v>
      </c>
      <c r="F807" s="54" t="s">
        <v>464</v>
      </c>
      <c r="G807" s="55">
        <f>G808</f>
        <v>47390</v>
      </c>
      <c r="H807" s="56" t="s">
        <v>575</v>
      </c>
      <c r="I807" s="45" t="str">
        <f t="shared" si="99"/>
        <v>07201S7080</v>
      </c>
      <c r="J807" s="45"/>
      <c r="K807" s="45" t="str">
        <f t="shared" si="100"/>
        <v>607070307201S7080620</v>
      </c>
      <c r="L807" s="58"/>
    </row>
    <row r="808" spans="1:12" s="102" customFormat="1" ht="38.25">
      <c r="A808" s="57" t="s">
        <v>465</v>
      </c>
      <c r="B808" s="53" t="s">
        <v>558</v>
      </c>
      <c r="C808" s="54" t="s">
        <v>242</v>
      </c>
      <c r="D808" s="54" t="s">
        <v>28</v>
      </c>
      <c r="E808" s="54" t="s">
        <v>574</v>
      </c>
      <c r="F808" s="54" t="s">
        <v>466</v>
      </c>
      <c r="G808" s="55">
        <f>VLOOKUP($K808,'[1]АС БЮДЖ на 31 12 2018'!$A$8:$H$701,6,0)</f>
        <v>47390</v>
      </c>
      <c r="H808" s="56" t="s">
        <v>575</v>
      </c>
      <c r="I808" s="45" t="str">
        <f t="shared" si="99"/>
        <v>07201S7080</v>
      </c>
      <c r="J808" s="45"/>
      <c r="K808" s="45" t="str">
        <f t="shared" si="100"/>
        <v>607070307201S7080621</v>
      </c>
      <c r="L808" s="58"/>
    </row>
    <row r="809" spans="1:12" s="102" customFormat="1" ht="38.25">
      <c r="A809" s="52" t="s">
        <v>576</v>
      </c>
      <c r="B809" s="53" t="s">
        <v>558</v>
      </c>
      <c r="C809" s="54" t="s">
        <v>242</v>
      </c>
      <c r="D809" s="54" t="s">
        <v>28</v>
      </c>
      <c r="E809" s="54" t="s">
        <v>577</v>
      </c>
      <c r="F809" s="54" t="s">
        <v>24</v>
      </c>
      <c r="G809" s="55">
        <f t="shared" ref="G809:G811" si="107">G810</f>
        <v>74837.58</v>
      </c>
      <c r="H809" s="56">
        <v>720600000</v>
      </c>
      <c r="I809" s="45" t="str">
        <f t="shared" si="99"/>
        <v>0720600000</v>
      </c>
      <c r="J809" s="46"/>
      <c r="K809" s="45" t="str">
        <f t="shared" si="100"/>
        <v>60707030720600000000</v>
      </c>
      <c r="L809" s="39"/>
    </row>
    <row r="810" spans="1:12" s="102" customFormat="1" ht="25.5">
      <c r="A810" s="52" t="s">
        <v>578</v>
      </c>
      <c r="B810" s="53" t="s">
        <v>558</v>
      </c>
      <c r="C810" s="54" t="s">
        <v>242</v>
      </c>
      <c r="D810" s="54" t="s">
        <v>28</v>
      </c>
      <c r="E810" s="54" t="s">
        <v>579</v>
      </c>
      <c r="F810" s="54" t="s">
        <v>24</v>
      </c>
      <c r="G810" s="55">
        <f t="shared" si="107"/>
        <v>74837.58</v>
      </c>
      <c r="H810" s="56">
        <v>720620400</v>
      </c>
      <c r="I810" s="45" t="str">
        <f t="shared" si="99"/>
        <v>0720620400</v>
      </c>
      <c r="J810" s="46"/>
      <c r="K810" s="45" t="str">
        <f t="shared" si="100"/>
        <v>60707030720620400000</v>
      </c>
      <c r="L810" s="39"/>
    </row>
    <row r="811" spans="1:12" s="102" customFormat="1">
      <c r="A811" s="70" t="s">
        <v>457</v>
      </c>
      <c r="B811" s="53" t="s">
        <v>558</v>
      </c>
      <c r="C811" s="54" t="s">
        <v>242</v>
      </c>
      <c r="D811" s="54" t="s">
        <v>28</v>
      </c>
      <c r="E811" s="54" t="s">
        <v>579</v>
      </c>
      <c r="F811" s="54" t="s">
        <v>458</v>
      </c>
      <c r="G811" s="55">
        <f t="shared" si="107"/>
        <v>74837.58</v>
      </c>
      <c r="H811" s="56">
        <v>720620400</v>
      </c>
      <c r="I811" s="45" t="str">
        <f t="shared" si="99"/>
        <v>0720620400</v>
      </c>
      <c r="J811" s="45"/>
      <c r="K811" s="45" t="str">
        <f t="shared" si="100"/>
        <v>60707030720620400610</v>
      </c>
      <c r="L811" s="58"/>
    </row>
    <row r="812" spans="1:12" s="102" customFormat="1">
      <c r="A812" s="52" t="s">
        <v>461</v>
      </c>
      <c r="B812" s="53" t="s">
        <v>558</v>
      </c>
      <c r="C812" s="54" t="s">
        <v>242</v>
      </c>
      <c r="D812" s="54" t="s">
        <v>28</v>
      </c>
      <c r="E812" s="54" t="s">
        <v>579</v>
      </c>
      <c r="F812" s="54" t="s">
        <v>462</v>
      </c>
      <c r="G812" s="55">
        <f>VLOOKUP($K812,'[1]АС БЮДЖ на 31 12 2018'!$A$8:$H$701,6,0)</f>
        <v>74837.58</v>
      </c>
      <c r="H812" s="56">
        <v>720620400</v>
      </c>
      <c r="I812" s="45" t="str">
        <f t="shared" ref="I812:I875" si="108">TEXT(H812,"0000000000")</f>
        <v>0720620400</v>
      </c>
      <c r="J812" s="45"/>
      <c r="K812" s="45" t="str">
        <f t="shared" si="100"/>
        <v>60707030720620400612</v>
      </c>
      <c r="L812" s="58"/>
    </row>
    <row r="813" spans="1:12" s="38" customFormat="1" ht="63.75">
      <c r="A813" s="70" t="s">
        <v>580</v>
      </c>
      <c r="B813" s="53" t="s">
        <v>558</v>
      </c>
      <c r="C813" s="54" t="s">
        <v>242</v>
      </c>
      <c r="D813" s="54" t="s">
        <v>28</v>
      </c>
      <c r="E813" s="54" t="s">
        <v>581</v>
      </c>
      <c r="F813" s="54" t="s">
        <v>24</v>
      </c>
      <c r="G813" s="55">
        <f t="shared" ref="G813:G814" si="109">G814</f>
        <v>150000</v>
      </c>
      <c r="H813" s="56">
        <v>720800000</v>
      </c>
      <c r="I813" s="45" t="str">
        <f t="shared" si="108"/>
        <v>0720800000</v>
      </c>
      <c r="J813" s="46"/>
      <c r="K813" s="45" t="str">
        <f t="shared" si="100"/>
        <v>60707030720800000000</v>
      </c>
      <c r="L813" s="39"/>
    </row>
    <row r="814" spans="1:12" s="38" customFormat="1" ht="63.75">
      <c r="A814" s="52" t="s">
        <v>582</v>
      </c>
      <c r="B814" s="53" t="s">
        <v>558</v>
      </c>
      <c r="C814" s="54" t="s">
        <v>242</v>
      </c>
      <c r="D814" s="54" t="s">
        <v>28</v>
      </c>
      <c r="E814" s="54" t="s">
        <v>583</v>
      </c>
      <c r="F814" s="54" t="s">
        <v>24</v>
      </c>
      <c r="G814" s="55">
        <f t="shared" si="109"/>
        <v>150000</v>
      </c>
      <c r="H814" s="56">
        <v>720821230</v>
      </c>
      <c r="I814" s="45" t="str">
        <f t="shared" si="108"/>
        <v>0720821230</v>
      </c>
      <c r="J814" s="46"/>
      <c r="K814" s="45" t="str">
        <f t="shared" si="100"/>
        <v>60707030720821230000</v>
      </c>
      <c r="L814" s="39"/>
    </row>
    <row r="815" spans="1:12" s="38" customFormat="1">
      <c r="A815" s="70" t="s">
        <v>457</v>
      </c>
      <c r="B815" s="53" t="s">
        <v>558</v>
      </c>
      <c r="C815" s="54" t="s">
        <v>242</v>
      </c>
      <c r="D815" s="54" t="s">
        <v>28</v>
      </c>
      <c r="E815" s="54" t="s">
        <v>583</v>
      </c>
      <c r="F815" s="54" t="s">
        <v>458</v>
      </c>
      <c r="G815" s="55">
        <f>G816</f>
        <v>150000</v>
      </c>
      <c r="H815" s="56">
        <v>720821230</v>
      </c>
      <c r="I815" s="45" t="str">
        <f t="shared" si="108"/>
        <v>0720821230</v>
      </c>
      <c r="J815" s="45"/>
      <c r="K815" s="45" t="str">
        <f t="shared" ref="K815:K878" si="110">CONCATENATE(B815,C815,D815,I815,F815)</f>
        <v>60707030720821230610</v>
      </c>
      <c r="L815" s="39"/>
    </row>
    <row r="816" spans="1:12" s="59" customFormat="1">
      <c r="A816" s="52" t="s">
        <v>461</v>
      </c>
      <c r="B816" s="53" t="s">
        <v>558</v>
      </c>
      <c r="C816" s="54" t="s">
        <v>242</v>
      </c>
      <c r="D816" s="54" t="s">
        <v>28</v>
      </c>
      <c r="E816" s="54" t="s">
        <v>583</v>
      </c>
      <c r="F816" s="54" t="s">
        <v>462</v>
      </c>
      <c r="G816" s="55">
        <f>VLOOKUP($K816,'[1]АС БЮДЖ на 31 12 2018'!$A$8:$H$701,6,0)</f>
        <v>150000</v>
      </c>
      <c r="H816" s="56">
        <v>720821230</v>
      </c>
      <c r="I816" s="45" t="str">
        <f t="shared" si="108"/>
        <v>0720821230</v>
      </c>
      <c r="J816" s="45"/>
      <c r="K816" s="45" t="str">
        <f t="shared" si="110"/>
        <v>60707030720821230612</v>
      </c>
      <c r="L816" s="58"/>
    </row>
    <row r="817" spans="1:12" s="38" customFormat="1" ht="25.5">
      <c r="A817" s="70" t="s">
        <v>584</v>
      </c>
      <c r="B817" s="53" t="s">
        <v>558</v>
      </c>
      <c r="C817" s="54" t="s">
        <v>242</v>
      </c>
      <c r="D817" s="54" t="s">
        <v>28</v>
      </c>
      <c r="E817" s="54" t="s">
        <v>585</v>
      </c>
      <c r="F817" s="54" t="s">
        <v>24</v>
      </c>
      <c r="G817" s="55">
        <f>G818</f>
        <v>269000</v>
      </c>
      <c r="H817" s="56">
        <v>720900000</v>
      </c>
      <c r="I817" s="45" t="str">
        <f t="shared" si="108"/>
        <v>0720900000</v>
      </c>
      <c r="J817" s="46"/>
      <c r="K817" s="45" t="str">
        <f t="shared" si="110"/>
        <v>60707030720900000000</v>
      </c>
      <c r="L817" s="39"/>
    </row>
    <row r="818" spans="1:12" s="38" customFormat="1" ht="25.5">
      <c r="A818" s="70" t="s">
        <v>586</v>
      </c>
      <c r="B818" s="53" t="s">
        <v>558</v>
      </c>
      <c r="C818" s="54" t="s">
        <v>242</v>
      </c>
      <c r="D818" s="54" t="s">
        <v>28</v>
      </c>
      <c r="E818" s="54" t="s">
        <v>587</v>
      </c>
      <c r="F818" s="54" t="s">
        <v>24</v>
      </c>
      <c r="G818" s="55">
        <f>G819+G821</f>
        <v>269000</v>
      </c>
      <c r="H818" s="56">
        <v>720921280</v>
      </c>
      <c r="I818" s="45" t="str">
        <f t="shared" si="108"/>
        <v>0720921280</v>
      </c>
      <c r="J818" s="46"/>
      <c r="K818" s="45" t="str">
        <f t="shared" si="110"/>
        <v>60707030720921280000</v>
      </c>
      <c r="L818" s="39"/>
    </row>
    <row r="819" spans="1:12" s="38" customFormat="1">
      <c r="A819" s="70" t="s">
        <v>457</v>
      </c>
      <c r="B819" s="53" t="s">
        <v>558</v>
      </c>
      <c r="C819" s="54" t="s">
        <v>242</v>
      </c>
      <c r="D819" s="54" t="s">
        <v>28</v>
      </c>
      <c r="E819" s="54" t="s">
        <v>587</v>
      </c>
      <c r="F819" s="54" t="s">
        <v>458</v>
      </c>
      <c r="G819" s="55">
        <f>G820</f>
        <v>194000</v>
      </c>
      <c r="H819" s="56">
        <v>720921280</v>
      </c>
      <c r="I819" s="45" t="str">
        <f t="shared" si="108"/>
        <v>0720921280</v>
      </c>
      <c r="J819" s="45"/>
      <c r="K819" s="45" t="str">
        <f t="shared" si="110"/>
        <v>60707030720921280610</v>
      </c>
      <c r="L819" s="39"/>
    </row>
    <row r="820" spans="1:12" s="59" customFormat="1">
      <c r="A820" s="52" t="s">
        <v>461</v>
      </c>
      <c r="B820" s="53" t="s">
        <v>558</v>
      </c>
      <c r="C820" s="54" t="s">
        <v>242</v>
      </c>
      <c r="D820" s="54" t="s">
        <v>28</v>
      </c>
      <c r="E820" s="54" t="s">
        <v>587</v>
      </c>
      <c r="F820" s="54" t="s">
        <v>462</v>
      </c>
      <c r="G820" s="55">
        <f>VLOOKUP($K820,'[1]АС БЮДЖ на 31 12 2018'!$A$8:$H$701,6,0)</f>
        <v>194000</v>
      </c>
      <c r="H820" s="56">
        <v>720921280</v>
      </c>
      <c r="I820" s="45" t="str">
        <f t="shared" si="108"/>
        <v>0720921280</v>
      </c>
      <c r="J820" s="45"/>
      <c r="K820" s="45" t="str">
        <f t="shared" si="110"/>
        <v>60707030720921280612</v>
      </c>
      <c r="L820" s="58"/>
    </row>
    <row r="821" spans="1:12" s="38" customFormat="1">
      <c r="A821" s="70" t="s">
        <v>463</v>
      </c>
      <c r="B821" s="53" t="s">
        <v>558</v>
      </c>
      <c r="C821" s="54" t="s">
        <v>242</v>
      </c>
      <c r="D821" s="54" t="s">
        <v>28</v>
      </c>
      <c r="E821" s="54" t="s">
        <v>587</v>
      </c>
      <c r="F821" s="54" t="s">
        <v>464</v>
      </c>
      <c r="G821" s="55">
        <f>G822</f>
        <v>75000</v>
      </c>
      <c r="H821" s="56">
        <v>720921280</v>
      </c>
      <c r="I821" s="45" t="str">
        <f t="shared" si="108"/>
        <v>0720921280</v>
      </c>
      <c r="J821" s="45"/>
      <c r="K821" s="45" t="str">
        <f t="shared" si="110"/>
        <v>60707030720921280620</v>
      </c>
      <c r="L821" s="39"/>
    </row>
    <row r="822" spans="1:12" s="59" customFormat="1">
      <c r="A822" s="57" t="s">
        <v>467</v>
      </c>
      <c r="B822" s="53" t="s">
        <v>558</v>
      </c>
      <c r="C822" s="54" t="s">
        <v>242</v>
      </c>
      <c r="D822" s="54" t="s">
        <v>28</v>
      </c>
      <c r="E822" s="54" t="s">
        <v>587</v>
      </c>
      <c r="F822" s="54" t="s">
        <v>468</v>
      </c>
      <c r="G822" s="55">
        <f>VLOOKUP($K822,'[1]АС БЮДЖ на 31 12 2018'!$A$8:$H$701,6,0)</f>
        <v>75000</v>
      </c>
      <c r="H822" s="56">
        <v>720921280</v>
      </c>
      <c r="I822" s="45" t="str">
        <f t="shared" si="108"/>
        <v>0720921280</v>
      </c>
      <c r="J822" s="45"/>
      <c r="K822" s="45" t="str">
        <f t="shared" si="110"/>
        <v>60707030720921280622</v>
      </c>
      <c r="L822" s="58"/>
    </row>
    <row r="823" spans="1:12" s="38" customFormat="1" ht="38.25">
      <c r="A823" s="46" t="str">
        <f>VLOOKUP($K823,'[1]наим ЦСР'!$A$7:$M$1612,2,0)</f>
        <v>Основное мероприятие «Проведение работ по капитальному ремонту зданий и сооружений, благоустройству территорий в муниципальных бюджетных (автономных) учреждениях отрасли «Культура» города Ставрополя»</v>
      </c>
      <c r="B823" s="53" t="s">
        <v>558</v>
      </c>
      <c r="C823" s="54" t="s">
        <v>242</v>
      </c>
      <c r="D823" s="54" t="s">
        <v>28</v>
      </c>
      <c r="E823" s="54" t="s">
        <v>588</v>
      </c>
      <c r="F823" s="54" t="s">
        <v>24</v>
      </c>
      <c r="G823" s="55">
        <f t="shared" ref="G823:G825" si="111">G824</f>
        <v>2499950</v>
      </c>
      <c r="H823" s="56">
        <v>721200000</v>
      </c>
      <c r="I823" s="45" t="str">
        <f t="shared" si="108"/>
        <v>0721200000</v>
      </c>
      <c r="J823" s="46"/>
      <c r="K823" s="45" t="str">
        <f t="shared" si="110"/>
        <v>60707030721200000000</v>
      </c>
      <c r="L823" s="39"/>
    </row>
    <row r="824" spans="1:12" s="38" customFormat="1" ht="63.75">
      <c r="A824" s="70" t="s">
        <v>589</v>
      </c>
      <c r="B824" s="53" t="s">
        <v>558</v>
      </c>
      <c r="C824" s="54" t="s">
        <v>242</v>
      </c>
      <c r="D824" s="54" t="s">
        <v>28</v>
      </c>
      <c r="E824" s="54" t="s">
        <v>590</v>
      </c>
      <c r="F824" s="54" t="s">
        <v>24</v>
      </c>
      <c r="G824" s="55">
        <f t="shared" si="111"/>
        <v>2499950</v>
      </c>
      <c r="H824" s="56">
        <v>721221260</v>
      </c>
      <c r="I824" s="45" t="str">
        <f t="shared" si="108"/>
        <v>0721221260</v>
      </c>
      <c r="J824" s="46"/>
      <c r="K824" s="45" t="str">
        <f t="shared" si="110"/>
        <v>60707030721221260000</v>
      </c>
      <c r="L824" s="39"/>
    </row>
    <row r="825" spans="1:12" s="38" customFormat="1">
      <c r="A825" s="70" t="s">
        <v>463</v>
      </c>
      <c r="B825" s="53" t="s">
        <v>558</v>
      </c>
      <c r="C825" s="54" t="s">
        <v>242</v>
      </c>
      <c r="D825" s="54" t="s">
        <v>28</v>
      </c>
      <c r="E825" s="54" t="s">
        <v>590</v>
      </c>
      <c r="F825" s="54" t="s">
        <v>464</v>
      </c>
      <c r="G825" s="55">
        <f t="shared" si="111"/>
        <v>2499950</v>
      </c>
      <c r="H825" s="56">
        <v>721221260</v>
      </c>
      <c r="I825" s="45" t="str">
        <f t="shared" si="108"/>
        <v>0721221260</v>
      </c>
      <c r="J825" s="45"/>
      <c r="K825" s="45" t="str">
        <f t="shared" si="110"/>
        <v>60707030721221260620</v>
      </c>
      <c r="L825" s="39"/>
    </row>
    <row r="826" spans="1:12" s="59" customFormat="1">
      <c r="A826" s="57" t="s">
        <v>467</v>
      </c>
      <c r="B826" s="53" t="s">
        <v>558</v>
      </c>
      <c r="C826" s="54" t="s">
        <v>242</v>
      </c>
      <c r="D826" s="54" t="s">
        <v>28</v>
      </c>
      <c r="E826" s="54" t="s">
        <v>590</v>
      </c>
      <c r="F826" s="54" t="s">
        <v>468</v>
      </c>
      <c r="G826" s="55">
        <f>VLOOKUP($K826,'[1]АС БЮДЖ на 31 12 2018'!$A$8:$H$701,6,0)</f>
        <v>2499950</v>
      </c>
      <c r="H826" s="56">
        <v>721221260</v>
      </c>
      <c r="I826" s="45" t="str">
        <f t="shared" si="108"/>
        <v>0721221260</v>
      </c>
      <c r="J826" s="45"/>
      <c r="K826" s="45" t="str">
        <f t="shared" si="110"/>
        <v>60707030721221260622</v>
      </c>
      <c r="L826" s="58"/>
    </row>
    <row r="827" spans="1:12" s="38" customFormat="1" ht="51">
      <c r="A827" s="52" t="s">
        <v>482</v>
      </c>
      <c r="B827" s="53" t="s">
        <v>558</v>
      </c>
      <c r="C827" s="54" t="s">
        <v>242</v>
      </c>
      <c r="D827" s="54" t="s">
        <v>28</v>
      </c>
      <c r="E827" s="54" t="s">
        <v>483</v>
      </c>
      <c r="F827" s="54" t="s">
        <v>24</v>
      </c>
      <c r="G827" s="55">
        <f t="shared" ref="G827:G829" si="112">G828</f>
        <v>392800</v>
      </c>
      <c r="H827" s="56">
        <v>1600000000</v>
      </c>
      <c r="I827" s="45" t="str">
        <f t="shared" si="108"/>
        <v>1600000000</v>
      </c>
      <c r="J827" s="46"/>
      <c r="K827" s="45" t="str">
        <f t="shared" si="110"/>
        <v>60707031600000000000</v>
      </c>
      <c r="L827" s="39"/>
    </row>
    <row r="828" spans="1:12" s="38" customFormat="1" ht="25.5">
      <c r="A828" s="52" t="s">
        <v>484</v>
      </c>
      <c r="B828" s="53" t="s">
        <v>558</v>
      </c>
      <c r="C828" s="54" t="s">
        <v>242</v>
      </c>
      <c r="D828" s="54" t="s">
        <v>28</v>
      </c>
      <c r="E828" s="54" t="s">
        <v>485</v>
      </c>
      <c r="F828" s="54" t="s">
        <v>24</v>
      </c>
      <c r="G828" s="55">
        <f t="shared" si="112"/>
        <v>392800</v>
      </c>
      <c r="H828" s="56">
        <v>1620000000</v>
      </c>
      <c r="I828" s="45" t="str">
        <f t="shared" si="108"/>
        <v>1620000000</v>
      </c>
      <c r="J828" s="46"/>
      <c r="K828" s="45" t="str">
        <f t="shared" si="110"/>
        <v>60707031620000000000</v>
      </c>
      <c r="L828" s="39"/>
    </row>
    <row r="829" spans="1:12" s="38" customFormat="1" ht="25.5">
      <c r="A829" s="52" t="s">
        <v>486</v>
      </c>
      <c r="B829" s="53" t="s">
        <v>558</v>
      </c>
      <c r="C829" s="54" t="s">
        <v>242</v>
      </c>
      <c r="D829" s="54" t="s">
        <v>28</v>
      </c>
      <c r="E829" s="54" t="s">
        <v>487</v>
      </c>
      <c r="F829" s="54" t="s">
        <v>24</v>
      </c>
      <c r="G829" s="55">
        <f t="shared" si="112"/>
        <v>392800</v>
      </c>
      <c r="H829" s="56">
        <v>1620200000</v>
      </c>
      <c r="I829" s="45" t="str">
        <f t="shared" si="108"/>
        <v>1620200000</v>
      </c>
      <c r="J829" s="46"/>
      <c r="K829" s="45" t="str">
        <f t="shared" si="110"/>
        <v>60707031620200000000</v>
      </c>
      <c r="L829" s="39"/>
    </row>
    <row r="830" spans="1:12" s="38" customFormat="1" ht="25.5">
      <c r="A830" s="52" t="s">
        <v>488</v>
      </c>
      <c r="B830" s="53" t="s">
        <v>558</v>
      </c>
      <c r="C830" s="54" t="s">
        <v>242</v>
      </c>
      <c r="D830" s="54" t="s">
        <v>28</v>
      </c>
      <c r="E830" s="54" t="s">
        <v>489</v>
      </c>
      <c r="F830" s="54" t="s">
        <v>24</v>
      </c>
      <c r="G830" s="55">
        <f>G831+G833</f>
        <v>392800</v>
      </c>
      <c r="H830" s="56">
        <v>1620220550</v>
      </c>
      <c r="I830" s="45" t="str">
        <f t="shared" si="108"/>
        <v>1620220550</v>
      </c>
      <c r="J830" s="46"/>
      <c r="K830" s="45" t="str">
        <f t="shared" si="110"/>
        <v>60707031620220550000</v>
      </c>
      <c r="L830" s="39"/>
    </row>
    <row r="831" spans="1:12" s="38" customFormat="1">
      <c r="A831" s="70" t="s">
        <v>457</v>
      </c>
      <c r="B831" s="53" t="s">
        <v>558</v>
      </c>
      <c r="C831" s="54" t="s">
        <v>242</v>
      </c>
      <c r="D831" s="54" t="s">
        <v>28</v>
      </c>
      <c r="E831" s="54" t="s">
        <v>489</v>
      </c>
      <c r="F831" s="54" t="s">
        <v>458</v>
      </c>
      <c r="G831" s="55">
        <f>G832</f>
        <v>344800</v>
      </c>
      <c r="H831" s="56">
        <v>1620220550</v>
      </c>
      <c r="I831" s="45" t="str">
        <f t="shared" si="108"/>
        <v>1620220550</v>
      </c>
      <c r="J831" s="45"/>
      <c r="K831" s="45" t="str">
        <f t="shared" si="110"/>
        <v>60707031620220550610</v>
      </c>
      <c r="L831" s="39"/>
    </row>
    <row r="832" spans="1:12" s="59" customFormat="1">
      <c r="A832" s="57" t="s">
        <v>461</v>
      </c>
      <c r="B832" s="53" t="s">
        <v>558</v>
      </c>
      <c r="C832" s="54" t="s">
        <v>242</v>
      </c>
      <c r="D832" s="54" t="s">
        <v>28</v>
      </c>
      <c r="E832" s="54" t="s">
        <v>489</v>
      </c>
      <c r="F832" s="54" t="s">
        <v>462</v>
      </c>
      <c r="G832" s="55">
        <f>VLOOKUP($K832,'[1]АС БЮДЖ на 31 12 2018'!$A$8:$H$701,6,0)</f>
        <v>344800</v>
      </c>
      <c r="H832" s="56">
        <v>1620220550</v>
      </c>
      <c r="I832" s="45" t="str">
        <f t="shared" si="108"/>
        <v>1620220550</v>
      </c>
      <c r="J832" s="45"/>
      <c r="K832" s="45" t="str">
        <f t="shared" si="110"/>
        <v>60707031620220550612</v>
      </c>
      <c r="L832" s="58"/>
    </row>
    <row r="833" spans="1:12" s="101" customFormat="1">
      <c r="A833" s="70" t="s">
        <v>463</v>
      </c>
      <c r="B833" s="53" t="s">
        <v>558</v>
      </c>
      <c r="C833" s="54" t="s">
        <v>242</v>
      </c>
      <c r="D833" s="54" t="s">
        <v>28</v>
      </c>
      <c r="E833" s="54" t="s">
        <v>489</v>
      </c>
      <c r="F833" s="54" t="s">
        <v>464</v>
      </c>
      <c r="G833" s="55">
        <f>G834</f>
        <v>48000</v>
      </c>
      <c r="H833" s="56">
        <v>1620220550</v>
      </c>
      <c r="I833" s="45" t="str">
        <f t="shared" si="108"/>
        <v>1620220550</v>
      </c>
      <c r="J833" s="45"/>
      <c r="K833" s="45" t="str">
        <f t="shared" si="110"/>
        <v>60707031620220550620</v>
      </c>
      <c r="L833" s="39"/>
    </row>
    <row r="834" spans="1:12" s="102" customFormat="1">
      <c r="A834" s="57" t="s">
        <v>467</v>
      </c>
      <c r="B834" s="53" t="s">
        <v>558</v>
      </c>
      <c r="C834" s="54" t="s">
        <v>242</v>
      </c>
      <c r="D834" s="54" t="s">
        <v>28</v>
      </c>
      <c r="E834" s="54" t="s">
        <v>489</v>
      </c>
      <c r="F834" s="54" t="s">
        <v>468</v>
      </c>
      <c r="G834" s="55">
        <f>VLOOKUP($K834,'[1]АС БЮДЖ на 31 12 2018'!$A$8:$H$701,6,0)</f>
        <v>48000</v>
      </c>
      <c r="H834" s="56">
        <v>1620220550</v>
      </c>
      <c r="I834" s="45" t="str">
        <f t="shared" si="108"/>
        <v>1620220550</v>
      </c>
      <c r="J834" s="45"/>
      <c r="K834" s="45" t="str">
        <f t="shared" si="110"/>
        <v>60707031620220550622</v>
      </c>
      <c r="L834" s="58"/>
    </row>
    <row r="835" spans="1:12" s="101" customFormat="1" ht="25.5">
      <c r="A835" s="52" t="s">
        <v>591</v>
      </c>
      <c r="B835" s="53" t="s">
        <v>558</v>
      </c>
      <c r="C835" s="54" t="s">
        <v>242</v>
      </c>
      <c r="D835" s="54" t="s">
        <v>28</v>
      </c>
      <c r="E835" s="54" t="s">
        <v>592</v>
      </c>
      <c r="F835" s="54" t="s">
        <v>24</v>
      </c>
      <c r="G835" s="55">
        <f t="shared" ref="G835:G838" si="113">G836</f>
        <v>995640</v>
      </c>
      <c r="H835" s="56">
        <v>1700000000</v>
      </c>
      <c r="I835" s="45" t="str">
        <f t="shared" si="108"/>
        <v>1700000000</v>
      </c>
      <c r="J835" s="46"/>
      <c r="K835" s="45" t="str">
        <f t="shared" si="110"/>
        <v>60707031700000000000</v>
      </c>
      <c r="L835" s="39"/>
    </row>
    <row r="836" spans="1:12" s="101" customFormat="1" ht="25.5">
      <c r="A836" s="65" t="s">
        <v>593</v>
      </c>
      <c r="B836" s="53" t="s">
        <v>558</v>
      </c>
      <c r="C836" s="54" t="s">
        <v>242</v>
      </c>
      <c r="D836" s="54" t="s">
        <v>28</v>
      </c>
      <c r="E836" s="54" t="s">
        <v>594</v>
      </c>
      <c r="F836" s="54" t="s">
        <v>24</v>
      </c>
      <c r="G836" s="55">
        <f t="shared" si="113"/>
        <v>995640</v>
      </c>
      <c r="H836" s="56" t="s">
        <v>595</v>
      </c>
      <c r="I836" s="45" t="str">
        <f t="shared" si="108"/>
        <v>17Б0000000</v>
      </c>
      <c r="J836" s="46"/>
      <c r="K836" s="45" t="str">
        <f t="shared" si="110"/>
        <v>607070317Б0000000000</v>
      </c>
      <c r="L836" s="39"/>
    </row>
    <row r="837" spans="1:12" s="101" customFormat="1" ht="25.5">
      <c r="A837" s="52" t="s">
        <v>596</v>
      </c>
      <c r="B837" s="53" t="s">
        <v>558</v>
      </c>
      <c r="C837" s="54" t="s">
        <v>242</v>
      </c>
      <c r="D837" s="54" t="s">
        <v>28</v>
      </c>
      <c r="E837" s="54" t="s">
        <v>597</v>
      </c>
      <c r="F837" s="54" t="s">
        <v>24</v>
      </c>
      <c r="G837" s="55">
        <f t="shared" si="113"/>
        <v>995640</v>
      </c>
      <c r="H837" s="56" t="s">
        <v>598</v>
      </c>
      <c r="I837" s="45" t="str">
        <f t="shared" si="108"/>
        <v>17Б0100000</v>
      </c>
      <c r="J837" s="46"/>
      <c r="K837" s="45" t="str">
        <f t="shared" si="110"/>
        <v>607070317Б0100000000</v>
      </c>
      <c r="L837" s="39"/>
    </row>
    <row r="838" spans="1:12" s="101" customFormat="1" ht="25.5">
      <c r="A838" s="52" t="s">
        <v>599</v>
      </c>
      <c r="B838" s="53" t="s">
        <v>558</v>
      </c>
      <c r="C838" s="54" t="s">
        <v>242</v>
      </c>
      <c r="D838" s="54" t="s">
        <v>28</v>
      </c>
      <c r="E838" s="54" t="s">
        <v>600</v>
      </c>
      <c r="F838" s="54" t="s">
        <v>24</v>
      </c>
      <c r="G838" s="55">
        <f t="shared" si="113"/>
        <v>995640</v>
      </c>
      <c r="H838" s="56" t="s">
        <v>601</v>
      </c>
      <c r="I838" s="45" t="str">
        <f t="shared" si="108"/>
        <v>17Б0120490</v>
      </c>
      <c r="J838" s="46"/>
      <c r="K838" s="45" t="str">
        <f t="shared" si="110"/>
        <v>607070317Б0120490000</v>
      </c>
      <c r="L838" s="39"/>
    </row>
    <row r="839" spans="1:12" s="101" customFormat="1">
      <c r="A839" s="70" t="s">
        <v>463</v>
      </c>
      <c r="B839" s="53" t="s">
        <v>558</v>
      </c>
      <c r="C839" s="54" t="s">
        <v>242</v>
      </c>
      <c r="D839" s="54" t="s">
        <v>28</v>
      </c>
      <c r="E839" s="54" t="s">
        <v>600</v>
      </c>
      <c r="F839" s="54" t="s">
        <v>464</v>
      </c>
      <c r="G839" s="55">
        <f>G840</f>
        <v>995640</v>
      </c>
      <c r="H839" s="56" t="s">
        <v>601</v>
      </c>
      <c r="I839" s="45" t="str">
        <f t="shared" si="108"/>
        <v>17Б0120490</v>
      </c>
      <c r="J839" s="45"/>
      <c r="K839" s="45" t="str">
        <f t="shared" si="110"/>
        <v>607070317Б0120490620</v>
      </c>
      <c r="L839" s="39"/>
    </row>
    <row r="840" spans="1:12" s="102" customFormat="1">
      <c r="A840" s="57" t="s">
        <v>467</v>
      </c>
      <c r="B840" s="53" t="s">
        <v>558</v>
      </c>
      <c r="C840" s="54" t="s">
        <v>242</v>
      </c>
      <c r="D840" s="54" t="s">
        <v>28</v>
      </c>
      <c r="E840" s="54" t="s">
        <v>600</v>
      </c>
      <c r="F840" s="54" t="s">
        <v>468</v>
      </c>
      <c r="G840" s="55">
        <f>VLOOKUP($K840,'[1]АС БЮДЖ на 31 12 2018'!$A$8:$H$701,6,0)</f>
        <v>995640</v>
      </c>
      <c r="H840" s="56" t="s">
        <v>601</v>
      </c>
      <c r="I840" s="45" t="str">
        <f t="shared" si="108"/>
        <v>17Б0120490</v>
      </c>
      <c r="J840" s="45"/>
      <c r="K840" s="45" t="str">
        <f t="shared" si="110"/>
        <v>607070317Б0120490622</v>
      </c>
      <c r="L840" s="58"/>
    </row>
    <row r="841" spans="1:12" s="101" customFormat="1">
      <c r="A841" s="47" t="s">
        <v>512</v>
      </c>
      <c r="B841" s="48" t="s">
        <v>558</v>
      </c>
      <c r="C841" s="49" t="s">
        <v>242</v>
      </c>
      <c r="D841" s="49" t="s">
        <v>242</v>
      </c>
      <c r="E841" s="49" t="s">
        <v>23</v>
      </c>
      <c r="F841" s="49" t="s">
        <v>24</v>
      </c>
      <c r="G841" s="50">
        <f>G848+G842</f>
        <v>8296635</v>
      </c>
      <c r="H841" s="51">
        <v>0</v>
      </c>
      <c r="I841" s="45" t="str">
        <f t="shared" si="108"/>
        <v>0000000000</v>
      </c>
      <c r="J841" s="46"/>
      <c r="K841" s="45" t="str">
        <f t="shared" si="110"/>
        <v>60707070000000000000</v>
      </c>
      <c r="L841" s="39"/>
    </row>
    <row r="842" spans="1:12" s="101" customFormat="1" ht="38.25">
      <c r="A842" s="57" t="s">
        <v>326</v>
      </c>
      <c r="B842" s="53" t="s">
        <v>558</v>
      </c>
      <c r="C842" s="54" t="s">
        <v>242</v>
      </c>
      <c r="D842" s="54" t="s">
        <v>242</v>
      </c>
      <c r="E842" s="54" t="s">
        <v>327</v>
      </c>
      <c r="F842" s="54" t="s">
        <v>24</v>
      </c>
      <c r="G842" s="55">
        <f t="shared" ref="G842:G845" si="114">G843</f>
        <v>212500</v>
      </c>
      <c r="H842" s="56">
        <v>400000000</v>
      </c>
      <c r="I842" s="45" t="str">
        <f t="shared" si="108"/>
        <v>0400000000</v>
      </c>
      <c r="J842" s="46"/>
      <c r="K842" s="45" t="str">
        <f t="shared" si="110"/>
        <v>60707070400000000000</v>
      </c>
      <c r="L842" s="39"/>
    </row>
    <row r="843" spans="1:12" s="101" customFormat="1" ht="25.5">
      <c r="A843" s="46" t="str">
        <f>VLOOKUP($K843,'[1]наим ЦСР'!$A$7:$M$1612,2,0)</f>
        <v>Подпрограмма «Формирование современной городской среды на территории города Ставрополя»</v>
      </c>
      <c r="B843" s="53" t="s">
        <v>558</v>
      </c>
      <c r="C843" s="54" t="s">
        <v>242</v>
      </c>
      <c r="D843" s="54" t="s">
        <v>242</v>
      </c>
      <c r="E843" s="54" t="s">
        <v>602</v>
      </c>
      <c r="F843" s="54" t="s">
        <v>24</v>
      </c>
      <c r="G843" s="55">
        <f t="shared" si="114"/>
        <v>212500</v>
      </c>
      <c r="H843" s="56">
        <v>430000000</v>
      </c>
      <c r="I843" s="45" t="str">
        <f t="shared" si="108"/>
        <v>0430000000</v>
      </c>
      <c r="J843" s="46"/>
      <c r="K843" s="45" t="str">
        <f t="shared" si="110"/>
        <v>60707070430000000000</v>
      </c>
      <c r="L843" s="39"/>
    </row>
    <row r="844" spans="1:12" s="101" customFormat="1">
      <c r="A844" s="57" t="s">
        <v>603</v>
      </c>
      <c r="B844" s="53" t="s">
        <v>558</v>
      </c>
      <c r="C844" s="54" t="s">
        <v>242</v>
      </c>
      <c r="D844" s="54" t="s">
        <v>242</v>
      </c>
      <c r="E844" s="54" t="s">
        <v>604</v>
      </c>
      <c r="F844" s="54" t="s">
        <v>24</v>
      </c>
      <c r="G844" s="55">
        <f t="shared" si="114"/>
        <v>212500</v>
      </c>
      <c r="H844" s="56">
        <v>430400000</v>
      </c>
      <c r="I844" s="45" t="str">
        <f t="shared" si="108"/>
        <v>0430400000</v>
      </c>
      <c r="J844" s="46"/>
      <c r="K844" s="45" t="str">
        <f t="shared" si="110"/>
        <v>60707070430400000000</v>
      </c>
      <c r="L844" s="39"/>
    </row>
    <row r="845" spans="1:12" s="101" customFormat="1">
      <c r="A845" s="57" t="s">
        <v>605</v>
      </c>
      <c r="B845" s="53" t="s">
        <v>558</v>
      </c>
      <c r="C845" s="54" t="s">
        <v>242</v>
      </c>
      <c r="D845" s="54" t="s">
        <v>242</v>
      </c>
      <c r="E845" s="54" t="s">
        <v>606</v>
      </c>
      <c r="F845" s="54" t="s">
        <v>24</v>
      </c>
      <c r="G845" s="55">
        <f t="shared" si="114"/>
        <v>212500</v>
      </c>
      <c r="H845" s="56">
        <v>430420300</v>
      </c>
      <c r="I845" s="45" t="str">
        <f t="shared" si="108"/>
        <v>0430420300</v>
      </c>
      <c r="J845" s="46"/>
      <c r="K845" s="45" t="str">
        <f t="shared" si="110"/>
        <v>60707070430420300000</v>
      </c>
      <c r="L845" s="39"/>
    </row>
    <row r="846" spans="1:12" s="101" customFormat="1" ht="25.5">
      <c r="A846" s="52" t="s">
        <v>43</v>
      </c>
      <c r="B846" s="53" t="s">
        <v>558</v>
      </c>
      <c r="C846" s="54" t="s">
        <v>242</v>
      </c>
      <c r="D846" s="54" t="s">
        <v>242</v>
      </c>
      <c r="E846" s="54" t="s">
        <v>606</v>
      </c>
      <c r="F846" s="54" t="s">
        <v>44</v>
      </c>
      <c r="G846" s="55">
        <f>G847</f>
        <v>212500</v>
      </c>
      <c r="H846" s="56">
        <v>430420300</v>
      </c>
      <c r="I846" s="45" t="str">
        <f t="shared" si="108"/>
        <v>0430420300</v>
      </c>
      <c r="J846" s="45"/>
      <c r="K846" s="45" t="str">
        <f t="shared" si="110"/>
        <v>60707070430420300240</v>
      </c>
      <c r="L846" s="39"/>
    </row>
    <row r="847" spans="1:12" s="102" customFormat="1" ht="25.5">
      <c r="A847" s="57" t="s">
        <v>45</v>
      </c>
      <c r="B847" s="53" t="s">
        <v>558</v>
      </c>
      <c r="C847" s="54" t="s">
        <v>242</v>
      </c>
      <c r="D847" s="54" t="s">
        <v>242</v>
      </c>
      <c r="E847" s="54" t="s">
        <v>606</v>
      </c>
      <c r="F847" s="54" t="s">
        <v>46</v>
      </c>
      <c r="G847" s="55">
        <f>VLOOKUP($K847,'[1]АС БЮДЖ на 31 12 2018'!$A$8:$H$701,6,0)</f>
        <v>212500</v>
      </c>
      <c r="H847" s="56">
        <v>430420300</v>
      </c>
      <c r="I847" s="45" t="str">
        <f t="shared" si="108"/>
        <v>0430420300</v>
      </c>
      <c r="J847" s="45"/>
      <c r="K847" s="45" t="str">
        <f t="shared" si="110"/>
        <v>60707070430420300244</v>
      </c>
      <c r="L847" s="58"/>
    </row>
    <row r="848" spans="1:12" s="101" customFormat="1">
      <c r="A848" s="98" t="s">
        <v>607</v>
      </c>
      <c r="B848" s="53" t="s">
        <v>558</v>
      </c>
      <c r="C848" s="54" t="s">
        <v>242</v>
      </c>
      <c r="D848" s="54" t="s">
        <v>242</v>
      </c>
      <c r="E848" s="54" t="s">
        <v>608</v>
      </c>
      <c r="F848" s="54" t="s">
        <v>24</v>
      </c>
      <c r="G848" s="55">
        <f>G849</f>
        <v>8084135</v>
      </c>
      <c r="H848" s="56">
        <v>900000000</v>
      </c>
      <c r="I848" s="45" t="str">
        <f t="shared" si="108"/>
        <v>0900000000</v>
      </c>
      <c r="J848" s="46"/>
      <c r="K848" s="45" t="str">
        <f t="shared" si="110"/>
        <v>60707070900000000000</v>
      </c>
      <c r="L848" s="39"/>
    </row>
    <row r="849" spans="1:12" s="101" customFormat="1" ht="25.5">
      <c r="A849" s="98" t="s">
        <v>609</v>
      </c>
      <c r="B849" s="53" t="s">
        <v>558</v>
      </c>
      <c r="C849" s="54" t="s">
        <v>242</v>
      </c>
      <c r="D849" s="54" t="s">
        <v>242</v>
      </c>
      <c r="E849" s="54" t="s">
        <v>610</v>
      </c>
      <c r="F849" s="54" t="s">
        <v>24</v>
      </c>
      <c r="G849" s="55">
        <f>G850+G854+G862+G866+G870+G874</f>
        <v>8084135</v>
      </c>
      <c r="H849" s="56" t="s">
        <v>611</v>
      </c>
      <c r="I849" s="45" t="str">
        <f t="shared" si="108"/>
        <v>09Б0000000</v>
      </c>
      <c r="J849" s="46"/>
      <c r="K849" s="45" t="str">
        <f t="shared" si="110"/>
        <v>607070709Б0000000000</v>
      </c>
      <c r="L849" s="39"/>
    </row>
    <row r="850" spans="1:12" s="101" customFormat="1" ht="25.5">
      <c r="A850" s="57" t="s">
        <v>612</v>
      </c>
      <c r="B850" s="53" t="s">
        <v>558</v>
      </c>
      <c r="C850" s="54" t="s">
        <v>242</v>
      </c>
      <c r="D850" s="54" t="s">
        <v>242</v>
      </c>
      <c r="E850" s="54" t="s">
        <v>613</v>
      </c>
      <c r="F850" s="54" t="s">
        <v>24</v>
      </c>
      <c r="G850" s="55">
        <f t="shared" ref="G850:G851" si="115">G851</f>
        <v>779000</v>
      </c>
      <c r="H850" s="56" t="s">
        <v>614</v>
      </c>
      <c r="I850" s="45" t="str">
        <f t="shared" si="108"/>
        <v>09Б0100000</v>
      </c>
      <c r="J850" s="46"/>
      <c r="K850" s="45" t="str">
        <f t="shared" si="110"/>
        <v>607070709Б0100000000</v>
      </c>
      <c r="L850" s="39"/>
    </row>
    <row r="851" spans="1:12" s="101" customFormat="1" ht="38.25">
      <c r="A851" s="52" t="s">
        <v>615</v>
      </c>
      <c r="B851" s="53" t="s">
        <v>558</v>
      </c>
      <c r="C851" s="54" t="s">
        <v>242</v>
      </c>
      <c r="D851" s="54" t="s">
        <v>242</v>
      </c>
      <c r="E851" s="54" t="s">
        <v>616</v>
      </c>
      <c r="F851" s="54" t="s">
        <v>24</v>
      </c>
      <c r="G851" s="55">
        <f t="shared" si="115"/>
        <v>779000</v>
      </c>
      <c r="H851" s="56" t="s">
        <v>617</v>
      </c>
      <c r="I851" s="45" t="str">
        <f t="shared" si="108"/>
        <v>09Б0120460</v>
      </c>
      <c r="J851" s="46"/>
      <c r="K851" s="45" t="str">
        <f t="shared" si="110"/>
        <v>607070709Б0120460000</v>
      </c>
      <c r="L851" s="39"/>
    </row>
    <row r="852" spans="1:12" s="101" customFormat="1">
      <c r="A852" s="70" t="s">
        <v>457</v>
      </c>
      <c r="B852" s="53" t="s">
        <v>558</v>
      </c>
      <c r="C852" s="54" t="s">
        <v>242</v>
      </c>
      <c r="D852" s="54" t="s">
        <v>242</v>
      </c>
      <c r="E852" s="54" t="s">
        <v>616</v>
      </c>
      <c r="F852" s="54" t="s">
        <v>458</v>
      </c>
      <c r="G852" s="55">
        <f>G853</f>
        <v>779000</v>
      </c>
      <c r="H852" s="56" t="s">
        <v>617</v>
      </c>
      <c r="I852" s="45" t="str">
        <f t="shared" si="108"/>
        <v>09Б0120460</v>
      </c>
      <c r="J852" s="45"/>
      <c r="K852" s="45" t="str">
        <f t="shared" si="110"/>
        <v>607070709Б0120460610</v>
      </c>
      <c r="L852" s="39"/>
    </row>
    <row r="853" spans="1:12" s="102" customFormat="1" ht="38.25">
      <c r="A853" s="57" t="s">
        <v>459</v>
      </c>
      <c r="B853" s="53" t="s">
        <v>558</v>
      </c>
      <c r="C853" s="54" t="s">
        <v>242</v>
      </c>
      <c r="D853" s="54" t="s">
        <v>242</v>
      </c>
      <c r="E853" s="54" t="s">
        <v>616</v>
      </c>
      <c r="F853" s="54" t="s">
        <v>460</v>
      </c>
      <c r="G853" s="55">
        <f>VLOOKUP($K853,'[1]АС БЮДЖ на 31 12 2018'!$A$8:$H$701,6,0)</f>
        <v>779000</v>
      </c>
      <c r="H853" s="56" t="s">
        <v>617</v>
      </c>
      <c r="I853" s="45" t="str">
        <f t="shared" si="108"/>
        <v>09Б0120460</v>
      </c>
      <c r="J853" s="45"/>
      <c r="K853" s="45" t="str">
        <f t="shared" si="110"/>
        <v>607070709Б0120460611</v>
      </c>
      <c r="L853" s="58"/>
    </row>
    <row r="854" spans="1:12" s="101" customFormat="1" ht="25.5">
      <c r="A854" s="57" t="s">
        <v>618</v>
      </c>
      <c r="B854" s="53" t="s">
        <v>558</v>
      </c>
      <c r="C854" s="54" t="s">
        <v>242</v>
      </c>
      <c r="D854" s="54" t="s">
        <v>242</v>
      </c>
      <c r="E854" s="54" t="s">
        <v>619</v>
      </c>
      <c r="F854" s="54" t="s">
        <v>24</v>
      </c>
      <c r="G854" s="55">
        <f>G855</f>
        <v>3521625</v>
      </c>
      <c r="H854" s="56" t="s">
        <v>620</v>
      </c>
      <c r="I854" s="45" t="str">
        <f t="shared" si="108"/>
        <v>09Б0200000</v>
      </c>
      <c r="J854" s="46"/>
      <c r="K854" s="45" t="str">
        <f t="shared" si="110"/>
        <v>607070709Б0200000000</v>
      </c>
      <c r="L854" s="39"/>
    </row>
    <row r="855" spans="1:12" s="101" customFormat="1" ht="38.25">
      <c r="A855" s="52" t="s">
        <v>615</v>
      </c>
      <c r="B855" s="53" t="s">
        <v>558</v>
      </c>
      <c r="C855" s="54" t="s">
        <v>242</v>
      </c>
      <c r="D855" s="54" t="s">
        <v>242</v>
      </c>
      <c r="E855" s="54" t="s">
        <v>621</v>
      </c>
      <c r="F855" s="54" t="s">
        <v>24</v>
      </c>
      <c r="G855" s="55">
        <f>G856+G860+G859+G858</f>
        <v>3521625</v>
      </c>
      <c r="H855" s="56" t="s">
        <v>622</v>
      </c>
      <c r="I855" s="45" t="str">
        <f t="shared" si="108"/>
        <v>09Б0220460</v>
      </c>
      <c r="J855" s="46"/>
      <c r="K855" s="45" t="str">
        <f t="shared" si="110"/>
        <v>607070709Б0220460000</v>
      </c>
      <c r="L855" s="39"/>
    </row>
    <row r="856" spans="1:12" s="101" customFormat="1" ht="25.5">
      <c r="A856" s="52" t="s">
        <v>43</v>
      </c>
      <c r="B856" s="53" t="s">
        <v>558</v>
      </c>
      <c r="C856" s="54" t="s">
        <v>242</v>
      </c>
      <c r="D856" s="54" t="s">
        <v>242</v>
      </c>
      <c r="E856" s="54" t="s">
        <v>621</v>
      </c>
      <c r="F856" s="54" t="s">
        <v>44</v>
      </c>
      <c r="G856" s="55">
        <f>G857</f>
        <v>546500</v>
      </c>
      <c r="H856" s="56" t="s">
        <v>622</v>
      </c>
      <c r="I856" s="45" t="str">
        <f t="shared" si="108"/>
        <v>09Б0220460</v>
      </c>
      <c r="J856" s="45"/>
      <c r="K856" s="45" t="str">
        <f t="shared" si="110"/>
        <v>607070709Б0220460240</v>
      </c>
      <c r="L856" s="39"/>
    </row>
    <row r="857" spans="1:12" s="102" customFormat="1" ht="25.5">
      <c r="A857" s="57" t="s">
        <v>45</v>
      </c>
      <c r="B857" s="53" t="s">
        <v>558</v>
      </c>
      <c r="C857" s="54" t="s">
        <v>242</v>
      </c>
      <c r="D857" s="54" t="s">
        <v>242</v>
      </c>
      <c r="E857" s="54" t="s">
        <v>621</v>
      </c>
      <c r="F857" s="54" t="s">
        <v>46</v>
      </c>
      <c r="G857" s="55">
        <f>VLOOKUP($K857,'[1]АС БЮДЖ на 31 12 2018'!$A$8:$H$701,6,0)</f>
        <v>546500</v>
      </c>
      <c r="H857" s="56" t="s">
        <v>622</v>
      </c>
      <c r="I857" s="45" t="str">
        <f t="shared" si="108"/>
        <v>09Б0220460</v>
      </c>
      <c r="J857" s="45"/>
      <c r="K857" s="45" t="str">
        <f t="shared" si="110"/>
        <v>607070709Б0220460244</v>
      </c>
      <c r="L857" s="58"/>
    </row>
    <row r="858" spans="1:12" s="101" customFormat="1">
      <c r="A858" s="52" t="s">
        <v>623</v>
      </c>
      <c r="B858" s="53" t="s">
        <v>558</v>
      </c>
      <c r="C858" s="54" t="s">
        <v>242</v>
      </c>
      <c r="D858" s="54" t="s">
        <v>242</v>
      </c>
      <c r="E858" s="54" t="s">
        <v>621</v>
      </c>
      <c r="F858" s="54" t="s">
        <v>624</v>
      </c>
      <c r="G858" s="55">
        <f>VLOOKUP($K858,'[1]АС БЮДЖ на 31 12 2018'!$A$8:$H$701,6,0)</f>
        <v>1595125</v>
      </c>
      <c r="H858" s="56" t="s">
        <v>622</v>
      </c>
      <c r="I858" s="45" t="str">
        <f t="shared" si="108"/>
        <v>09Б0220460</v>
      </c>
      <c r="J858" s="45"/>
      <c r="K858" s="45" t="str">
        <f t="shared" si="110"/>
        <v>607070709Б0220460340</v>
      </c>
      <c r="L858" s="39"/>
    </row>
    <row r="859" spans="1:12" s="101" customFormat="1">
      <c r="A859" s="52" t="s">
        <v>179</v>
      </c>
      <c r="B859" s="53" t="s">
        <v>558</v>
      </c>
      <c r="C859" s="54" t="s">
        <v>242</v>
      </c>
      <c r="D859" s="54" t="s">
        <v>242</v>
      </c>
      <c r="E859" s="54" t="s">
        <v>621</v>
      </c>
      <c r="F859" s="54" t="s">
        <v>180</v>
      </c>
      <c r="G859" s="55">
        <f>VLOOKUP($K859,'[1]АС БЮДЖ на 31 12 2018'!$A$8:$H$701,6,0)</f>
        <v>250000</v>
      </c>
      <c r="H859" s="56" t="s">
        <v>622</v>
      </c>
      <c r="I859" s="45" t="str">
        <f t="shared" si="108"/>
        <v>09Б0220460</v>
      </c>
      <c r="J859" s="45"/>
      <c r="K859" s="45" t="str">
        <f t="shared" si="110"/>
        <v>607070709Б0220460350</v>
      </c>
      <c r="L859" s="39"/>
    </row>
    <row r="860" spans="1:12" s="101" customFormat="1">
      <c r="A860" s="70" t="s">
        <v>457</v>
      </c>
      <c r="B860" s="53" t="s">
        <v>558</v>
      </c>
      <c r="C860" s="54" t="s">
        <v>242</v>
      </c>
      <c r="D860" s="54" t="s">
        <v>242</v>
      </c>
      <c r="E860" s="54" t="s">
        <v>621</v>
      </c>
      <c r="F860" s="54" t="s">
        <v>458</v>
      </c>
      <c r="G860" s="55">
        <f>G861</f>
        <v>1130000</v>
      </c>
      <c r="H860" s="56" t="s">
        <v>622</v>
      </c>
      <c r="I860" s="45" t="str">
        <f t="shared" si="108"/>
        <v>09Б0220460</v>
      </c>
      <c r="J860" s="45"/>
      <c r="K860" s="45" t="str">
        <f t="shared" si="110"/>
        <v>607070709Б0220460610</v>
      </c>
      <c r="L860" s="39"/>
    </row>
    <row r="861" spans="1:12" s="102" customFormat="1" ht="38.25">
      <c r="A861" s="57" t="s">
        <v>459</v>
      </c>
      <c r="B861" s="53" t="s">
        <v>558</v>
      </c>
      <c r="C861" s="54" t="s">
        <v>242</v>
      </c>
      <c r="D861" s="54" t="s">
        <v>242</v>
      </c>
      <c r="E861" s="54" t="s">
        <v>621</v>
      </c>
      <c r="F861" s="54" t="s">
        <v>460</v>
      </c>
      <c r="G861" s="55">
        <f>VLOOKUP($K861,'[1]АС БЮДЖ на 31 12 2018'!$A$8:$H$701,6,0)</f>
        <v>1130000</v>
      </c>
      <c r="H861" s="56" t="s">
        <v>622</v>
      </c>
      <c r="I861" s="45" t="str">
        <f t="shared" si="108"/>
        <v>09Б0220460</v>
      </c>
      <c r="J861" s="45"/>
      <c r="K861" s="45" t="str">
        <f t="shared" si="110"/>
        <v>607070709Б0220460611</v>
      </c>
      <c r="L861" s="58"/>
    </row>
    <row r="862" spans="1:12" s="101" customFormat="1" ht="25.5">
      <c r="A862" s="57" t="s">
        <v>625</v>
      </c>
      <c r="B862" s="53" t="s">
        <v>558</v>
      </c>
      <c r="C862" s="54" t="s">
        <v>242</v>
      </c>
      <c r="D862" s="54" t="s">
        <v>242</v>
      </c>
      <c r="E862" s="54" t="s">
        <v>626</v>
      </c>
      <c r="F862" s="54" t="s">
        <v>24</v>
      </c>
      <c r="G862" s="55">
        <f t="shared" ref="G862:G863" si="116">G863</f>
        <v>180000</v>
      </c>
      <c r="H862" s="56" t="s">
        <v>627</v>
      </c>
      <c r="I862" s="45" t="str">
        <f t="shared" si="108"/>
        <v>09Б0300000</v>
      </c>
      <c r="J862" s="46"/>
      <c r="K862" s="45" t="str">
        <f t="shared" si="110"/>
        <v>607070709Б0300000000</v>
      </c>
      <c r="L862" s="39"/>
    </row>
    <row r="863" spans="1:12" s="101" customFormat="1" ht="38.25">
      <c r="A863" s="52" t="s">
        <v>615</v>
      </c>
      <c r="B863" s="53" t="s">
        <v>558</v>
      </c>
      <c r="C863" s="54" t="s">
        <v>242</v>
      </c>
      <c r="D863" s="54" t="s">
        <v>242</v>
      </c>
      <c r="E863" s="54" t="s">
        <v>628</v>
      </c>
      <c r="F863" s="54" t="s">
        <v>24</v>
      </c>
      <c r="G863" s="55">
        <f t="shared" si="116"/>
        <v>180000</v>
      </c>
      <c r="H863" s="56" t="s">
        <v>629</v>
      </c>
      <c r="I863" s="45" t="str">
        <f t="shared" si="108"/>
        <v>09Б0320460</v>
      </c>
      <c r="J863" s="46"/>
      <c r="K863" s="45" t="str">
        <f t="shared" si="110"/>
        <v>607070709Б0320460000</v>
      </c>
      <c r="L863" s="39"/>
    </row>
    <row r="864" spans="1:12" s="101" customFormat="1">
      <c r="A864" s="70" t="s">
        <v>457</v>
      </c>
      <c r="B864" s="53" t="s">
        <v>558</v>
      </c>
      <c r="C864" s="54" t="s">
        <v>242</v>
      </c>
      <c r="D864" s="54" t="s">
        <v>242</v>
      </c>
      <c r="E864" s="54" t="s">
        <v>628</v>
      </c>
      <c r="F864" s="54" t="s">
        <v>458</v>
      </c>
      <c r="G864" s="55">
        <f>G865</f>
        <v>180000</v>
      </c>
      <c r="H864" s="56" t="s">
        <v>629</v>
      </c>
      <c r="I864" s="45" t="str">
        <f t="shared" si="108"/>
        <v>09Б0320460</v>
      </c>
      <c r="J864" s="45"/>
      <c r="K864" s="45" t="str">
        <f t="shared" si="110"/>
        <v>607070709Б0320460610</v>
      </c>
      <c r="L864" s="39"/>
    </row>
    <row r="865" spans="1:12" s="102" customFormat="1" ht="38.25">
      <c r="A865" s="57" t="s">
        <v>459</v>
      </c>
      <c r="B865" s="53" t="s">
        <v>558</v>
      </c>
      <c r="C865" s="54" t="s">
        <v>242</v>
      </c>
      <c r="D865" s="54" t="s">
        <v>242</v>
      </c>
      <c r="E865" s="54" t="s">
        <v>628</v>
      </c>
      <c r="F865" s="54" t="s">
        <v>460</v>
      </c>
      <c r="G865" s="55">
        <f>VLOOKUP($K865,'[1]АС БЮДЖ на 31 12 2018'!$A$8:$H$701,6,0)</f>
        <v>180000</v>
      </c>
      <c r="H865" s="56" t="s">
        <v>629</v>
      </c>
      <c r="I865" s="45" t="str">
        <f t="shared" si="108"/>
        <v>09Б0320460</v>
      </c>
      <c r="J865" s="45"/>
      <c r="K865" s="45" t="str">
        <f t="shared" si="110"/>
        <v>607070709Б0320460611</v>
      </c>
      <c r="L865" s="58"/>
    </row>
    <row r="866" spans="1:12" s="101" customFormat="1" ht="25.5">
      <c r="A866" s="57" t="s">
        <v>630</v>
      </c>
      <c r="B866" s="53" t="s">
        <v>558</v>
      </c>
      <c r="C866" s="54" t="s">
        <v>242</v>
      </c>
      <c r="D866" s="54" t="s">
        <v>242</v>
      </c>
      <c r="E866" s="54" t="s">
        <v>631</v>
      </c>
      <c r="F866" s="54" t="s">
        <v>24</v>
      </c>
      <c r="G866" s="55">
        <f t="shared" ref="G866:G867" si="117">G867</f>
        <v>310000</v>
      </c>
      <c r="H866" s="56" t="s">
        <v>632</v>
      </c>
      <c r="I866" s="45" t="str">
        <f t="shared" si="108"/>
        <v>09Б0400000</v>
      </c>
      <c r="J866" s="46"/>
      <c r="K866" s="45" t="str">
        <f t="shared" si="110"/>
        <v>607070709Б0400000000</v>
      </c>
      <c r="L866" s="39"/>
    </row>
    <row r="867" spans="1:12" s="101" customFormat="1" ht="38.25">
      <c r="A867" s="52" t="s">
        <v>615</v>
      </c>
      <c r="B867" s="53" t="s">
        <v>558</v>
      </c>
      <c r="C867" s="54" t="s">
        <v>242</v>
      </c>
      <c r="D867" s="54" t="s">
        <v>242</v>
      </c>
      <c r="E867" s="54" t="s">
        <v>633</v>
      </c>
      <c r="F867" s="54" t="s">
        <v>24</v>
      </c>
      <c r="G867" s="55">
        <f t="shared" si="117"/>
        <v>310000</v>
      </c>
      <c r="H867" s="56" t="s">
        <v>634</v>
      </c>
      <c r="I867" s="45" t="str">
        <f t="shared" si="108"/>
        <v>09Б0420460</v>
      </c>
      <c r="J867" s="46"/>
      <c r="K867" s="45" t="str">
        <f t="shared" si="110"/>
        <v>607070709Б0420460000</v>
      </c>
      <c r="L867" s="39"/>
    </row>
    <row r="868" spans="1:12" s="101" customFormat="1">
      <c r="A868" s="70" t="s">
        <v>457</v>
      </c>
      <c r="B868" s="53" t="s">
        <v>558</v>
      </c>
      <c r="C868" s="54" t="s">
        <v>242</v>
      </c>
      <c r="D868" s="54" t="s">
        <v>242</v>
      </c>
      <c r="E868" s="54" t="s">
        <v>633</v>
      </c>
      <c r="F868" s="54" t="s">
        <v>458</v>
      </c>
      <c r="G868" s="55">
        <f>G869</f>
        <v>310000</v>
      </c>
      <c r="H868" s="56" t="s">
        <v>634</v>
      </c>
      <c r="I868" s="45" t="str">
        <f t="shared" si="108"/>
        <v>09Б0420460</v>
      </c>
      <c r="J868" s="45"/>
      <c r="K868" s="45" t="str">
        <f t="shared" si="110"/>
        <v>607070709Б0420460610</v>
      </c>
      <c r="L868" s="39"/>
    </row>
    <row r="869" spans="1:12" s="102" customFormat="1" ht="38.25">
      <c r="A869" s="57" t="s">
        <v>459</v>
      </c>
      <c r="B869" s="53" t="s">
        <v>558</v>
      </c>
      <c r="C869" s="54" t="s">
        <v>242</v>
      </c>
      <c r="D869" s="54" t="s">
        <v>242</v>
      </c>
      <c r="E869" s="54" t="s">
        <v>633</v>
      </c>
      <c r="F869" s="54" t="s">
        <v>460</v>
      </c>
      <c r="G869" s="55">
        <f>VLOOKUP($K869,'[1]АС БЮДЖ на 31 12 2018'!$A$8:$H$701,6,0)</f>
        <v>310000</v>
      </c>
      <c r="H869" s="56" t="s">
        <v>634</v>
      </c>
      <c r="I869" s="45" t="str">
        <f t="shared" si="108"/>
        <v>09Б0420460</v>
      </c>
      <c r="J869" s="45"/>
      <c r="K869" s="45" t="str">
        <f t="shared" si="110"/>
        <v>607070709Б0420460611</v>
      </c>
      <c r="L869" s="58"/>
    </row>
    <row r="870" spans="1:12" s="101" customFormat="1" ht="25.5">
      <c r="A870" s="57" t="s">
        <v>635</v>
      </c>
      <c r="B870" s="53" t="s">
        <v>558</v>
      </c>
      <c r="C870" s="54" t="s">
        <v>242</v>
      </c>
      <c r="D870" s="54" t="s">
        <v>242</v>
      </c>
      <c r="E870" s="54" t="s">
        <v>636</v>
      </c>
      <c r="F870" s="54" t="s">
        <v>24</v>
      </c>
      <c r="G870" s="55">
        <f t="shared" ref="G870:G871" si="118">G871</f>
        <v>429350</v>
      </c>
      <c r="H870" s="56" t="s">
        <v>637</v>
      </c>
      <c r="I870" s="45" t="str">
        <f t="shared" si="108"/>
        <v>09Б0500000</v>
      </c>
      <c r="J870" s="46"/>
      <c r="K870" s="45" t="str">
        <f t="shared" si="110"/>
        <v>607070709Б0500000000</v>
      </c>
      <c r="L870" s="39"/>
    </row>
    <row r="871" spans="1:12" s="101" customFormat="1" ht="38.25">
      <c r="A871" s="52" t="s">
        <v>615</v>
      </c>
      <c r="B871" s="53" t="s">
        <v>558</v>
      </c>
      <c r="C871" s="54" t="s">
        <v>242</v>
      </c>
      <c r="D871" s="54" t="s">
        <v>242</v>
      </c>
      <c r="E871" s="54" t="s">
        <v>638</v>
      </c>
      <c r="F871" s="54" t="s">
        <v>24</v>
      </c>
      <c r="G871" s="55">
        <f t="shared" si="118"/>
        <v>429350</v>
      </c>
      <c r="H871" s="56" t="s">
        <v>639</v>
      </c>
      <c r="I871" s="45" t="str">
        <f t="shared" si="108"/>
        <v>09Б0520460</v>
      </c>
      <c r="J871" s="46"/>
      <c r="K871" s="45" t="str">
        <f t="shared" si="110"/>
        <v>607070709Б0520460000</v>
      </c>
      <c r="L871" s="39"/>
    </row>
    <row r="872" spans="1:12" s="101" customFormat="1">
      <c r="A872" s="70" t="s">
        <v>457</v>
      </c>
      <c r="B872" s="53" t="s">
        <v>558</v>
      </c>
      <c r="C872" s="54" t="s">
        <v>242</v>
      </c>
      <c r="D872" s="54" t="s">
        <v>242</v>
      </c>
      <c r="E872" s="54" t="s">
        <v>638</v>
      </c>
      <c r="F872" s="54" t="s">
        <v>458</v>
      </c>
      <c r="G872" s="55">
        <f>G873</f>
        <v>429350</v>
      </c>
      <c r="H872" s="56" t="s">
        <v>639</v>
      </c>
      <c r="I872" s="45" t="str">
        <f t="shared" si="108"/>
        <v>09Б0520460</v>
      </c>
      <c r="J872" s="45"/>
      <c r="K872" s="45" t="str">
        <f t="shared" si="110"/>
        <v>607070709Б0520460610</v>
      </c>
      <c r="L872" s="39"/>
    </row>
    <row r="873" spans="1:12" s="102" customFormat="1" ht="38.25">
      <c r="A873" s="57" t="s">
        <v>459</v>
      </c>
      <c r="B873" s="53" t="s">
        <v>558</v>
      </c>
      <c r="C873" s="54" t="s">
        <v>242</v>
      </c>
      <c r="D873" s="54" t="s">
        <v>242</v>
      </c>
      <c r="E873" s="54" t="s">
        <v>638</v>
      </c>
      <c r="F873" s="54" t="s">
        <v>460</v>
      </c>
      <c r="G873" s="55">
        <f>VLOOKUP($K873,'[1]АС БЮДЖ на 31 12 2018'!$A$8:$H$701,6,0)</f>
        <v>429350</v>
      </c>
      <c r="H873" s="56" t="s">
        <v>639</v>
      </c>
      <c r="I873" s="45" t="str">
        <f t="shared" si="108"/>
        <v>09Б0520460</v>
      </c>
      <c r="J873" s="45"/>
      <c r="K873" s="45" t="str">
        <f t="shared" si="110"/>
        <v>607070709Б0520460611</v>
      </c>
      <c r="L873" s="58"/>
    </row>
    <row r="874" spans="1:12" s="101" customFormat="1" ht="25.5">
      <c r="A874" s="57" t="s">
        <v>640</v>
      </c>
      <c r="B874" s="53" t="s">
        <v>558</v>
      </c>
      <c r="C874" s="54" t="s">
        <v>242</v>
      </c>
      <c r="D874" s="54" t="s">
        <v>242</v>
      </c>
      <c r="E874" s="54" t="s">
        <v>641</v>
      </c>
      <c r="F874" s="54" t="s">
        <v>24</v>
      </c>
      <c r="G874" s="55">
        <f t="shared" ref="G874:G875" si="119">G875</f>
        <v>2864160</v>
      </c>
      <c r="H874" s="56" t="s">
        <v>642</v>
      </c>
      <c r="I874" s="45" t="str">
        <f t="shared" si="108"/>
        <v>09Б0600000</v>
      </c>
      <c r="J874" s="46"/>
      <c r="K874" s="45" t="str">
        <f t="shared" si="110"/>
        <v>607070709Б0600000000</v>
      </c>
      <c r="L874" s="39"/>
    </row>
    <row r="875" spans="1:12" s="101" customFormat="1">
      <c r="A875" s="57" t="s">
        <v>152</v>
      </c>
      <c r="B875" s="53" t="s">
        <v>558</v>
      </c>
      <c r="C875" s="54" t="s">
        <v>242</v>
      </c>
      <c r="D875" s="54" t="s">
        <v>242</v>
      </c>
      <c r="E875" s="54" t="s">
        <v>643</v>
      </c>
      <c r="F875" s="54" t="s">
        <v>24</v>
      </c>
      <c r="G875" s="55">
        <f t="shared" si="119"/>
        <v>2864160</v>
      </c>
      <c r="H875" s="56" t="s">
        <v>644</v>
      </c>
      <c r="I875" s="45" t="str">
        <f t="shared" si="108"/>
        <v>09Б0611010</v>
      </c>
      <c r="J875" s="46"/>
      <c r="K875" s="45" t="str">
        <f t="shared" si="110"/>
        <v>607070709Б0611010000</v>
      </c>
      <c r="L875" s="39"/>
    </row>
    <row r="876" spans="1:12" s="101" customFormat="1">
      <c r="A876" s="70" t="s">
        <v>457</v>
      </c>
      <c r="B876" s="53" t="s">
        <v>558</v>
      </c>
      <c r="C876" s="54" t="s">
        <v>242</v>
      </c>
      <c r="D876" s="54" t="s">
        <v>242</v>
      </c>
      <c r="E876" s="54" t="s">
        <v>643</v>
      </c>
      <c r="F876" s="54" t="s">
        <v>458</v>
      </c>
      <c r="G876" s="55">
        <f>G877</f>
        <v>2864160</v>
      </c>
      <c r="H876" s="56" t="s">
        <v>644</v>
      </c>
      <c r="I876" s="45" t="str">
        <f t="shared" ref="I876:I939" si="120">TEXT(H876,"0000000000")</f>
        <v>09Б0611010</v>
      </c>
      <c r="J876" s="45"/>
      <c r="K876" s="45" t="str">
        <f t="shared" si="110"/>
        <v>607070709Б0611010610</v>
      </c>
      <c r="L876" s="39"/>
    </row>
    <row r="877" spans="1:12" s="102" customFormat="1" ht="38.25">
      <c r="A877" s="57" t="s">
        <v>459</v>
      </c>
      <c r="B877" s="53" t="s">
        <v>558</v>
      </c>
      <c r="C877" s="54" t="s">
        <v>242</v>
      </c>
      <c r="D877" s="54" t="s">
        <v>242</v>
      </c>
      <c r="E877" s="54" t="s">
        <v>643</v>
      </c>
      <c r="F877" s="54" t="s">
        <v>460</v>
      </c>
      <c r="G877" s="55">
        <f>VLOOKUP($K877,'[1]АС БЮДЖ на 31 12 2018'!$A$8:$H$701,6,0)</f>
        <v>2864160</v>
      </c>
      <c r="H877" s="56" t="s">
        <v>644</v>
      </c>
      <c r="I877" s="45" t="str">
        <f t="shared" si="120"/>
        <v>09Б0611010</v>
      </c>
      <c r="J877" s="45"/>
      <c r="K877" s="45" t="str">
        <f t="shared" si="110"/>
        <v>607070709Б0611010611</v>
      </c>
      <c r="L877" s="58"/>
    </row>
    <row r="878" spans="1:12" s="38" customFormat="1">
      <c r="A878" s="40" t="s">
        <v>645</v>
      </c>
      <c r="B878" s="41" t="s">
        <v>558</v>
      </c>
      <c r="C878" s="42" t="s">
        <v>251</v>
      </c>
      <c r="D878" s="42" t="s">
        <v>22</v>
      </c>
      <c r="E878" s="42" t="s">
        <v>23</v>
      </c>
      <c r="F878" s="42" t="s">
        <v>24</v>
      </c>
      <c r="G878" s="43">
        <f>G879+G1007</f>
        <v>492475702.19</v>
      </c>
      <c r="H878" s="44">
        <v>0</v>
      </c>
      <c r="I878" s="45" t="str">
        <f t="shared" si="120"/>
        <v>0000000000</v>
      </c>
      <c r="J878" s="46"/>
      <c r="K878" s="45" t="str">
        <f t="shared" si="110"/>
        <v>60708000000000000000</v>
      </c>
      <c r="L878" s="39"/>
    </row>
    <row r="879" spans="1:12" s="38" customFormat="1">
      <c r="A879" s="47" t="s">
        <v>252</v>
      </c>
      <c r="B879" s="48" t="s">
        <v>558</v>
      </c>
      <c r="C879" s="49" t="s">
        <v>251</v>
      </c>
      <c r="D879" s="49" t="s">
        <v>26</v>
      </c>
      <c r="E879" s="49" t="s">
        <v>23</v>
      </c>
      <c r="F879" s="49" t="s">
        <v>24</v>
      </c>
      <c r="G879" s="50">
        <f>G889+G990+G984+G880+G996+G1002</f>
        <v>478784718.04000002</v>
      </c>
      <c r="H879" s="51">
        <v>0</v>
      </c>
      <c r="I879" s="45" t="str">
        <f t="shared" si="120"/>
        <v>0000000000</v>
      </c>
      <c r="J879" s="46"/>
      <c r="K879" s="45" t="str">
        <f t="shared" ref="K879:K942" si="121">CONCATENATE(B879,C879,D879,I879,F879)</f>
        <v>60708010000000000000</v>
      </c>
      <c r="L879" s="39"/>
    </row>
    <row r="880" spans="1:12" s="38" customFormat="1">
      <c r="A880" s="75" t="s">
        <v>439</v>
      </c>
      <c r="B880" s="53" t="s">
        <v>558</v>
      </c>
      <c r="C880" s="54" t="s">
        <v>251</v>
      </c>
      <c r="D880" s="54" t="s">
        <v>26</v>
      </c>
      <c r="E880" s="54" t="s">
        <v>440</v>
      </c>
      <c r="F880" s="54" t="s">
        <v>24</v>
      </c>
      <c r="G880" s="55">
        <f t="shared" ref="G880:G881" si="122">G881</f>
        <v>1496400</v>
      </c>
      <c r="H880" s="56">
        <v>300000000</v>
      </c>
      <c r="I880" s="45" t="str">
        <f t="shared" si="120"/>
        <v>0300000000</v>
      </c>
      <c r="J880" s="46"/>
      <c r="K880" s="45" t="str">
        <f t="shared" si="121"/>
        <v>60708010300000000000</v>
      </c>
      <c r="L880" s="39"/>
    </row>
    <row r="881" spans="1:12" s="38" customFormat="1">
      <c r="A881" s="75" t="s">
        <v>646</v>
      </c>
      <c r="B881" s="53" t="s">
        <v>558</v>
      </c>
      <c r="C881" s="54" t="s">
        <v>251</v>
      </c>
      <c r="D881" s="54" t="s">
        <v>26</v>
      </c>
      <c r="E881" s="54" t="s">
        <v>647</v>
      </c>
      <c r="F881" s="54" t="s">
        <v>24</v>
      </c>
      <c r="G881" s="55">
        <f t="shared" si="122"/>
        <v>1496400</v>
      </c>
      <c r="H881" s="56">
        <v>330000000</v>
      </c>
      <c r="I881" s="45" t="str">
        <f t="shared" si="120"/>
        <v>0330000000</v>
      </c>
      <c r="J881" s="46"/>
      <c r="K881" s="45" t="str">
        <f t="shared" si="121"/>
        <v>60708010330000000000</v>
      </c>
      <c r="L881" s="39"/>
    </row>
    <row r="882" spans="1:12" s="38" customFormat="1" ht="25.5">
      <c r="A882" s="75" t="s">
        <v>648</v>
      </c>
      <c r="B882" s="53" t="s">
        <v>558</v>
      </c>
      <c r="C882" s="54" t="s">
        <v>251</v>
      </c>
      <c r="D882" s="54" t="s">
        <v>26</v>
      </c>
      <c r="E882" s="54" t="s">
        <v>649</v>
      </c>
      <c r="F882" s="54" t="s">
        <v>24</v>
      </c>
      <c r="G882" s="55">
        <f>G883+G886</f>
        <v>1496400</v>
      </c>
      <c r="H882" s="56">
        <v>330100000</v>
      </c>
      <c r="I882" s="45" t="str">
        <f t="shared" si="120"/>
        <v>0330100000</v>
      </c>
      <c r="J882" s="46"/>
      <c r="K882" s="45" t="str">
        <f t="shared" si="121"/>
        <v>60708010330100000000</v>
      </c>
      <c r="L882" s="39"/>
    </row>
    <row r="883" spans="1:12" s="38" customFormat="1" ht="25.5">
      <c r="A883" s="75" t="s">
        <v>650</v>
      </c>
      <c r="B883" s="53" t="s">
        <v>558</v>
      </c>
      <c r="C883" s="54" t="s">
        <v>251</v>
      </c>
      <c r="D883" s="54" t="s">
        <v>26</v>
      </c>
      <c r="E883" s="54" t="s">
        <v>651</v>
      </c>
      <c r="F883" s="54" t="s">
        <v>24</v>
      </c>
      <c r="G883" s="55">
        <f t="shared" ref="G883:G884" si="123">G884</f>
        <v>448920</v>
      </c>
      <c r="H883" s="56" t="s">
        <v>652</v>
      </c>
      <c r="I883" s="45" t="str">
        <f t="shared" si="120"/>
        <v>03301L0270</v>
      </c>
      <c r="J883" s="46"/>
      <c r="K883" s="45" t="str">
        <f t="shared" si="121"/>
        <v>607080103301L0270000</v>
      </c>
      <c r="L883" s="39"/>
    </row>
    <row r="884" spans="1:12" s="38" customFormat="1">
      <c r="A884" s="70" t="s">
        <v>457</v>
      </c>
      <c r="B884" s="53" t="s">
        <v>558</v>
      </c>
      <c r="C884" s="54" t="s">
        <v>251</v>
      </c>
      <c r="D884" s="54" t="s">
        <v>26</v>
      </c>
      <c r="E884" s="54" t="s">
        <v>651</v>
      </c>
      <c r="F884" s="54" t="s">
        <v>458</v>
      </c>
      <c r="G884" s="55">
        <f t="shared" si="123"/>
        <v>448920</v>
      </c>
      <c r="H884" s="56" t="s">
        <v>652</v>
      </c>
      <c r="I884" s="45" t="str">
        <f t="shared" si="120"/>
        <v>03301L0270</v>
      </c>
      <c r="J884" s="45"/>
      <c r="K884" s="45" t="str">
        <f t="shared" si="121"/>
        <v>607080103301L0270610</v>
      </c>
      <c r="L884" s="39"/>
    </row>
    <row r="885" spans="1:12" s="38" customFormat="1">
      <c r="A885" s="52" t="s">
        <v>461</v>
      </c>
      <c r="B885" s="53" t="s">
        <v>558</v>
      </c>
      <c r="C885" s="54" t="s">
        <v>251</v>
      </c>
      <c r="D885" s="54" t="s">
        <v>26</v>
      </c>
      <c r="E885" s="54" t="s">
        <v>651</v>
      </c>
      <c r="F885" s="54" t="s">
        <v>462</v>
      </c>
      <c r="G885" s="55">
        <f>VLOOKUP($K885,'[1]АС БЮДЖ на 31 12 2018'!$A$8:$H$701,6,0)</f>
        <v>448920</v>
      </c>
      <c r="H885" s="56" t="s">
        <v>652</v>
      </c>
      <c r="I885" s="45" t="str">
        <f t="shared" si="120"/>
        <v>03301L0270</v>
      </c>
      <c r="J885" s="45"/>
      <c r="K885" s="45" t="str">
        <f t="shared" si="121"/>
        <v>607080103301L0270612</v>
      </c>
      <c r="L885" s="39"/>
    </row>
    <row r="886" spans="1:12" s="38" customFormat="1" ht="25.5">
      <c r="A886" s="70" t="s">
        <v>653</v>
      </c>
      <c r="B886" s="53" t="s">
        <v>558</v>
      </c>
      <c r="C886" s="54" t="s">
        <v>251</v>
      </c>
      <c r="D886" s="54" t="s">
        <v>26</v>
      </c>
      <c r="E886" s="54" t="s">
        <v>654</v>
      </c>
      <c r="F886" s="54" t="s">
        <v>24</v>
      </c>
      <c r="G886" s="55">
        <f t="shared" ref="G886:G887" si="124">G887</f>
        <v>1047480</v>
      </c>
      <c r="H886" s="56" t="s">
        <v>655</v>
      </c>
      <c r="I886" s="45" t="str">
        <f t="shared" si="120"/>
        <v>03301R0270</v>
      </c>
      <c r="J886" s="46"/>
      <c r="K886" s="45" t="str">
        <f t="shared" si="121"/>
        <v>607080103301R0270000</v>
      </c>
      <c r="L886" s="39"/>
    </row>
    <row r="887" spans="1:12" s="38" customFormat="1">
      <c r="A887" s="70" t="s">
        <v>457</v>
      </c>
      <c r="B887" s="53" t="s">
        <v>558</v>
      </c>
      <c r="C887" s="54" t="s">
        <v>251</v>
      </c>
      <c r="D887" s="54" t="s">
        <v>26</v>
      </c>
      <c r="E887" s="54" t="s">
        <v>654</v>
      </c>
      <c r="F887" s="54" t="s">
        <v>458</v>
      </c>
      <c r="G887" s="55">
        <f t="shared" si="124"/>
        <v>1047480</v>
      </c>
      <c r="H887" s="56" t="s">
        <v>655</v>
      </c>
      <c r="I887" s="45" t="str">
        <f t="shared" si="120"/>
        <v>03301R0270</v>
      </c>
      <c r="J887" s="45"/>
      <c r="K887" s="45" t="str">
        <f t="shared" si="121"/>
        <v>607080103301R0270610</v>
      </c>
      <c r="L887" s="39"/>
    </row>
    <row r="888" spans="1:12" s="38" customFormat="1">
      <c r="A888" s="57" t="s">
        <v>461</v>
      </c>
      <c r="B888" s="53" t="s">
        <v>558</v>
      </c>
      <c r="C888" s="54" t="s">
        <v>251</v>
      </c>
      <c r="D888" s="54" t="s">
        <v>26</v>
      </c>
      <c r="E888" s="54" t="s">
        <v>654</v>
      </c>
      <c r="F888" s="54" t="s">
        <v>462</v>
      </c>
      <c r="G888" s="55">
        <f>VLOOKUP($K888,'[1]АС БЮДЖ на 31 12 2018'!$A$8:$H$701,6,0)</f>
        <v>1047480</v>
      </c>
      <c r="H888" s="56" t="s">
        <v>655</v>
      </c>
      <c r="I888" s="45" t="str">
        <f t="shared" si="120"/>
        <v>03301R0270</v>
      </c>
      <c r="J888" s="45"/>
      <c r="K888" s="45" t="str">
        <f t="shared" si="121"/>
        <v>607080103301R0270612</v>
      </c>
      <c r="L888" s="39"/>
    </row>
    <row r="889" spans="1:12" s="38" customFormat="1">
      <c r="A889" s="52" t="s">
        <v>253</v>
      </c>
      <c r="B889" s="53" t="s">
        <v>558</v>
      </c>
      <c r="C889" s="54" t="s">
        <v>251</v>
      </c>
      <c r="D889" s="54" t="s">
        <v>26</v>
      </c>
      <c r="E889" s="54" t="s">
        <v>254</v>
      </c>
      <c r="F889" s="54" t="s">
        <v>24</v>
      </c>
      <c r="G889" s="55">
        <f>G890+G897</f>
        <v>475676834.90000004</v>
      </c>
      <c r="H889" s="56">
        <v>700000000</v>
      </c>
      <c r="I889" s="45" t="str">
        <f t="shared" si="120"/>
        <v>0700000000</v>
      </c>
      <c r="J889" s="46"/>
      <c r="K889" s="45" t="str">
        <f t="shared" si="121"/>
        <v>60708010700000000000</v>
      </c>
      <c r="L889" s="39"/>
    </row>
    <row r="890" spans="1:12" s="38" customFormat="1" ht="38.25">
      <c r="A890" s="52" t="s">
        <v>255</v>
      </c>
      <c r="B890" s="53" t="s">
        <v>558</v>
      </c>
      <c r="C890" s="54" t="s">
        <v>251</v>
      </c>
      <c r="D890" s="54" t="s">
        <v>26</v>
      </c>
      <c r="E890" s="54" t="s">
        <v>256</v>
      </c>
      <c r="F890" s="54" t="s">
        <v>24</v>
      </c>
      <c r="G890" s="55">
        <f t="shared" ref="G890:G891" si="125">G891</f>
        <v>6519111.75</v>
      </c>
      <c r="H890" s="56">
        <v>710000000</v>
      </c>
      <c r="I890" s="45" t="str">
        <f t="shared" si="120"/>
        <v>0710000000</v>
      </c>
      <c r="J890" s="46"/>
      <c r="K890" s="45" t="str">
        <f t="shared" si="121"/>
        <v>60708010710000000000</v>
      </c>
      <c r="L890" s="39"/>
    </row>
    <row r="891" spans="1:12" s="38" customFormat="1" ht="51">
      <c r="A891" s="52" t="s">
        <v>257</v>
      </c>
      <c r="B891" s="53" t="s">
        <v>558</v>
      </c>
      <c r="C891" s="54" t="s">
        <v>251</v>
      </c>
      <c r="D891" s="54" t="s">
        <v>26</v>
      </c>
      <c r="E891" s="54" t="s">
        <v>258</v>
      </c>
      <c r="F891" s="54" t="s">
        <v>24</v>
      </c>
      <c r="G891" s="55">
        <f t="shared" si="125"/>
        <v>6519111.75</v>
      </c>
      <c r="H891" s="56">
        <v>710100000</v>
      </c>
      <c r="I891" s="45" t="str">
        <f t="shared" si="120"/>
        <v>0710100000</v>
      </c>
      <c r="J891" s="46"/>
      <c r="K891" s="45" t="str">
        <f t="shared" si="121"/>
        <v>60708010710100000000</v>
      </c>
      <c r="L891" s="39"/>
    </row>
    <row r="892" spans="1:12" s="38" customFormat="1">
      <c r="A892" s="52" t="s">
        <v>259</v>
      </c>
      <c r="B892" s="53" t="s">
        <v>558</v>
      </c>
      <c r="C892" s="54" t="s">
        <v>251</v>
      </c>
      <c r="D892" s="54" t="s">
        <v>26</v>
      </c>
      <c r="E892" s="54" t="s">
        <v>260</v>
      </c>
      <c r="F892" s="54" t="s">
        <v>24</v>
      </c>
      <c r="G892" s="55">
        <f>G893+G895</f>
        <v>6519111.75</v>
      </c>
      <c r="H892" s="56">
        <v>710120060</v>
      </c>
      <c r="I892" s="45" t="str">
        <f t="shared" si="120"/>
        <v>0710120060</v>
      </c>
      <c r="J892" s="46"/>
      <c r="K892" s="45" t="str">
        <f t="shared" si="121"/>
        <v>60708010710120060000</v>
      </c>
      <c r="L892" s="39"/>
    </row>
    <row r="893" spans="1:12" s="38" customFormat="1">
      <c r="A893" s="70" t="s">
        <v>457</v>
      </c>
      <c r="B893" s="53" t="s">
        <v>558</v>
      </c>
      <c r="C893" s="54" t="s">
        <v>251</v>
      </c>
      <c r="D893" s="54" t="s">
        <v>26</v>
      </c>
      <c r="E893" s="54" t="s">
        <v>260</v>
      </c>
      <c r="F893" s="54" t="s">
        <v>458</v>
      </c>
      <c r="G893" s="55">
        <f>G894</f>
        <v>3842500</v>
      </c>
      <c r="H893" s="56">
        <v>710120060</v>
      </c>
      <c r="I893" s="45" t="str">
        <f t="shared" si="120"/>
        <v>0710120060</v>
      </c>
      <c r="J893" s="45"/>
      <c r="K893" s="45" t="str">
        <f t="shared" si="121"/>
        <v>60708010710120060610</v>
      </c>
      <c r="L893" s="39"/>
    </row>
    <row r="894" spans="1:12" s="59" customFormat="1" ht="38.25">
      <c r="A894" s="57" t="s">
        <v>459</v>
      </c>
      <c r="B894" s="53" t="s">
        <v>558</v>
      </c>
      <c r="C894" s="54" t="s">
        <v>251</v>
      </c>
      <c r="D894" s="54" t="s">
        <v>26</v>
      </c>
      <c r="E894" s="54" t="s">
        <v>260</v>
      </c>
      <c r="F894" s="54" t="s">
        <v>460</v>
      </c>
      <c r="G894" s="55">
        <f>VLOOKUP($K894,'[1]АС БЮДЖ на 31 12 2018'!$A$8:$H$701,6,0)</f>
        <v>3842500</v>
      </c>
      <c r="H894" s="56">
        <v>710120060</v>
      </c>
      <c r="I894" s="45" t="str">
        <f t="shared" si="120"/>
        <v>0710120060</v>
      </c>
      <c r="J894" s="45"/>
      <c r="K894" s="45" t="str">
        <f t="shared" si="121"/>
        <v>60708010710120060611</v>
      </c>
      <c r="L894" s="58"/>
    </row>
    <row r="895" spans="1:12" s="38" customFormat="1">
      <c r="A895" s="70" t="s">
        <v>463</v>
      </c>
      <c r="B895" s="53" t="s">
        <v>558</v>
      </c>
      <c r="C895" s="54" t="s">
        <v>251</v>
      </c>
      <c r="D895" s="54" t="s">
        <v>26</v>
      </c>
      <c r="E895" s="54" t="s">
        <v>260</v>
      </c>
      <c r="F895" s="54" t="s">
        <v>464</v>
      </c>
      <c r="G895" s="55">
        <f>G896</f>
        <v>2676611.75</v>
      </c>
      <c r="H895" s="56">
        <v>710120060</v>
      </c>
      <c r="I895" s="45" t="str">
        <f t="shared" si="120"/>
        <v>0710120060</v>
      </c>
      <c r="J895" s="45"/>
      <c r="K895" s="45" t="str">
        <f t="shared" si="121"/>
        <v>60708010710120060620</v>
      </c>
      <c r="L895" s="39"/>
    </row>
    <row r="896" spans="1:12" s="59" customFormat="1" ht="38.25">
      <c r="A896" s="57" t="s">
        <v>465</v>
      </c>
      <c r="B896" s="53" t="s">
        <v>558</v>
      </c>
      <c r="C896" s="54" t="s">
        <v>251</v>
      </c>
      <c r="D896" s="54" t="s">
        <v>26</v>
      </c>
      <c r="E896" s="54" t="s">
        <v>260</v>
      </c>
      <c r="F896" s="54" t="s">
        <v>466</v>
      </c>
      <c r="G896" s="55">
        <f>VLOOKUP($K896,'[1]АС БЮДЖ на 31 12 2018'!$A$8:$H$701,6,0)</f>
        <v>2676611.75</v>
      </c>
      <c r="H896" s="56">
        <v>710120060</v>
      </c>
      <c r="I896" s="45" t="str">
        <f t="shared" si="120"/>
        <v>0710120060</v>
      </c>
      <c r="J896" s="45"/>
      <c r="K896" s="45" t="str">
        <f t="shared" si="121"/>
        <v>60708010710120060621</v>
      </c>
      <c r="L896" s="58"/>
    </row>
    <row r="897" spans="1:12" s="38" customFormat="1">
      <c r="A897" s="52" t="s">
        <v>567</v>
      </c>
      <c r="B897" s="53" t="s">
        <v>558</v>
      </c>
      <c r="C897" s="54" t="s">
        <v>251</v>
      </c>
      <c r="D897" s="54" t="s">
        <v>26</v>
      </c>
      <c r="E897" s="54" t="s">
        <v>568</v>
      </c>
      <c r="F897" s="54" t="s">
        <v>24</v>
      </c>
      <c r="G897" s="55">
        <f>G898+G914+G924+G940+G956+G960+G964+G968</f>
        <v>469157723.15000004</v>
      </c>
      <c r="H897" s="56">
        <v>720000000</v>
      </c>
      <c r="I897" s="45" t="str">
        <f t="shared" si="120"/>
        <v>0720000000</v>
      </c>
      <c r="J897" s="46"/>
      <c r="K897" s="45" t="str">
        <f t="shared" si="121"/>
        <v>60708010720000000000</v>
      </c>
      <c r="L897" s="39"/>
    </row>
    <row r="898" spans="1:12" s="38" customFormat="1" ht="25.5">
      <c r="A898" s="52" t="s">
        <v>656</v>
      </c>
      <c r="B898" s="53" t="s">
        <v>558</v>
      </c>
      <c r="C898" s="54" t="s">
        <v>251</v>
      </c>
      <c r="D898" s="54" t="s">
        <v>26</v>
      </c>
      <c r="E898" s="54" t="s">
        <v>657</v>
      </c>
      <c r="F898" s="54" t="s">
        <v>24</v>
      </c>
      <c r="G898" s="55">
        <f>G899+G909+G904</f>
        <v>60261180.649999999</v>
      </c>
      <c r="H898" s="56">
        <v>720200000</v>
      </c>
      <c r="I898" s="45" t="str">
        <f t="shared" si="120"/>
        <v>0720200000</v>
      </c>
      <c r="J898" s="46"/>
      <c r="K898" s="45" t="str">
        <f t="shared" si="121"/>
        <v>60708010720200000000</v>
      </c>
      <c r="L898" s="39"/>
    </row>
    <row r="899" spans="1:12" s="38" customFormat="1">
      <c r="A899" s="52" t="s">
        <v>152</v>
      </c>
      <c r="B899" s="53" t="s">
        <v>558</v>
      </c>
      <c r="C899" s="54" t="s">
        <v>251</v>
      </c>
      <c r="D899" s="54" t="s">
        <v>26</v>
      </c>
      <c r="E899" s="54" t="s">
        <v>658</v>
      </c>
      <c r="F899" s="54" t="s">
        <v>24</v>
      </c>
      <c r="G899" s="55">
        <f>G900+G902</f>
        <v>50191316.649999999</v>
      </c>
      <c r="H899" s="56">
        <v>720211010</v>
      </c>
      <c r="I899" s="45" t="str">
        <f t="shared" si="120"/>
        <v>0720211010</v>
      </c>
      <c r="J899" s="46"/>
      <c r="K899" s="45" t="str">
        <f t="shared" si="121"/>
        <v>60708010720211010000</v>
      </c>
      <c r="L899" s="39"/>
    </row>
    <row r="900" spans="1:12" s="38" customFormat="1">
      <c r="A900" s="70" t="s">
        <v>457</v>
      </c>
      <c r="B900" s="53" t="s">
        <v>558</v>
      </c>
      <c r="C900" s="54" t="s">
        <v>251</v>
      </c>
      <c r="D900" s="54" t="s">
        <v>26</v>
      </c>
      <c r="E900" s="54" t="s">
        <v>658</v>
      </c>
      <c r="F900" s="54" t="s">
        <v>458</v>
      </c>
      <c r="G900" s="55">
        <f>G901</f>
        <v>32920595.649999999</v>
      </c>
      <c r="H900" s="56">
        <v>720211010</v>
      </c>
      <c r="I900" s="45" t="str">
        <f t="shared" si="120"/>
        <v>0720211010</v>
      </c>
      <c r="J900" s="45"/>
      <c r="K900" s="45" t="str">
        <f t="shared" si="121"/>
        <v>60708010720211010610</v>
      </c>
      <c r="L900" s="39"/>
    </row>
    <row r="901" spans="1:12" s="59" customFormat="1" ht="38.25">
      <c r="A901" s="57" t="s">
        <v>459</v>
      </c>
      <c r="B901" s="53" t="s">
        <v>558</v>
      </c>
      <c r="C901" s="54" t="s">
        <v>251</v>
      </c>
      <c r="D901" s="54" t="s">
        <v>26</v>
      </c>
      <c r="E901" s="54" t="s">
        <v>658</v>
      </c>
      <c r="F901" s="54" t="s">
        <v>460</v>
      </c>
      <c r="G901" s="55">
        <f>VLOOKUP($K901,'[1]АС БЮДЖ на 31 12 2018'!$A$8:$H$701,6,0)</f>
        <v>32920595.649999999</v>
      </c>
      <c r="H901" s="56">
        <v>720211010</v>
      </c>
      <c r="I901" s="45" t="str">
        <f t="shared" si="120"/>
        <v>0720211010</v>
      </c>
      <c r="J901" s="45"/>
      <c r="K901" s="45" t="str">
        <f t="shared" si="121"/>
        <v>60708010720211010611</v>
      </c>
      <c r="L901" s="58"/>
    </row>
    <row r="902" spans="1:12" s="38" customFormat="1">
      <c r="A902" s="70" t="s">
        <v>463</v>
      </c>
      <c r="B902" s="53" t="s">
        <v>558</v>
      </c>
      <c r="C902" s="54" t="s">
        <v>251</v>
      </c>
      <c r="D902" s="54" t="s">
        <v>26</v>
      </c>
      <c r="E902" s="54" t="s">
        <v>658</v>
      </c>
      <c r="F902" s="54" t="s">
        <v>464</v>
      </c>
      <c r="G902" s="55">
        <f>G903</f>
        <v>17270721</v>
      </c>
      <c r="H902" s="56">
        <v>720211010</v>
      </c>
      <c r="I902" s="45" t="str">
        <f t="shared" si="120"/>
        <v>0720211010</v>
      </c>
      <c r="J902" s="45"/>
      <c r="K902" s="45" t="str">
        <f t="shared" si="121"/>
        <v>60708010720211010620</v>
      </c>
      <c r="L902" s="39"/>
    </row>
    <row r="903" spans="1:12" s="59" customFormat="1" ht="38.25">
      <c r="A903" s="57" t="s">
        <v>465</v>
      </c>
      <c r="B903" s="53" t="s">
        <v>558</v>
      </c>
      <c r="C903" s="54" t="s">
        <v>251</v>
      </c>
      <c r="D903" s="54" t="s">
        <v>26</v>
      </c>
      <c r="E903" s="54" t="s">
        <v>658</v>
      </c>
      <c r="F903" s="54" t="s">
        <v>466</v>
      </c>
      <c r="G903" s="55">
        <f>VLOOKUP($K903,'[1]АС БЮДЖ на 31 12 2018'!$A$8:$H$701,6,0)</f>
        <v>17270721</v>
      </c>
      <c r="H903" s="56">
        <v>720211010</v>
      </c>
      <c r="I903" s="45" t="str">
        <f t="shared" si="120"/>
        <v>0720211010</v>
      </c>
      <c r="J903" s="45"/>
      <c r="K903" s="45" t="str">
        <f t="shared" si="121"/>
        <v>60708010720211010621</v>
      </c>
      <c r="L903" s="58"/>
    </row>
    <row r="904" spans="1:12" s="59" customFormat="1" ht="25.5">
      <c r="A904" s="70" t="s">
        <v>659</v>
      </c>
      <c r="B904" s="53" t="s">
        <v>558</v>
      </c>
      <c r="C904" s="54" t="s">
        <v>251</v>
      </c>
      <c r="D904" s="54" t="s">
        <v>26</v>
      </c>
      <c r="E904" s="54" t="s">
        <v>660</v>
      </c>
      <c r="F904" s="54" t="s">
        <v>24</v>
      </c>
      <c r="G904" s="55">
        <f>G905+G907</f>
        <v>9566370</v>
      </c>
      <c r="H904" s="56">
        <v>720277090</v>
      </c>
      <c r="I904" s="45" t="str">
        <f t="shared" si="120"/>
        <v>0720277090</v>
      </c>
      <c r="J904" s="46"/>
      <c r="K904" s="45" t="str">
        <f t="shared" si="121"/>
        <v>60708010720277090000</v>
      </c>
      <c r="L904" s="39"/>
    </row>
    <row r="905" spans="1:12" s="59" customFormat="1">
      <c r="A905" s="70" t="s">
        <v>457</v>
      </c>
      <c r="B905" s="53" t="s">
        <v>558</v>
      </c>
      <c r="C905" s="54" t="s">
        <v>251</v>
      </c>
      <c r="D905" s="54" t="s">
        <v>26</v>
      </c>
      <c r="E905" s="54" t="s">
        <v>660</v>
      </c>
      <c r="F905" s="54" t="s">
        <v>458</v>
      </c>
      <c r="G905" s="55">
        <f>G906</f>
        <v>6538914</v>
      </c>
      <c r="H905" s="56">
        <v>720277090</v>
      </c>
      <c r="I905" s="45" t="str">
        <f t="shared" si="120"/>
        <v>0720277090</v>
      </c>
      <c r="J905" s="45"/>
      <c r="K905" s="45" t="str">
        <f t="shared" si="121"/>
        <v>60708010720277090610</v>
      </c>
      <c r="L905" s="58"/>
    </row>
    <row r="906" spans="1:12" s="59" customFormat="1" ht="38.25">
      <c r="A906" s="57" t="s">
        <v>459</v>
      </c>
      <c r="B906" s="53" t="s">
        <v>558</v>
      </c>
      <c r="C906" s="54" t="s">
        <v>251</v>
      </c>
      <c r="D906" s="54" t="s">
        <v>26</v>
      </c>
      <c r="E906" s="54" t="s">
        <v>660</v>
      </c>
      <c r="F906" s="54" t="s">
        <v>460</v>
      </c>
      <c r="G906" s="55">
        <f>VLOOKUP($K906,'[1]АС БЮДЖ на 31 12 2018'!$A$8:$H$701,6,0)</f>
        <v>6538914</v>
      </c>
      <c r="H906" s="56">
        <v>720277090</v>
      </c>
      <c r="I906" s="45" t="str">
        <f t="shared" si="120"/>
        <v>0720277090</v>
      </c>
      <c r="J906" s="45"/>
      <c r="K906" s="45" t="str">
        <f t="shared" si="121"/>
        <v>60708010720277090611</v>
      </c>
      <c r="L906" s="58"/>
    </row>
    <row r="907" spans="1:12" s="59" customFormat="1">
      <c r="A907" s="70" t="s">
        <v>463</v>
      </c>
      <c r="B907" s="53" t="s">
        <v>558</v>
      </c>
      <c r="C907" s="54" t="s">
        <v>251</v>
      </c>
      <c r="D907" s="54" t="s">
        <v>26</v>
      </c>
      <c r="E907" s="54" t="s">
        <v>660</v>
      </c>
      <c r="F907" s="54" t="s">
        <v>464</v>
      </c>
      <c r="G907" s="55">
        <f>G908</f>
        <v>3027456</v>
      </c>
      <c r="H907" s="56">
        <v>720277090</v>
      </c>
      <c r="I907" s="45" t="str">
        <f t="shared" si="120"/>
        <v>0720277090</v>
      </c>
      <c r="J907" s="45"/>
      <c r="K907" s="45" t="str">
        <f t="shared" si="121"/>
        <v>60708010720277090620</v>
      </c>
      <c r="L907" s="58"/>
    </row>
    <row r="908" spans="1:12" s="59" customFormat="1" ht="38.25">
      <c r="A908" s="57" t="s">
        <v>465</v>
      </c>
      <c r="B908" s="53" t="s">
        <v>558</v>
      </c>
      <c r="C908" s="54" t="s">
        <v>251</v>
      </c>
      <c r="D908" s="54" t="s">
        <v>26</v>
      </c>
      <c r="E908" s="54" t="s">
        <v>660</v>
      </c>
      <c r="F908" s="54" t="s">
        <v>466</v>
      </c>
      <c r="G908" s="55">
        <f>VLOOKUP($K908,'[1]АС БЮДЖ на 31 12 2018'!$A$8:$H$701,6,0)</f>
        <v>3027456</v>
      </c>
      <c r="H908" s="56">
        <v>720277090</v>
      </c>
      <c r="I908" s="45" t="str">
        <f t="shared" si="120"/>
        <v>0720277090</v>
      </c>
      <c r="J908" s="45"/>
      <c r="K908" s="45" t="str">
        <f t="shared" si="121"/>
        <v>60708010720277090621</v>
      </c>
      <c r="L908" s="58"/>
    </row>
    <row r="909" spans="1:12" s="59" customFormat="1" ht="25.5">
      <c r="A909" s="46" t="str">
        <f>VLOOKUP($K909,'[1]наим ЦСР'!$A$7:$M$1612,2,0)</f>
        <v>Повышение заработной платы работников муниципальных учреждений культуры за счет средств местного бюджета</v>
      </c>
      <c r="B909" s="53" t="s">
        <v>558</v>
      </c>
      <c r="C909" s="54" t="s">
        <v>251</v>
      </c>
      <c r="D909" s="54" t="s">
        <v>26</v>
      </c>
      <c r="E909" s="67" t="s">
        <v>661</v>
      </c>
      <c r="F909" s="67" t="s">
        <v>24</v>
      </c>
      <c r="G909" s="55">
        <f>G910+G912</f>
        <v>503494</v>
      </c>
      <c r="H909" s="56" t="s">
        <v>662</v>
      </c>
      <c r="I909" s="45" t="str">
        <f t="shared" si="120"/>
        <v>07202S7090</v>
      </c>
      <c r="J909" s="46"/>
      <c r="K909" s="45" t="str">
        <f t="shared" si="121"/>
        <v>607080107202S7090000</v>
      </c>
      <c r="L909" s="39"/>
    </row>
    <row r="910" spans="1:12" s="59" customFormat="1">
      <c r="A910" s="57" t="s">
        <v>457</v>
      </c>
      <c r="B910" s="53" t="s">
        <v>558</v>
      </c>
      <c r="C910" s="54" t="s">
        <v>251</v>
      </c>
      <c r="D910" s="54" t="s">
        <v>26</v>
      </c>
      <c r="E910" s="67" t="s">
        <v>661</v>
      </c>
      <c r="F910" s="67" t="s">
        <v>458</v>
      </c>
      <c r="G910" s="55">
        <f>G911</f>
        <v>344151</v>
      </c>
      <c r="H910" s="56" t="s">
        <v>662</v>
      </c>
      <c r="I910" s="45" t="str">
        <f t="shared" si="120"/>
        <v>07202S7090</v>
      </c>
      <c r="J910" s="45"/>
      <c r="K910" s="45" t="str">
        <f t="shared" si="121"/>
        <v>607080107202S7090610</v>
      </c>
      <c r="L910" s="58"/>
    </row>
    <row r="911" spans="1:12" s="59" customFormat="1" ht="38.25">
      <c r="A911" s="57" t="s">
        <v>459</v>
      </c>
      <c r="B911" s="53" t="s">
        <v>558</v>
      </c>
      <c r="C911" s="54" t="s">
        <v>251</v>
      </c>
      <c r="D911" s="54" t="s">
        <v>26</v>
      </c>
      <c r="E911" s="67" t="s">
        <v>661</v>
      </c>
      <c r="F911" s="67" t="s">
        <v>460</v>
      </c>
      <c r="G911" s="55">
        <f>VLOOKUP($K911,'[1]АС БЮДЖ на 31 12 2018'!$A$8:$H$701,6,0)</f>
        <v>344151</v>
      </c>
      <c r="H911" s="56" t="s">
        <v>662</v>
      </c>
      <c r="I911" s="45" t="str">
        <f t="shared" si="120"/>
        <v>07202S7090</v>
      </c>
      <c r="J911" s="45"/>
      <c r="K911" s="45" t="str">
        <f t="shared" si="121"/>
        <v>607080107202S7090611</v>
      </c>
      <c r="L911" s="58"/>
    </row>
    <row r="912" spans="1:12" s="59" customFormat="1">
      <c r="A912" s="57" t="s">
        <v>463</v>
      </c>
      <c r="B912" s="53" t="s">
        <v>558</v>
      </c>
      <c r="C912" s="54" t="s">
        <v>251</v>
      </c>
      <c r="D912" s="54" t="s">
        <v>26</v>
      </c>
      <c r="E912" s="67" t="s">
        <v>661</v>
      </c>
      <c r="F912" s="67" t="s">
        <v>464</v>
      </c>
      <c r="G912" s="55">
        <f>G913</f>
        <v>159343</v>
      </c>
      <c r="H912" s="56" t="s">
        <v>662</v>
      </c>
      <c r="I912" s="45" t="str">
        <f t="shared" si="120"/>
        <v>07202S7090</v>
      </c>
      <c r="J912" s="45"/>
      <c r="K912" s="45" t="str">
        <f t="shared" si="121"/>
        <v>607080107202S7090620</v>
      </c>
      <c r="L912" s="58"/>
    </row>
    <row r="913" spans="1:12" s="59" customFormat="1" ht="38.25">
      <c r="A913" s="57" t="s">
        <v>465</v>
      </c>
      <c r="B913" s="53" t="s">
        <v>558</v>
      </c>
      <c r="C913" s="54" t="s">
        <v>251</v>
      </c>
      <c r="D913" s="54" t="s">
        <v>26</v>
      </c>
      <c r="E913" s="67" t="s">
        <v>661</v>
      </c>
      <c r="F913" s="67" t="s">
        <v>466</v>
      </c>
      <c r="G913" s="55">
        <f>VLOOKUP($K913,'[1]АС БЮДЖ на 31 12 2018'!$A$8:$H$701,6,0)</f>
        <v>159343</v>
      </c>
      <c r="H913" s="56" t="s">
        <v>662</v>
      </c>
      <c r="I913" s="45" t="str">
        <f t="shared" si="120"/>
        <v>07202S7090</v>
      </c>
      <c r="J913" s="45"/>
      <c r="K913" s="45" t="str">
        <f t="shared" si="121"/>
        <v>607080107202S7090621</v>
      </c>
      <c r="L913" s="58"/>
    </row>
    <row r="914" spans="1:12" s="38" customFormat="1" ht="25.5">
      <c r="A914" s="52" t="s">
        <v>663</v>
      </c>
      <c r="B914" s="53" t="s">
        <v>558</v>
      </c>
      <c r="C914" s="54" t="s">
        <v>251</v>
      </c>
      <c r="D914" s="54" t="s">
        <v>26</v>
      </c>
      <c r="E914" s="54" t="s">
        <v>664</v>
      </c>
      <c r="F914" s="54" t="s">
        <v>24</v>
      </c>
      <c r="G914" s="55">
        <f>G915+G918+G921</f>
        <v>18767933.449999999</v>
      </c>
      <c r="H914" s="56">
        <v>720300000</v>
      </c>
      <c r="I914" s="45" t="str">
        <f t="shared" si="120"/>
        <v>0720300000</v>
      </c>
      <c r="J914" s="46"/>
      <c r="K914" s="45" t="str">
        <f t="shared" si="121"/>
        <v>60708010720300000000</v>
      </c>
      <c r="L914" s="39"/>
    </row>
    <row r="915" spans="1:12" s="38" customFormat="1">
      <c r="A915" s="52" t="s">
        <v>152</v>
      </c>
      <c r="B915" s="53" t="s">
        <v>558</v>
      </c>
      <c r="C915" s="54" t="s">
        <v>251</v>
      </c>
      <c r="D915" s="54" t="s">
        <v>26</v>
      </c>
      <c r="E915" s="54" t="s">
        <v>665</v>
      </c>
      <c r="F915" s="54" t="s">
        <v>24</v>
      </c>
      <c r="G915" s="55">
        <f t="shared" ref="G915" si="126">G916</f>
        <v>18332853.449999999</v>
      </c>
      <c r="H915" s="56">
        <v>720311010</v>
      </c>
      <c r="I915" s="45" t="str">
        <f t="shared" si="120"/>
        <v>0720311010</v>
      </c>
      <c r="J915" s="46"/>
      <c r="K915" s="45" t="str">
        <f t="shared" si="121"/>
        <v>60708010720311010000</v>
      </c>
      <c r="L915" s="39"/>
    </row>
    <row r="916" spans="1:12" s="38" customFormat="1">
      <c r="A916" s="70" t="s">
        <v>457</v>
      </c>
      <c r="B916" s="53" t="s">
        <v>558</v>
      </c>
      <c r="C916" s="54" t="s">
        <v>251</v>
      </c>
      <c r="D916" s="54" t="s">
        <v>26</v>
      </c>
      <c r="E916" s="54" t="s">
        <v>665</v>
      </c>
      <c r="F916" s="54" t="s">
        <v>458</v>
      </c>
      <c r="G916" s="55">
        <f>G917</f>
        <v>18332853.449999999</v>
      </c>
      <c r="H916" s="56">
        <v>720311010</v>
      </c>
      <c r="I916" s="45" t="str">
        <f t="shared" si="120"/>
        <v>0720311010</v>
      </c>
      <c r="J916" s="45"/>
      <c r="K916" s="45" t="str">
        <f t="shared" si="121"/>
        <v>60708010720311010610</v>
      </c>
      <c r="L916" s="39"/>
    </row>
    <row r="917" spans="1:12" s="59" customFormat="1" ht="38.25">
      <c r="A917" s="57" t="s">
        <v>459</v>
      </c>
      <c r="B917" s="53" t="s">
        <v>558</v>
      </c>
      <c r="C917" s="54" t="s">
        <v>251</v>
      </c>
      <c r="D917" s="54" t="s">
        <v>26</v>
      </c>
      <c r="E917" s="54" t="s">
        <v>665</v>
      </c>
      <c r="F917" s="54" t="s">
        <v>460</v>
      </c>
      <c r="G917" s="55">
        <f>VLOOKUP($K917,'[1]АС БЮДЖ на 31 12 2018'!$A$8:$H$701,6,0)</f>
        <v>18332853.449999999</v>
      </c>
      <c r="H917" s="56">
        <v>720311010</v>
      </c>
      <c r="I917" s="45" t="str">
        <f t="shared" si="120"/>
        <v>0720311010</v>
      </c>
      <c r="J917" s="45"/>
      <c r="K917" s="45" t="str">
        <f t="shared" si="121"/>
        <v>60708010720311010611</v>
      </c>
      <c r="L917" s="58"/>
    </row>
    <row r="918" spans="1:12" s="59" customFormat="1" ht="25.5">
      <c r="A918" s="70" t="s">
        <v>659</v>
      </c>
      <c r="B918" s="53" t="s">
        <v>558</v>
      </c>
      <c r="C918" s="54" t="s">
        <v>251</v>
      </c>
      <c r="D918" s="54" t="s">
        <v>26</v>
      </c>
      <c r="E918" s="54" t="s">
        <v>666</v>
      </c>
      <c r="F918" s="54" t="s">
        <v>24</v>
      </c>
      <c r="G918" s="55">
        <f t="shared" ref="G918:G919" si="127">G919</f>
        <v>413326</v>
      </c>
      <c r="H918" s="56">
        <v>720377090</v>
      </c>
      <c r="I918" s="45" t="str">
        <f t="shared" si="120"/>
        <v>0720377090</v>
      </c>
      <c r="J918" s="46"/>
      <c r="K918" s="45" t="str">
        <f t="shared" si="121"/>
        <v>60708010720377090000</v>
      </c>
      <c r="L918" s="39"/>
    </row>
    <row r="919" spans="1:12" s="59" customFormat="1">
      <c r="A919" s="70" t="s">
        <v>457</v>
      </c>
      <c r="B919" s="53" t="s">
        <v>558</v>
      </c>
      <c r="C919" s="54" t="s">
        <v>251</v>
      </c>
      <c r="D919" s="54" t="s">
        <v>26</v>
      </c>
      <c r="E919" s="54" t="s">
        <v>666</v>
      </c>
      <c r="F919" s="54" t="s">
        <v>458</v>
      </c>
      <c r="G919" s="55">
        <f t="shared" si="127"/>
        <v>413326</v>
      </c>
      <c r="H919" s="56">
        <v>720377090</v>
      </c>
      <c r="I919" s="45" t="str">
        <f t="shared" si="120"/>
        <v>0720377090</v>
      </c>
      <c r="J919" s="45"/>
      <c r="K919" s="45" t="str">
        <f t="shared" si="121"/>
        <v>60708010720377090610</v>
      </c>
      <c r="L919" s="58"/>
    </row>
    <row r="920" spans="1:12" s="59" customFormat="1" ht="38.25">
      <c r="A920" s="57" t="s">
        <v>459</v>
      </c>
      <c r="B920" s="53" t="s">
        <v>558</v>
      </c>
      <c r="C920" s="54" t="s">
        <v>251</v>
      </c>
      <c r="D920" s="54" t="s">
        <v>26</v>
      </c>
      <c r="E920" s="54" t="s">
        <v>666</v>
      </c>
      <c r="F920" s="54" t="s">
        <v>460</v>
      </c>
      <c r="G920" s="55">
        <f>VLOOKUP($K920,'[1]АС БЮДЖ на 31 12 2018'!$A$8:$H$701,6,0)</f>
        <v>413326</v>
      </c>
      <c r="H920" s="56">
        <v>720377090</v>
      </c>
      <c r="I920" s="45" t="str">
        <f t="shared" si="120"/>
        <v>0720377090</v>
      </c>
      <c r="J920" s="45"/>
      <c r="K920" s="45" t="str">
        <f t="shared" si="121"/>
        <v>60708010720377090611</v>
      </c>
      <c r="L920" s="58"/>
    </row>
    <row r="921" spans="1:12" s="59" customFormat="1" ht="25.5">
      <c r="A921" s="105" t="s">
        <v>667</v>
      </c>
      <c r="B921" s="53" t="s">
        <v>558</v>
      </c>
      <c r="C921" s="54" t="s">
        <v>251</v>
      </c>
      <c r="D921" s="54" t="s">
        <v>26</v>
      </c>
      <c r="E921" s="54" t="s">
        <v>668</v>
      </c>
      <c r="F921" s="54" t="s">
        <v>24</v>
      </c>
      <c r="G921" s="55">
        <f t="shared" ref="G921:G922" si="128">G922</f>
        <v>21754</v>
      </c>
      <c r="H921" s="56" t="s">
        <v>669</v>
      </c>
      <c r="I921" s="45" t="str">
        <f t="shared" si="120"/>
        <v>07203S7090</v>
      </c>
      <c r="J921" s="46"/>
      <c r="K921" s="45" t="str">
        <f t="shared" si="121"/>
        <v>607080107203S7090000</v>
      </c>
      <c r="L921" s="39"/>
    </row>
    <row r="922" spans="1:12" s="59" customFormat="1">
      <c r="A922" s="70" t="s">
        <v>457</v>
      </c>
      <c r="B922" s="53" t="s">
        <v>558</v>
      </c>
      <c r="C922" s="54" t="s">
        <v>251</v>
      </c>
      <c r="D922" s="54" t="s">
        <v>26</v>
      </c>
      <c r="E922" s="54" t="s">
        <v>668</v>
      </c>
      <c r="F922" s="54" t="s">
        <v>458</v>
      </c>
      <c r="G922" s="55">
        <f t="shared" si="128"/>
        <v>21754</v>
      </c>
      <c r="H922" s="56" t="s">
        <v>669</v>
      </c>
      <c r="I922" s="45" t="str">
        <f t="shared" si="120"/>
        <v>07203S7090</v>
      </c>
      <c r="J922" s="45"/>
      <c r="K922" s="45" t="str">
        <f t="shared" si="121"/>
        <v>607080107203S7090610</v>
      </c>
      <c r="L922" s="58"/>
    </row>
    <row r="923" spans="1:12" s="59" customFormat="1" ht="38.25">
      <c r="A923" s="57" t="s">
        <v>459</v>
      </c>
      <c r="B923" s="53" t="s">
        <v>558</v>
      </c>
      <c r="C923" s="54" t="s">
        <v>251</v>
      </c>
      <c r="D923" s="54" t="s">
        <v>26</v>
      </c>
      <c r="E923" s="54" t="s">
        <v>668</v>
      </c>
      <c r="F923" s="54" t="s">
        <v>460</v>
      </c>
      <c r="G923" s="55">
        <f>VLOOKUP($K923,'[1]АС БЮДЖ на 31 12 2018'!$A$8:$H$701,6,0)</f>
        <v>21754</v>
      </c>
      <c r="H923" s="56" t="s">
        <v>669</v>
      </c>
      <c r="I923" s="45" t="str">
        <f t="shared" si="120"/>
        <v>07203S7090</v>
      </c>
      <c r="J923" s="45"/>
      <c r="K923" s="45" t="str">
        <f t="shared" si="121"/>
        <v>607080107203S7090611</v>
      </c>
      <c r="L923" s="58"/>
    </row>
    <row r="924" spans="1:12" s="38" customFormat="1" ht="25.5">
      <c r="A924" s="52" t="s">
        <v>670</v>
      </c>
      <c r="B924" s="53" t="s">
        <v>558</v>
      </c>
      <c r="C924" s="54" t="s">
        <v>251</v>
      </c>
      <c r="D924" s="54" t="s">
        <v>26</v>
      </c>
      <c r="E924" s="54" t="s">
        <v>671</v>
      </c>
      <c r="F924" s="54" t="s">
        <v>24</v>
      </c>
      <c r="G924" s="55">
        <f>G925+G931+G934+G928+G937</f>
        <v>49584433.350000001</v>
      </c>
      <c r="H924" s="56">
        <v>720400000</v>
      </c>
      <c r="I924" s="45" t="str">
        <f t="shared" si="120"/>
        <v>0720400000</v>
      </c>
      <c r="J924" s="46"/>
      <c r="K924" s="45" t="str">
        <f t="shared" si="121"/>
        <v>60708010720400000000</v>
      </c>
      <c r="L924" s="39"/>
    </row>
    <row r="925" spans="1:12" s="38" customFormat="1">
      <c r="A925" s="52" t="s">
        <v>152</v>
      </c>
      <c r="B925" s="53" t="s">
        <v>558</v>
      </c>
      <c r="C925" s="54" t="s">
        <v>251</v>
      </c>
      <c r="D925" s="54" t="s">
        <v>26</v>
      </c>
      <c r="E925" s="54" t="s">
        <v>672</v>
      </c>
      <c r="F925" s="54" t="s">
        <v>24</v>
      </c>
      <c r="G925" s="55">
        <f t="shared" ref="G925:G926" si="129">G926</f>
        <v>38383457.350000001</v>
      </c>
      <c r="H925" s="56">
        <v>720411010</v>
      </c>
      <c r="I925" s="45" t="str">
        <f t="shared" si="120"/>
        <v>0720411010</v>
      </c>
      <c r="J925" s="46"/>
      <c r="K925" s="45" t="str">
        <f t="shared" si="121"/>
        <v>60708010720411010000</v>
      </c>
      <c r="L925" s="39"/>
    </row>
    <row r="926" spans="1:12" s="38" customFormat="1">
      <c r="A926" s="70" t="s">
        <v>457</v>
      </c>
      <c r="B926" s="53" t="s">
        <v>558</v>
      </c>
      <c r="C926" s="54" t="s">
        <v>251</v>
      </c>
      <c r="D926" s="54" t="s">
        <v>26</v>
      </c>
      <c r="E926" s="54" t="s">
        <v>672</v>
      </c>
      <c r="F926" s="54" t="s">
        <v>458</v>
      </c>
      <c r="G926" s="55">
        <f t="shared" si="129"/>
        <v>38383457.350000001</v>
      </c>
      <c r="H926" s="56">
        <v>720411010</v>
      </c>
      <c r="I926" s="45" t="str">
        <f t="shared" si="120"/>
        <v>0720411010</v>
      </c>
      <c r="J926" s="45"/>
      <c r="K926" s="45" t="str">
        <f t="shared" si="121"/>
        <v>60708010720411010610</v>
      </c>
      <c r="L926" s="39"/>
    </row>
    <row r="927" spans="1:12" s="59" customFormat="1" ht="38.25">
      <c r="A927" s="57" t="s">
        <v>459</v>
      </c>
      <c r="B927" s="53" t="s">
        <v>558</v>
      </c>
      <c r="C927" s="54" t="s">
        <v>251</v>
      </c>
      <c r="D927" s="54" t="s">
        <v>26</v>
      </c>
      <c r="E927" s="54" t="s">
        <v>672</v>
      </c>
      <c r="F927" s="54" t="s">
        <v>460</v>
      </c>
      <c r="G927" s="55">
        <f>VLOOKUP($K927,'[1]АС БЮДЖ на 31 12 2018'!$A$8:$H$701,6,0)</f>
        <v>38383457.350000001</v>
      </c>
      <c r="H927" s="56">
        <v>720411010</v>
      </c>
      <c r="I927" s="45" t="str">
        <f t="shared" si="120"/>
        <v>0720411010</v>
      </c>
      <c r="J927" s="45"/>
      <c r="K927" s="45" t="str">
        <f t="shared" si="121"/>
        <v>60708010720411010611</v>
      </c>
      <c r="L927" s="58"/>
    </row>
    <row r="928" spans="1:12" s="59" customFormat="1" ht="25.5">
      <c r="A928" s="57" t="s">
        <v>659</v>
      </c>
      <c r="B928" s="53" t="s">
        <v>558</v>
      </c>
      <c r="C928" s="54" t="s">
        <v>251</v>
      </c>
      <c r="D928" s="54" t="s">
        <v>26</v>
      </c>
      <c r="E928" s="54" t="s">
        <v>673</v>
      </c>
      <c r="F928" s="54" t="s">
        <v>24</v>
      </c>
      <c r="G928" s="55">
        <f t="shared" ref="G928:G929" si="130">G929</f>
        <v>9384921</v>
      </c>
      <c r="H928" s="56">
        <v>720477090</v>
      </c>
      <c r="I928" s="45" t="str">
        <f t="shared" si="120"/>
        <v>0720477090</v>
      </c>
      <c r="J928" s="46"/>
      <c r="K928" s="45" t="str">
        <f t="shared" si="121"/>
        <v>60708010720477090000</v>
      </c>
      <c r="L928" s="39"/>
    </row>
    <row r="929" spans="1:12" s="59" customFormat="1">
      <c r="A929" s="57" t="s">
        <v>457</v>
      </c>
      <c r="B929" s="53" t="s">
        <v>558</v>
      </c>
      <c r="C929" s="54" t="s">
        <v>251</v>
      </c>
      <c r="D929" s="54" t="s">
        <v>26</v>
      </c>
      <c r="E929" s="54" t="s">
        <v>673</v>
      </c>
      <c r="F929" s="54" t="s">
        <v>458</v>
      </c>
      <c r="G929" s="55">
        <f t="shared" si="130"/>
        <v>9384921</v>
      </c>
      <c r="H929" s="56">
        <v>720477090</v>
      </c>
      <c r="I929" s="45" t="str">
        <f t="shared" si="120"/>
        <v>0720477090</v>
      </c>
      <c r="J929" s="45"/>
      <c r="K929" s="45" t="str">
        <f t="shared" si="121"/>
        <v>60708010720477090610</v>
      </c>
      <c r="L929" s="58"/>
    </row>
    <row r="930" spans="1:12" s="59" customFormat="1" ht="38.25">
      <c r="A930" s="57" t="s">
        <v>459</v>
      </c>
      <c r="B930" s="53" t="s">
        <v>558</v>
      </c>
      <c r="C930" s="54" t="s">
        <v>251</v>
      </c>
      <c r="D930" s="54" t="s">
        <v>26</v>
      </c>
      <c r="E930" s="54" t="s">
        <v>673</v>
      </c>
      <c r="F930" s="54" t="s">
        <v>460</v>
      </c>
      <c r="G930" s="55">
        <f>VLOOKUP($K930,'[1]АС БЮДЖ на 31 12 2018'!$A$8:$H$701,6,0)</f>
        <v>9384921</v>
      </c>
      <c r="H930" s="56">
        <v>720477090</v>
      </c>
      <c r="I930" s="45" t="str">
        <f t="shared" si="120"/>
        <v>0720477090</v>
      </c>
      <c r="J930" s="45"/>
      <c r="K930" s="45" t="str">
        <f t="shared" si="121"/>
        <v>60708010720477090611</v>
      </c>
      <c r="L930" s="58"/>
    </row>
    <row r="931" spans="1:12" s="38" customFormat="1" ht="25.5">
      <c r="A931" s="70" t="s">
        <v>674</v>
      </c>
      <c r="B931" s="53" t="s">
        <v>558</v>
      </c>
      <c r="C931" s="54" t="s">
        <v>251</v>
      </c>
      <c r="D931" s="54" t="s">
        <v>26</v>
      </c>
      <c r="E931" s="54" t="s">
        <v>675</v>
      </c>
      <c r="F931" s="54" t="s">
        <v>24</v>
      </c>
      <c r="G931" s="55">
        <f t="shared" ref="G931:G932" si="131">G932</f>
        <v>600000</v>
      </c>
      <c r="H931" s="56" t="s">
        <v>676</v>
      </c>
      <c r="I931" s="45" t="str">
        <f t="shared" si="120"/>
        <v>07204L5194</v>
      </c>
      <c r="J931" s="46"/>
      <c r="K931" s="45" t="str">
        <f t="shared" si="121"/>
        <v>607080107204L5194000</v>
      </c>
      <c r="L931" s="39"/>
    </row>
    <row r="932" spans="1:12" s="38" customFormat="1">
      <c r="A932" s="70" t="s">
        <v>457</v>
      </c>
      <c r="B932" s="53" t="s">
        <v>558</v>
      </c>
      <c r="C932" s="54" t="s">
        <v>251</v>
      </c>
      <c r="D932" s="54" t="s">
        <v>26</v>
      </c>
      <c r="E932" s="54" t="s">
        <v>675</v>
      </c>
      <c r="F932" s="54" t="s">
        <v>458</v>
      </c>
      <c r="G932" s="55">
        <f t="shared" si="131"/>
        <v>600000</v>
      </c>
      <c r="H932" s="56" t="s">
        <v>676</v>
      </c>
      <c r="I932" s="45" t="str">
        <f t="shared" si="120"/>
        <v>07204L5194</v>
      </c>
      <c r="J932" s="45"/>
      <c r="K932" s="45" t="str">
        <f t="shared" si="121"/>
        <v>607080107204L5194610</v>
      </c>
      <c r="L932" s="39"/>
    </row>
    <row r="933" spans="1:12" s="59" customFormat="1" ht="38.25">
      <c r="A933" s="57" t="s">
        <v>459</v>
      </c>
      <c r="B933" s="53" t="s">
        <v>558</v>
      </c>
      <c r="C933" s="54" t="s">
        <v>251</v>
      </c>
      <c r="D933" s="54" t="s">
        <v>26</v>
      </c>
      <c r="E933" s="54" t="s">
        <v>675</v>
      </c>
      <c r="F933" s="54" t="s">
        <v>460</v>
      </c>
      <c r="G933" s="55">
        <f>VLOOKUP($K933,'[1]АС БЮДЖ на 31 12 2018'!$A$8:$H$701,6,0)</f>
        <v>600000</v>
      </c>
      <c r="H933" s="56" t="s">
        <v>676</v>
      </c>
      <c r="I933" s="45" t="str">
        <f t="shared" si="120"/>
        <v>07204L5194</v>
      </c>
      <c r="J933" s="45"/>
      <c r="K933" s="45" t="str">
        <f t="shared" si="121"/>
        <v>607080107204L5194611</v>
      </c>
      <c r="L933" s="58"/>
    </row>
    <row r="934" spans="1:12" s="59" customFormat="1" ht="25.5">
      <c r="A934" s="70" t="s">
        <v>677</v>
      </c>
      <c r="B934" s="53" t="s">
        <v>558</v>
      </c>
      <c r="C934" s="54" t="s">
        <v>251</v>
      </c>
      <c r="D934" s="54" t="s">
        <v>26</v>
      </c>
      <c r="E934" s="54" t="s">
        <v>678</v>
      </c>
      <c r="F934" s="54" t="s">
        <v>24</v>
      </c>
      <c r="G934" s="55">
        <f t="shared" ref="G934:G935" si="132">G935</f>
        <v>722110</v>
      </c>
      <c r="H934" s="56" t="s">
        <v>679</v>
      </c>
      <c r="I934" s="45" t="str">
        <f t="shared" si="120"/>
        <v>07204R5194</v>
      </c>
      <c r="J934" s="46"/>
      <c r="K934" s="45" t="str">
        <f t="shared" si="121"/>
        <v>607080107204R5194000</v>
      </c>
      <c r="L934" s="39"/>
    </row>
    <row r="935" spans="1:12" s="59" customFormat="1">
      <c r="A935" s="70" t="s">
        <v>457</v>
      </c>
      <c r="B935" s="53" t="s">
        <v>558</v>
      </c>
      <c r="C935" s="54" t="s">
        <v>251</v>
      </c>
      <c r="D935" s="54" t="s">
        <v>26</v>
      </c>
      <c r="E935" s="54" t="s">
        <v>678</v>
      </c>
      <c r="F935" s="54" t="s">
        <v>458</v>
      </c>
      <c r="G935" s="55">
        <f t="shared" si="132"/>
        <v>722110</v>
      </c>
      <c r="H935" s="56" t="s">
        <v>679</v>
      </c>
      <c r="I935" s="45" t="str">
        <f t="shared" si="120"/>
        <v>07204R5194</v>
      </c>
      <c r="J935" s="45"/>
      <c r="K935" s="45" t="str">
        <f t="shared" si="121"/>
        <v>607080107204R5194610</v>
      </c>
      <c r="L935" s="58"/>
    </row>
    <row r="936" spans="1:12" s="59" customFormat="1" ht="38.25">
      <c r="A936" s="57" t="s">
        <v>459</v>
      </c>
      <c r="B936" s="53" t="s">
        <v>558</v>
      </c>
      <c r="C936" s="54" t="s">
        <v>251</v>
      </c>
      <c r="D936" s="54" t="s">
        <v>26</v>
      </c>
      <c r="E936" s="54" t="s">
        <v>678</v>
      </c>
      <c r="F936" s="54" t="s">
        <v>460</v>
      </c>
      <c r="G936" s="55">
        <f>VLOOKUP($K936,'[1]АС БЮДЖ на 31 12 2018'!$A$8:$H$701,6,0)</f>
        <v>722110</v>
      </c>
      <c r="H936" s="56" t="s">
        <v>679</v>
      </c>
      <c r="I936" s="45" t="str">
        <f t="shared" si="120"/>
        <v>07204R5194</v>
      </c>
      <c r="J936" s="45"/>
      <c r="K936" s="45" t="str">
        <f t="shared" si="121"/>
        <v>607080107204R5194611</v>
      </c>
      <c r="L936" s="58"/>
    </row>
    <row r="937" spans="1:12" s="59" customFormat="1" ht="25.5">
      <c r="A937" s="105" t="s">
        <v>667</v>
      </c>
      <c r="B937" s="53" t="s">
        <v>558</v>
      </c>
      <c r="C937" s="54" t="s">
        <v>251</v>
      </c>
      <c r="D937" s="54" t="s">
        <v>26</v>
      </c>
      <c r="E937" s="54" t="s">
        <v>680</v>
      </c>
      <c r="F937" s="54" t="s">
        <v>24</v>
      </c>
      <c r="G937" s="55">
        <f t="shared" ref="G937:G938" si="133">G938</f>
        <v>493945</v>
      </c>
      <c r="H937" s="56" t="s">
        <v>681</v>
      </c>
      <c r="I937" s="45" t="str">
        <f t="shared" si="120"/>
        <v>07204S7090</v>
      </c>
      <c r="J937" s="46"/>
      <c r="K937" s="45" t="str">
        <f t="shared" si="121"/>
        <v>607080107204S7090000</v>
      </c>
      <c r="L937" s="39"/>
    </row>
    <row r="938" spans="1:12" s="59" customFormat="1">
      <c r="A938" s="70" t="s">
        <v>457</v>
      </c>
      <c r="B938" s="53" t="s">
        <v>558</v>
      </c>
      <c r="C938" s="54" t="s">
        <v>251</v>
      </c>
      <c r="D938" s="54" t="s">
        <v>26</v>
      </c>
      <c r="E938" s="54" t="s">
        <v>680</v>
      </c>
      <c r="F938" s="54" t="s">
        <v>458</v>
      </c>
      <c r="G938" s="55">
        <f t="shared" si="133"/>
        <v>493945</v>
      </c>
      <c r="H938" s="56" t="s">
        <v>681</v>
      </c>
      <c r="I938" s="45" t="str">
        <f t="shared" si="120"/>
        <v>07204S7090</v>
      </c>
      <c r="J938" s="45"/>
      <c r="K938" s="45" t="str">
        <f t="shared" si="121"/>
        <v>607080107204S7090610</v>
      </c>
      <c r="L938" s="58"/>
    </row>
    <row r="939" spans="1:12" s="59" customFormat="1" ht="38.25">
      <c r="A939" s="57" t="s">
        <v>459</v>
      </c>
      <c r="B939" s="53" t="s">
        <v>558</v>
      </c>
      <c r="C939" s="54" t="s">
        <v>251</v>
      </c>
      <c r="D939" s="54" t="s">
        <v>26</v>
      </c>
      <c r="E939" s="54" t="s">
        <v>680</v>
      </c>
      <c r="F939" s="54" t="s">
        <v>460</v>
      </c>
      <c r="G939" s="55">
        <f>VLOOKUP($K939,'[1]АС БЮДЖ на 31 12 2018'!$A$8:$H$701,6,0)</f>
        <v>493945</v>
      </c>
      <c r="H939" s="56" t="s">
        <v>681</v>
      </c>
      <c r="I939" s="45" t="str">
        <f t="shared" si="120"/>
        <v>07204S7090</v>
      </c>
      <c r="J939" s="45"/>
      <c r="K939" s="45" t="str">
        <f t="shared" si="121"/>
        <v>607080107204S7090611</v>
      </c>
      <c r="L939" s="58"/>
    </row>
    <row r="940" spans="1:12" s="38" customFormat="1" ht="25.5">
      <c r="A940" s="52" t="s">
        <v>682</v>
      </c>
      <c r="B940" s="53" t="s">
        <v>558</v>
      </c>
      <c r="C940" s="54" t="s">
        <v>251</v>
      </c>
      <c r="D940" s="54" t="s">
        <v>26</v>
      </c>
      <c r="E940" s="54" t="s">
        <v>683</v>
      </c>
      <c r="F940" s="54" t="s">
        <v>24</v>
      </c>
      <c r="G940" s="55">
        <f>G941+G946+G951</f>
        <v>56824704.600000001</v>
      </c>
      <c r="H940" s="56">
        <v>720500000</v>
      </c>
      <c r="I940" s="45" t="str">
        <f t="shared" ref="I940:I1006" si="134">TEXT(H940,"0000000000")</f>
        <v>0720500000</v>
      </c>
      <c r="J940" s="46"/>
      <c r="K940" s="45" t="str">
        <f t="shared" si="121"/>
        <v>60708010720500000000</v>
      </c>
      <c r="L940" s="39"/>
    </row>
    <row r="941" spans="1:12" s="38" customFormat="1">
      <c r="A941" s="52" t="s">
        <v>152</v>
      </c>
      <c r="B941" s="53" t="s">
        <v>558</v>
      </c>
      <c r="C941" s="54" t="s">
        <v>251</v>
      </c>
      <c r="D941" s="54" t="s">
        <v>26</v>
      </c>
      <c r="E941" s="54" t="s">
        <v>684</v>
      </c>
      <c r="F941" s="54" t="s">
        <v>24</v>
      </c>
      <c r="G941" s="55">
        <f>G942+G944</f>
        <v>49077174.600000001</v>
      </c>
      <c r="H941" s="56">
        <v>720511010</v>
      </c>
      <c r="I941" s="45" t="str">
        <f t="shared" si="134"/>
        <v>0720511010</v>
      </c>
      <c r="J941" s="46"/>
      <c r="K941" s="45" t="str">
        <f t="shared" si="121"/>
        <v>60708010720511010000</v>
      </c>
      <c r="L941" s="39"/>
    </row>
    <row r="942" spans="1:12" s="38" customFormat="1">
      <c r="A942" s="70" t="s">
        <v>457</v>
      </c>
      <c r="B942" s="53" t="s">
        <v>558</v>
      </c>
      <c r="C942" s="54" t="s">
        <v>251</v>
      </c>
      <c r="D942" s="54" t="s">
        <v>26</v>
      </c>
      <c r="E942" s="54" t="s">
        <v>684</v>
      </c>
      <c r="F942" s="54" t="s">
        <v>458</v>
      </c>
      <c r="G942" s="55">
        <f>G943</f>
        <v>40908514.600000001</v>
      </c>
      <c r="H942" s="56">
        <v>720511010</v>
      </c>
      <c r="I942" s="45" t="str">
        <f t="shared" si="134"/>
        <v>0720511010</v>
      </c>
      <c r="J942" s="45"/>
      <c r="K942" s="45" t="str">
        <f t="shared" si="121"/>
        <v>60708010720511010610</v>
      </c>
      <c r="L942" s="39"/>
    </row>
    <row r="943" spans="1:12" s="59" customFormat="1" ht="38.25">
      <c r="A943" s="57" t="s">
        <v>459</v>
      </c>
      <c r="B943" s="53" t="s">
        <v>558</v>
      </c>
      <c r="C943" s="54" t="s">
        <v>251</v>
      </c>
      <c r="D943" s="54" t="s">
        <v>26</v>
      </c>
      <c r="E943" s="54" t="s">
        <v>684</v>
      </c>
      <c r="F943" s="54" t="s">
        <v>460</v>
      </c>
      <c r="G943" s="55">
        <f>VLOOKUP($K943,'[1]АС БЮДЖ на 31 12 2018'!$A$8:$H$701,6,0)</f>
        <v>40908514.600000001</v>
      </c>
      <c r="H943" s="56">
        <v>720511010</v>
      </c>
      <c r="I943" s="45" t="str">
        <f t="shared" si="134"/>
        <v>0720511010</v>
      </c>
      <c r="J943" s="45"/>
      <c r="K943" s="45" t="str">
        <f t="shared" ref="K943:K1009" si="135">CONCATENATE(B943,C943,D943,I943,F943)</f>
        <v>60708010720511010611</v>
      </c>
      <c r="L943" s="58"/>
    </row>
    <row r="944" spans="1:12" s="38" customFormat="1">
      <c r="A944" s="70" t="s">
        <v>463</v>
      </c>
      <c r="B944" s="53" t="s">
        <v>558</v>
      </c>
      <c r="C944" s="54" t="s">
        <v>251</v>
      </c>
      <c r="D944" s="54" t="s">
        <v>26</v>
      </c>
      <c r="E944" s="54" t="s">
        <v>684</v>
      </c>
      <c r="F944" s="54" t="s">
        <v>464</v>
      </c>
      <c r="G944" s="55">
        <f>G945</f>
        <v>8168660</v>
      </c>
      <c r="H944" s="56">
        <v>720511010</v>
      </c>
      <c r="I944" s="45" t="str">
        <f t="shared" si="134"/>
        <v>0720511010</v>
      </c>
      <c r="J944" s="45"/>
      <c r="K944" s="45" t="str">
        <f t="shared" si="135"/>
        <v>60708010720511010620</v>
      </c>
      <c r="L944" s="39"/>
    </row>
    <row r="945" spans="1:12" s="59" customFormat="1" ht="38.25">
      <c r="A945" s="57" t="s">
        <v>465</v>
      </c>
      <c r="B945" s="53" t="s">
        <v>558</v>
      </c>
      <c r="C945" s="54" t="s">
        <v>251</v>
      </c>
      <c r="D945" s="54" t="s">
        <v>26</v>
      </c>
      <c r="E945" s="54" t="s">
        <v>684</v>
      </c>
      <c r="F945" s="54" t="s">
        <v>466</v>
      </c>
      <c r="G945" s="55">
        <f>VLOOKUP($K945,'[1]АС БЮДЖ на 31 12 2018'!$A$8:$H$701,6,0)</f>
        <v>8168660</v>
      </c>
      <c r="H945" s="56">
        <v>720511010</v>
      </c>
      <c r="I945" s="45" t="str">
        <f t="shared" si="134"/>
        <v>0720511010</v>
      </c>
      <c r="J945" s="45"/>
      <c r="K945" s="45" t="str">
        <f t="shared" si="135"/>
        <v>60708010720511010621</v>
      </c>
      <c r="L945" s="58"/>
    </row>
    <row r="946" spans="1:12" s="59" customFormat="1" ht="25.5">
      <c r="A946" s="57" t="s">
        <v>659</v>
      </c>
      <c r="B946" s="53" t="s">
        <v>558</v>
      </c>
      <c r="C946" s="54" t="s">
        <v>251</v>
      </c>
      <c r="D946" s="54" t="s">
        <v>26</v>
      </c>
      <c r="E946" s="54" t="s">
        <v>685</v>
      </c>
      <c r="F946" s="54" t="s">
        <v>24</v>
      </c>
      <c r="G946" s="55">
        <f>G947+G949</f>
        <v>7360153</v>
      </c>
      <c r="H946" s="56">
        <v>720577090</v>
      </c>
      <c r="I946" s="45" t="str">
        <f t="shared" si="134"/>
        <v>0720577090</v>
      </c>
      <c r="J946" s="46"/>
      <c r="K946" s="45" t="str">
        <f t="shared" si="135"/>
        <v>60708010720577090000</v>
      </c>
      <c r="L946" s="39"/>
    </row>
    <row r="947" spans="1:12" s="59" customFormat="1">
      <c r="A947" s="57" t="s">
        <v>457</v>
      </c>
      <c r="B947" s="53" t="s">
        <v>558</v>
      </c>
      <c r="C947" s="54" t="s">
        <v>251</v>
      </c>
      <c r="D947" s="54" t="s">
        <v>26</v>
      </c>
      <c r="E947" s="54" t="s">
        <v>685</v>
      </c>
      <c r="F947" s="54" t="s">
        <v>458</v>
      </c>
      <c r="G947" s="55">
        <f>G948</f>
        <v>5167865</v>
      </c>
      <c r="H947" s="56">
        <v>720577090</v>
      </c>
      <c r="I947" s="45" t="str">
        <f t="shared" si="134"/>
        <v>0720577090</v>
      </c>
      <c r="J947" s="45"/>
      <c r="K947" s="45" t="str">
        <f t="shared" si="135"/>
        <v>60708010720577090610</v>
      </c>
      <c r="L947" s="58"/>
    </row>
    <row r="948" spans="1:12" s="59" customFormat="1" ht="38.25">
      <c r="A948" s="57" t="s">
        <v>459</v>
      </c>
      <c r="B948" s="53" t="s">
        <v>558</v>
      </c>
      <c r="C948" s="54" t="s">
        <v>251</v>
      </c>
      <c r="D948" s="54" t="s">
        <v>26</v>
      </c>
      <c r="E948" s="54" t="s">
        <v>685</v>
      </c>
      <c r="F948" s="54" t="s">
        <v>460</v>
      </c>
      <c r="G948" s="55">
        <f>VLOOKUP($K948,'[1]АС БЮДЖ на 31 12 2018'!$A$8:$H$701,6,0)</f>
        <v>5167865</v>
      </c>
      <c r="H948" s="56">
        <v>720577090</v>
      </c>
      <c r="I948" s="45" t="str">
        <f t="shared" si="134"/>
        <v>0720577090</v>
      </c>
      <c r="J948" s="45"/>
      <c r="K948" s="45" t="str">
        <f t="shared" si="135"/>
        <v>60708010720577090611</v>
      </c>
      <c r="L948" s="58"/>
    </row>
    <row r="949" spans="1:12" s="59" customFormat="1">
      <c r="A949" s="57" t="s">
        <v>463</v>
      </c>
      <c r="B949" s="53" t="s">
        <v>558</v>
      </c>
      <c r="C949" s="54" t="s">
        <v>251</v>
      </c>
      <c r="D949" s="54" t="s">
        <v>26</v>
      </c>
      <c r="E949" s="54" t="s">
        <v>685</v>
      </c>
      <c r="F949" s="54" t="s">
        <v>464</v>
      </c>
      <c r="G949" s="55">
        <f>G950</f>
        <v>2192288</v>
      </c>
      <c r="H949" s="56">
        <v>720577090</v>
      </c>
      <c r="I949" s="45" t="str">
        <f t="shared" si="134"/>
        <v>0720577090</v>
      </c>
      <c r="J949" s="45"/>
      <c r="K949" s="45" t="str">
        <f t="shared" si="135"/>
        <v>60708010720577090620</v>
      </c>
      <c r="L949" s="58"/>
    </row>
    <row r="950" spans="1:12" s="59" customFormat="1" ht="38.25">
      <c r="A950" s="57" t="s">
        <v>465</v>
      </c>
      <c r="B950" s="53" t="s">
        <v>558</v>
      </c>
      <c r="C950" s="54" t="s">
        <v>251</v>
      </c>
      <c r="D950" s="54" t="s">
        <v>26</v>
      </c>
      <c r="E950" s="54" t="s">
        <v>685</v>
      </c>
      <c r="F950" s="54" t="s">
        <v>466</v>
      </c>
      <c r="G950" s="55">
        <f>VLOOKUP($K950,'[1]АС БЮДЖ на 31 12 2018'!$A$8:$H$701,6,0)</f>
        <v>2192288</v>
      </c>
      <c r="H950" s="56">
        <v>720577090</v>
      </c>
      <c r="I950" s="45" t="str">
        <f t="shared" si="134"/>
        <v>0720577090</v>
      </c>
      <c r="J950" s="45"/>
      <c r="K950" s="45" t="str">
        <f t="shared" si="135"/>
        <v>60708010720577090621</v>
      </c>
      <c r="L950" s="58"/>
    </row>
    <row r="951" spans="1:12" s="59" customFormat="1" ht="25.5">
      <c r="A951" s="105" t="s">
        <v>667</v>
      </c>
      <c r="B951" s="53" t="s">
        <v>558</v>
      </c>
      <c r="C951" s="54" t="s">
        <v>251</v>
      </c>
      <c r="D951" s="54" t="s">
        <v>26</v>
      </c>
      <c r="E951" s="54" t="s">
        <v>686</v>
      </c>
      <c r="F951" s="54" t="s">
        <v>24</v>
      </c>
      <c r="G951" s="55">
        <f>G952+G954</f>
        <v>387377</v>
      </c>
      <c r="H951" s="56" t="s">
        <v>687</v>
      </c>
      <c r="I951" s="45" t="str">
        <f t="shared" si="134"/>
        <v>07205S7090</v>
      </c>
      <c r="J951" s="46"/>
      <c r="K951" s="45" t="str">
        <f t="shared" si="135"/>
        <v>607080107205S7090000</v>
      </c>
      <c r="L951" s="39"/>
    </row>
    <row r="952" spans="1:12" s="59" customFormat="1">
      <c r="A952" s="70" t="s">
        <v>457</v>
      </c>
      <c r="B952" s="53" t="s">
        <v>558</v>
      </c>
      <c r="C952" s="54" t="s">
        <v>251</v>
      </c>
      <c r="D952" s="54" t="s">
        <v>26</v>
      </c>
      <c r="E952" s="54" t="s">
        <v>686</v>
      </c>
      <c r="F952" s="54" t="s">
        <v>458</v>
      </c>
      <c r="G952" s="55">
        <f>G953</f>
        <v>271990</v>
      </c>
      <c r="H952" s="56" t="s">
        <v>687</v>
      </c>
      <c r="I952" s="45" t="str">
        <f t="shared" si="134"/>
        <v>07205S7090</v>
      </c>
      <c r="J952" s="45"/>
      <c r="K952" s="45" t="str">
        <f t="shared" si="135"/>
        <v>607080107205S7090610</v>
      </c>
      <c r="L952" s="58"/>
    </row>
    <row r="953" spans="1:12" s="59" customFormat="1" ht="38.25">
      <c r="A953" s="57" t="s">
        <v>459</v>
      </c>
      <c r="B953" s="53" t="s">
        <v>558</v>
      </c>
      <c r="C953" s="54" t="s">
        <v>251</v>
      </c>
      <c r="D953" s="54" t="s">
        <v>26</v>
      </c>
      <c r="E953" s="54" t="s">
        <v>686</v>
      </c>
      <c r="F953" s="54" t="s">
        <v>460</v>
      </c>
      <c r="G953" s="55">
        <f>VLOOKUP($K953,'[1]АС БЮДЖ на 31 12 2018'!$A$8:$H$701,6,0)</f>
        <v>271990</v>
      </c>
      <c r="H953" s="56" t="s">
        <v>687</v>
      </c>
      <c r="I953" s="45" t="str">
        <f t="shared" si="134"/>
        <v>07205S7090</v>
      </c>
      <c r="J953" s="45"/>
      <c r="K953" s="45" t="str">
        <f t="shared" si="135"/>
        <v>607080107205S7090611</v>
      </c>
      <c r="L953" s="58"/>
    </row>
    <row r="954" spans="1:12" s="59" customFormat="1">
      <c r="A954" s="70" t="s">
        <v>463</v>
      </c>
      <c r="B954" s="53" t="s">
        <v>558</v>
      </c>
      <c r="C954" s="54" t="s">
        <v>251</v>
      </c>
      <c r="D954" s="54" t="s">
        <v>26</v>
      </c>
      <c r="E954" s="54" t="s">
        <v>686</v>
      </c>
      <c r="F954" s="54" t="s">
        <v>464</v>
      </c>
      <c r="G954" s="55">
        <f>G955</f>
        <v>115387</v>
      </c>
      <c r="H954" s="56" t="s">
        <v>687</v>
      </c>
      <c r="I954" s="45" t="str">
        <f t="shared" si="134"/>
        <v>07205S7090</v>
      </c>
      <c r="J954" s="45"/>
      <c r="K954" s="45" t="str">
        <f t="shared" si="135"/>
        <v>607080107205S7090620</v>
      </c>
      <c r="L954" s="58"/>
    </row>
    <row r="955" spans="1:12" s="59" customFormat="1" ht="38.25">
      <c r="A955" s="57" t="s">
        <v>465</v>
      </c>
      <c r="B955" s="53" t="s">
        <v>558</v>
      </c>
      <c r="C955" s="54" t="s">
        <v>251</v>
      </c>
      <c r="D955" s="54" t="s">
        <v>26</v>
      </c>
      <c r="E955" s="54" t="s">
        <v>686</v>
      </c>
      <c r="F955" s="54" t="s">
        <v>466</v>
      </c>
      <c r="G955" s="55">
        <f>VLOOKUP($K955,'[1]АС БЮДЖ на 31 12 2018'!$A$8:$H$701,6,0)</f>
        <v>115387</v>
      </c>
      <c r="H955" s="56" t="s">
        <v>687</v>
      </c>
      <c r="I955" s="45" t="str">
        <f t="shared" si="134"/>
        <v>07205S7090</v>
      </c>
      <c r="J955" s="45"/>
      <c r="K955" s="45" t="str">
        <f t="shared" si="135"/>
        <v>607080107205S7090621</v>
      </c>
      <c r="L955" s="58"/>
    </row>
    <row r="956" spans="1:12" s="38" customFormat="1" ht="63.75">
      <c r="A956" s="70" t="s">
        <v>580</v>
      </c>
      <c r="B956" s="53" t="s">
        <v>558</v>
      </c>
      <c r="C956" s="54" t="s">
        <v>251</v>
      </c>
      <c r="D956" s="54" t="s">
        <v>26</v>
      </c>
      <c r="E956" s="54" t="s">
        <v>581</v>
      </c>
      <c r="F956" s="54" t="s">
        <v>24</v>
      </c>
      <c r="G956" s="55">
        <f t="shared" ref="G956:G957" si="136">G957</f>
        <v>150000</v>
      </c>
      <c r="H956" s="56">
        <v>720800000</v>
      </c>
      <c r="I956" s="45" t="str">
        <f t="shared" si="134"/>
        <v>0720800000</v>
      </c>
      <c r="J956" s="46"/>
      <c r="K956" s="45" t="str">
        <f t="shared" si="135"/>
        <v>60708010720800000000</v>
      </c>
      <c r="L956" s="39"/>
    </row>
    <row r="957" spans="1:12" s="38" customFormat="1" ht="63.75">
      <c r="A957" s="52" t="s">
        <v>582</v>
      </c>
      <c r="B957" s="53" t="s">
        <v>558</v>
      </c>
      <c r="C957" s="54" t="s">
        <v>251</v>
      </c>
      <c r="D957" s="54" t="s">
        <v>26</v>
      </c>
      <c r="E957" s="54" t="s">
        <v>583</v>
      </c>
      <c r="F957" s="54" t="s">
        <v>24</v>
      </c>
      <c r="G957" s="55">
        <f t="shared" si="136"/>
        <v>150000</v>
      </c>
      <c r="H957" s="56">
        <v>720821230</v>
      </c>
      <c r="I957" s="45" t="str">
        <f t="shared" si="134"/>
        <v>0720821230</v>
      </c>
      <c r="J957" s="46"/>
      <c r="K957" s="45" t="str">
        <f t="shared" si="135"/>
        <v>60708010720821230000</v>
      </c>
      <c r="L957" s="39"/>
    </row>
    <row r="958" spans="1:12" s="38" customFormat="1">
      <c r="A958" s="70" t="s">
        <v>457</v>
      </c>
      <c r="B958" s="53" t="s">
        <v>558</v>
      </c>
      <c r="C958" s="54" t="s">
        <v>251</v>
      </c>
      <c r="D958" s="54" t="s">
        <v>26</v>
      </c>
      <c r="E958" s="54" t="s">
        <v>583</v>
      </c>
      <c r="F958" s="54" t="s">
        <v>458</v>
      </c>
      <c r="G958" s="55">
        <f>G959</f>
        <v>150000</v>
      </c>
      <c r="H958" s="56">
        <v>720821230</v>
      </c>
      <c r="I958" s="45" t="str">
        <f t="shared" si="134"/>
        <v>0720821230</v>
      </c>
      <c r="J958" s="45"/>
      <c r="K958" s="45" t="str">
        <f t="shared" si="135"/>
        <v>60708010720821230610</v>
      </c>
      <c r="L958" s="39"/>
    </row>
    <row r="959" spans="1:12" s="59" customFormat="1">
      <c r="A959" s="57" t="s">
        <v>461</v>
      </c>
      <c r="B959" s="53" t="s">
        <v>558</v>
      </c>
      <c r="C959" s="54" t="s">
        <v>251</v>
      </c>
      <c r="D959" s="54" t="s">
        <v>26</v>
      </c>
      <c r="E959" s="54" t="s">
        <v>583</v>
      </c>
      <c r="F959" s="54" t="s">
        <v>462</v>
      </c>
      <c r="G959" s="55">
        <f>VLOOKUP($K959,'[1]АС БЮДЖ на 31 12 2018'!$A$8:$H$701,6,0)</f>
        <v>150000</v>
      </c>
      <c r="H959" s="56">
        <v>720821230</v>
      </c>
      <c r="I959" s="45" t="str">
        <f t="shared" si="134"/>
        <v>0720821230</v>
      </c>
      <c r="J959" s="45"/>
      <c r="K959" s="45" t="str">
        <f t="shared" si="135"/>
        <v>60708010720821230612</v>
      </c>
      <c r="L959" s="58"/>
    </row>
    <row r="960" spans="1:12" s="38" customFormat="1" ht="25.5">
      <c r="A960" s="70" t="s">
        <v>584</v>
      </c>
      <c r="B960" s="53" t="s">
        <v>558</v>
      </c>
      <c r="C960" s="54" t="s">
        <v>251</v>
      </c>
      <c r="D960" s="54" t="s">
        <v>26</v>
      </c>
      <c r="E960" s="54" t="s">
        <v>585</v>
      </c>
      <c r="F960" s="54" t="s">
        <v>24</v>
      </c>
      <c r="G960" s="55">
        <f t="shared" ref="G960:G961" si="137">G961</f>
        <v>5942570</v>
      </c>
      <c r="H960" s="56">
        <v>720900000</v>
      </c>
      <c r="I960" s="45" t="str">
        <f t="shared" si="134"/>
        <v>0720900000</v>
      </c>
      <c r="J960" s="46"/>
      <c r="K960" s="45" t="str">
        <f t="shared" si="135"/>
        <v>60708010720900000000</v>
      </c>
      <c r="L960" s="39"/>
    </row>
    <row r="961" spans="1:12" s="38" customFormat="1" ht="25.5">
      <c r="A961" s="70" t="s">
        <v>586</v>
      </c>
      <c r="B961" s="53" t="s">
        <v>558</v>
      </c>
      <c r="C961" s="54" t="s">
        <v>251</v>
      </c>
      <c r="D961" s="54" t="s">
        <v>26</v>
      </c>
      <c r="E961" s="54" t="s">
        <v>587</v>
      </c>
      <c r="F961" s="54" t="s">
        <v>24</v>
      </c>
      <c r="G961" s="55">
        <f t="shared" si="137"/>
        <v>5942570</v>
      </c>
      <c r="H961" s="56">
        <v>720921280</v>
      </c>
      <c r="I961" s="45" t="str">
        <f t="shared" si="134"/>
        <v>0720921280</v>
      </c>
      <c r="J961" s="46"/>
      <c r="K961" s="45" t="str">
        <f t="shared" si="135"/>
        <v>60708010720921280000</v>
      </c>
      <c r="L961" s="39"/>
    </row>
    <row r="962" spans="1:12" s="38" customFormat="1">
      <c r="A962" s="70" t="s">
        <v>457</v>
      </c>
      <c r="B962" s="53" t="s">
        <v>558</v>
      </c>
      <c r="C962" s="54" t="s">
        <v>251</v>
      </c>
      <c r="D962" s="54" t="s">
        <v>26</v>
      </c>
      <c r="E962" s="54" t="s">
        <v>587</v>
      </c>
      <c r="F962" s="54" t="s">
        <v>458</v>
      </c>
      <c r="G962" s="55">
        <f>G963</f>
        <v>5942570</v>
      </c>
      <c r="H962" s="56">
        <v>720921280</v>
      </c>
      <c r="I962" s="45" t="str">
        <f t="shared" si="134"/>
        <v>0720921280</v>
      </c>
      <c r="J962" s="45"/>
      <c r="K962" s="45" t="str">
        <f t="shared" si="135"/>
        <v>60708010720921280610</v>
      </c>
      <c r="L962" s="39"/>
    </row>
    <row r="963" spans="1:12" s="59" customFormat="1">
      <c r="A963" s="57" t="s">
        <v>461</v>
      </c>
      <c r="B963" s="53" t="s">
        <v>558</v>
      </c>
      <c r="C963" s="54" t="s">
        <v>251</v>
      </c>
      <c r="D963" s="54" t="s">
        <v>26</v>
      </c>
      <c r="E963" s="54" t="s">
        <v>587</v>
      </c>
      <c r="F963" s="54" t="s">
        <v>462</v>
      </c>
      <c r="G963" s="55">
        <f>VLOOKUP($K963,'[1]АС БЮДЖ на 31 12 2018'!$A$8:$H$701,6,0)</f>
        <v>5942570</v>
      </c>
      <c r="H963" s="56">
        <v>720921280</v>
      </c>
      <c r="I963" s="45" t="str">
        <f t="shared" si="134"/>
        <v>0720921280</v>
      </c>
      <c r="J963" s="45"/>
      <c r="K963" s="45" t="str">
        <f t="shared" si="135"/>
        <v>60708010720921280612</v>
      </c>
      <c r="L963" s="58"/>
    </row>
    <row r="964" spans="1:12" s="38" customFormat="1" ht="38.25">
      <c r="A964" s="70" t="s">
        <v>688</v>
      </c>
      <c r="B964" s="53" t="s">
        <v>558</v>
      </c>
      <c r="C964" s="54" t="s">
        <v>251</v>
      </c>
      <c r="D964" s="54" t="s">
        <v>26</v>
      </c>
      <c r="E964" s="54" t="s">
        <v>689</v>
      </c>
      <c r="F964" s="54" t="s">
        <v>24</v>
      </c>
      <c r="G964" s="55">
        <f t="shared" ref="G964:G965" si="138">G965</f>
        <v>268809942.94</v>
      </c>
      <c r="H964" s="56">
        <v>721100000</v>
      </c>
      <c r="I964" s="45" t="str">
        <f t="shared" si="134"/>
        <v>0721100000</v>
      </c>
      <c r="J964" s="46"/>
      <c r="K964" s="45" t="str">
        <f t="shared" si="135"/>
        <v>60708010721100000000</v>
      </c>
      <c r="L964" s="39"/>
    </row>
    <row r="965" spans="1:12" s="38" customFormat="1" ht="38.25">
      <c r="A965" s="70" t="s">
        <v>690</v>
      </c>
      <c r="B965" s="53" t="s">
        <v>558</v>
      </c>
      <c r="C965" s="54" t="s">
        <v>251</v>
      </c>
      <c r="D965" s="54" t="s">
        <v>26</v>
      </c>
      <c r="E965" s="54" t="s">
        <v>691</v>
      </c>
      <c r="F965" s="54" t="s">
        <v>24</v>
      </c>
      <c r="G965" s="55">
        <f t="shared" si="138"/>
        <v>268809942.94</v>
      </c>
      <c r="H965" s="56">
        <v>721160160</v>
      </c>
      <c r="I965" s="45" t="str">
        <f t="shared" si="134"/>
        <v>0721160160</v>
      </c>
      <c r="J965" s="46"/>
      <c r="K965" s="45" t="str">
        <f t="shared" si="135"/>
        <v>60708010721160160000</v>
      </c>
      <c r="L965" s="39"/>
    </row>
    <row r="966" spans="1:12" s="38" customFormat="1" ht="25.5">
      <c r="A966" s="70" t="s">
        <v>201</v>
      </c>
      <c r="B966" s="53" t="s">
        <v>558</v>
      </c>
      <c r="C966" s="54" t="s">
        <v>251</v>
      </c>
      <c r="D966" s="54" t="s">
        <v>26</v>
      </c>
      <c r="E966" s="54" t="s">
        <v>691</v>
      </c>
      <c r="F966" s="54" t="s">
        <v>202</v>
      </c>
      <c r="G966" s="55">
        <f>G967</f>
        <v>268809942.94</v>
      </c>
      <c r="H966" s="56">
        <v>721160160</v>
      </c>
      <c r="I966" s="45" t="str">
        <f t="shared" si="134"/>
        <v>0721160160</v>
      </c>
      <c r="J966" s="45"/>
      <c r="K966" s="45" t="str">
        <f t="shared" si="135"/>
        <v>60708010721160160630</v>
      </c>
      <c r="L966" s="39"/>
    </row>
    <row r="967" spans="1:12" s="59" customFormat="1" ht="63.75">
      <c r="A967" s="57" t="s">
        <v>226</v>
      </c>
      <c r="B967" s="53" t="s">
        <v>558</v>
      </c>
      <c r="C967" s="54" t="s">
        <v>251</v>
      </c>
      <c r="D967" s="54" t="s">
        <v>26</v>
      </c>
      <c r="E967" s="54" t="s">
        <v>691</v>
      </c>
      <c r="F967" s="54" t="s">
        <v>471</v>
      </c>
      <c r="G967" s="55">
        <f>VLOOKUP($K967,'[1]АС БЮДЖ на 31 12 2018'!$A$8:$H$701,6,0)</f>
        <v>268809942.94</v>
      </c>
      <c r="H967" s="56">
        <v>721160160</v>
      </c>
      <c r="I967" s="45" t="str">
        <f t="shared" si="134"/>
        <v>0721160160</v>
      </c>
      <c r="J967" s="45"/>
      <c r="K967" s="45" t="str">
        <f t="shared" si="135"/>
        <v>60708010721160160632</v>
      </c>
      <c r="L967" s="58"/>
    </row>
    <row r="968" spans="1:12" s="59" customFormat="1" ht="38.25">
      <c r="A968" s="70" t="s">
        <v>692</v>
      </c>
      <c r="B968" s="53" t="s">
        <v>558</v>
      </c>
      <c r="C968" s="54" t="s">
        <v>251</v>
      </c>
      <c r="D968" s="54" t="s">
        <v>26</v>
      </c>
      <c r="E968" s="54" t="s">
        <v>588</v>
      </c>
      <c r="F968" s="54" t="s">
        <v>24</v>
      </c>
      <c r="G968" s="55">
        <f>G981+G978+G969+G972+G975</f>
        <v>8816958.1600000001</v>
      </c>
      <c r="H968" s="56">
        <v>721200000</v>
      </c>
      <c r="I968" s="45" t="str">
        <f t="shared" si="134"/>
        <v>0721200000</v>
      </c>
      <c r="J968" s="46"/>
      <c r="K968" s="45" t="str">
        <f t="shared" si="135"/>
        <v>60708010721200000000</v>
      </c>
      <c r="L968" s="39"/>
    </row>
    <row r="969" spans="1:12" s="59" customFormat="1" ht="25.5">
      <c r="A969" s="70" t="s">
        <v>693</v>
      </c>
      <c r="B969" s="53" t="s">
        <v>558</v>
      </c>
      <c r="C969" s="54" t="s">
        <v>251</v>
      </c>
      <c r="D969" s="54" t="s">
        <v>26</v>
      </c>
      <c r="E969" s="54" t="s">
        <v>694</v>
      </c>
      <c r="F969" s="54" t="s">
        <v>24</v>
      </c>
      <c r="G969" s="55">
        <f t="shared" ref="G969:G970" si="139">G970</f>
        <v>2655318.56</v>
      </c>
      <c r="H969" s="56">
        <v>721221370</v>
      </c>
      <c r="I969" s="45" t="str">
        <f t="shared" si="134"/>
        <v>0721221370</v>
      </c>
      <c r="J969" s="46"/>
      <c r="K969" s="45" t="str">
        <f t="shared" si="135"/>
        <v>60708010721221370000</v>
      </c>
      <c r="L969" s="39"/>
    </row>
    <row r="970" spans="1:12" s="59" customFormat="1">
      <c r="A970" s="106" t="s">
        <v>463</v>
      </c>
      <c r="B970" s="53" t="s">
        <v>558</v>
      </c>
      <c r="C970" s="54" t="s">
        <v>251</v>
      </c>
      <c r="D970" s="54" t="s">
        <v>26</v>
      </c>
      <c r="E970" s="54" t="s">
        <v>694</v>
      </c>
      <c r="F970" s="54" t="s">
        <v>464</v>
      </c>
      <c r="G970" s="55">
        <f t="shared" si="139"/>
        <v>2655318.56</v>
      </c>
      <c r="H970" s="56">
        <v>721221370</v>
      </c>
      <c r="I970" s="45" t="str">
        <f t="shared" si="134"/>
        <v>0721221370</v>
      </c>
      <c r="J970" s="45"/>
      <c r="K970" s="45" t="str">
        <f t="shared" si="135"/>
        <v>60708010721221370620</v>
      </c>
      <c r="L970" s="58"/>
    </row>
    <row r="971" spans="1:12" s="59" customFormat="1">
      <c r="A971" s="57" t="s">
        <v>467</v>
      </c>
      <c r="B971" s="53" t="s">
        <v>558</v>
      </c>
      <c r="C971" s="54" t="s">
        <v>251</v>
      </c>
      <c r="D971" s="54" t="s">
        <v>26</v>
      </c>
      <c r="E971" s="54" t="s">
        <v>694</v>
      </c>
      <c r="F971" s="54" t="s">
        <v>468</v>
      </c>
      <c r="G971" s="55">
        <f>VLOOKUP($K971,'[1]АС БЮДЖ на 31 12 2018'!$A$8:$H$701,6,0)</f>
        <v>2655318.56</v>
      </c>
      <c r="H971" s="56">
        <v>721221370</v>
      </c>
      <c r="I971" s="45" t="str">
        <f t="shared" si="134"/>
        <v>0721221370</v>
      </c>
      <c r="J971" s="45"/>
      <c r="K971" s="45" t="str">
        <f t="shared" si="135"/>
        <v>60708010721221370622</v>
      </c>
      <c r="L971" s="58"/>
    </row>
    <row r="972" spans="1:12" s="59" customFormat="1" ht="25.5">
      <c r="A972" s="106" t="s">
        <v>695</v>
      </c>
      <c r="B972" s="53" t="s">
        <v>558</v>
      </c>
      <c r="C972" s="54" t="s">
        <v>251</v>
      </c>
      <c r="D972" s="54" t="s">
        <v>26</v>
      </c>
      <c r="E972" s="54" t="s">
        <v>696</v>
      </c>
      <c r="F972" s="54" t="s">
        <v>24</v>
      </c>
      <c r="G972" s="55">
        <f t="shared" ref="G972:G973" si="140">G973</f>
        <v>4617029.5999999996</v>
      </c>
      <c r="H972" s="56">
        <v>721221420</v>
      </c>
      <c r="I972" s="45" t="str">
        <f t="shared" si="134"/>
        <v>0721221420</v>
      </c>
      <c r="J972" s="46"/>
      <c r="K972" s="45" t="str">
        <f t="shared" si="135"/>
        <v>60708010721221420000</v>
      </c>
      <c r="L972" s="39"/>
    </row>
    <row r="973" spans="1:12" s="59" customFormat="1">
      <c r="A973" s="106" t="s">
        <v>463</v>
      </c>
      <c r="B973" s="53" t="s">
        <v>558</v>
      </c>
      <c r="C973" s="54" t="s">
        <v>251</v>
      </c>
      <c r="D973" s="54" t="s">
        <v>26</v>
      </c>
      <c r="E973" s="54" t="s">
        <v>696</v>
      </c>
      <c r="F973" s="54" t="s">
        <v>464</v>
      </c>
      <c r="G973" s="55">
        <f t="shared" si="140"/>
        <v>4617029.5999999996</v>
      </c>
      <c r="H973" s="56">
        <v>721221420</v>
      </c>
      <c r="I973" s="45" t="str">
        <f t="shared" si="134"/>
        <v>0721221420</v>
      </c>
      <c r="J973" s="45"/>
      <c r="K973" s="45" t="str">
        <f t="shared" si="135"/>
        <v>60708010721221420620</v>
      </c>
      <c r="L973" s="58"/>
    </row>
    <row r="974" spans="1:12" s="59" customFormat="1">
      <c r="A974" s="57" t="s">
        <v>467</v>
      </c>
      <c r="B974" s="53" t="s">
        <v>558</v>
      </c>
      <c r="C974" s="54" t="s">
        <v>251</v>
      </c>
      <c r="D974" s="54" t="s">
        <v>26</v>
      </c>
      <c r="E974" s="54" t="s">
        <v>696</v>
      </c>
      <c r="F974" s="54" t="s">
        <v>468</v>
      </c>
      <c r="G974" s="55">
        <f>VLOOKUP($K974,'[1]АС БЮДЖ на 31 12 2018'!$A$8:$H$701,6,0)</f>
        <v>4617029.5999999996</v>
      </c>
      <c r="H974" s="56">
        <v>721221420</v>
      </c>
      <c r="I974" s="45" t="str">
        <f t="shared" si="134"/>
        <v>0721221420</v>
      </c>
      <c r="J974" s="45"/>
      <c r="K974" s="45" t="str">
        <f t="shared" si="135"/>
        <v>60708010721221420622</v>
      </c>
      <c r="L974" s="58"/>
    </row>
    <row r="975" spans="1:12" s="59" customFormat="1" ht="25.5">
      <c r="A975" s="86" t="s">
        <v>697</v>
      </c>
      <c r="B975" s="53" t="s">
        <v>558</v>
      </c>
      <c r="C975" s="54" t="s">
        <v>251</v>
      </c>
      <c r="D975" s="54" t="s">
        <v>26</v>
      </c>
      <c r="E975" s="54" t="s">
        <v>698</v>
      </c>
      <c r="F975" s="54" t="s">
        <v>24</v>
      </c>
      <c r="G975" s="55">
        <f>G976</f>
        <v>71800</v>
      </c>
      <c r="H975" s="54">
        <v>721221430</v>
      </c>
      <c r="I975" s="45" t="str">
        <f t="shared" si="134"/>
        <v>0721221430</v>
      </c>
      <c r="J975" s="46"/>
      <c r="K975" s="45" t="str">
        <f t="shared" si="135"/>
        <v>60708010721221430000</v>
      </c>
      <c r="L975" s="39"/>
    </row>
    <row r="976" spans="1:12" s="59" customFormat="1">
      <c r="A976" s="70" t="s">
        <v>457</v>
      </c>
      <c r="B976" s="53" t="s">
        <v>558</v>
      </c>
      <c r="C976" s="54" t="s">
        <v>251</v>
      </c>
      <c r="D976" s="54" t="s">
        <v>26</v>
      </c>
      <c r="E976" s="54" t="s">
        <v>698</v>
      </c>
      <c r="F976" s="54" t="s">
        <v>458</v>
      </c>
      <c r="G976" s="55">
        <f>G977</f>
        <v>71800</v>
      </c>
      <c r="H976" s="54">
        <v>721221430</v>
      </c>
      <c r="I976" s="45" t="str">
        <f t="shared" si="134"/>
        <v>0721221430</v>
      </c>
      <c r="J976" s="45"/>
      <c r="K976" s="45" t="str">
        <f t="shared" si="135"/>
        <v>60708010721221430610</v>
      </c>
      <c r="L976" s="58"/>
    </row>
    <row r="977" spans="1:12" s="59" customFormat="1">
      <c r="A977" s="57" t="s">
        <v>461</v>
      </c>
      <c r="B977" s="53" t="s">
        <v>558</v>
      </c>
      <c r="C977" s="54" t="s">
        <v>251</v>
      </c>
      <c r="D977" s="54" t="s">
        <v>26</v>
      </c>
      <c r="E977" s="54" t="s">
        <v>698</v>
      </c>
      <c r="F977" s="54" t="s">
        <v>462</v>
      </c>
      <c r="G977" s="55">
        <f>VLOOKUP($K977,'[1]АС БЮДЖ на 31 12 2018'!$A$8:$H$701,6,0)</f>
        <v>71800</v>
      </c>
      <c r="H977" s="54">
        <v>721221430</v>
      </c>
      <c r="I977" s="45" t="str">
        <f t="shared" si="134"/>
        <v>0721221430</v>
      </c>
      <c r="J977" s="45"/>
      <c r="K977" s="45" t="str">
        <f t="shared" si="135"/>
        <v>60708010721221430612</v>
      </c>
      <c r="L977" s="58"/>
    </row>
    <row r="978" spans="1:12" s="59" customFormat="1" ht="25.5">
      <c r="A978" s="70" t="s">
        <v>699</v>
      </c>
      <c r="B978" s="53" t="s">
        <v>558</v>
      </c>
      <c r="C978" s="54" t="s">
        <v>251</v>
      </c>
      <c r="D978" s="54" t="s">
        <v>26</v>
      </c>
      <c r="E978" s="54" t="s">
        <v>700</v>
      </c>
      <c r="F978" s="54" t="s">
        <v>24</v>
      </c>
      <c r="G978" s="55">
        <f t="shared" ref="G978:G979" si="141">G979</f>
        <v>1104610</v>
      </c>
      <c r="H978" s="56">
        <v>721276660</v>
      </c>
      <c r="I978" s="45" t="str">
        <f t="shared" si="134"/>
        <v>0721276660</v>
      </c>
      <c r="J978" s="46"/>
      <c r="K978" s="45" t="str">
        <f t="shared" si="135"/>
        <v>60708010721276660000</v>
      </c>
      <c r="L978" s="39"/>
    </row>
    <row r="979" spans="1:12" s="59" customFormat="1">
      <c r="A979" s="70" t="s">
        <v>457</v>
      </c>
      <c r="B979" s="53" t="s">
        <v>558</v>
      </c>
      <c r="C979" s="54" t="s">
        <v>251</v>
      </c>
      <c r="D979" s="54" t="s">
        <v>26</v>
      </c>
      <c r="E979" s="54" t="s">
        <v>700</v>
      </c>
      <c r="F979" s="54" t="s">
        <v>458</v>
      </c>
      <c r="G979" s="55">
        <f t="shared" si="141"/>
        <v>1104610</v>
      </c>
      <c r="H979" s="56">
        <v>721276660</v>
      </c>
      <c r="I979" s="45" t="str">
        <f t="shared" si="134"/>
        <v>0721276660</v>
      </c>
      <c r="J979" s="45"/>
      <c r="K979" s="45" t="str">
        <f t="shared" si="135"/>
        <v>60708010721276660610</v>
      </c>
      <c r="L979" s="58"/>
    </row>
    <row r="980" spans="1:12" s="59" customFormat="1">
      <c r="A980" s="57" t="s">
        <v>461</v>
      </c>
      <c r="B980" s="53" t="s">
        <v>558</v>
      </c>
      <c r="C980" s="54" t="s">
        <v>251</v>
      </c>
      <c r="D980" s="54" t="s">
        <v>26</v>
      </c>
      <c r="E980" s="54" t="s">
        <v>700</v>
      </c>
      <c r="F980" s="54" t="s">
        <v>462</v>
      </c>
      <c r="G980" s="55">
        <f>VLOOKUP($K980,'[1]АС БЮДЖ на 31 12 2018'!$A$8:$H$701,6,0)</f>
        <v>1104610</v>
      </c>
      <c r="H980" s="56">
        <v>721276660</v>
      </c>
      <c r="I980" s="45" t="str">
        <f t="shared" si="134"/>
        <v>0721276660</v>
      </c>
      <c r="J980" s="45"/>
      <c r="K980" s="45" t="str">
        <f t="shared" si="135"/>
        <v>60708010721276660612</v>
      </c>
      <c r="L980" s="58"/>
    </row>
    <row r="981" spans="1:12" s="59" customFormat="1" ht="25.5">
      <c r="A981" s="70" t="s">
        <v>701</v>
      </c>
      <c r="B981" s="53" t="s">
        <v>558</v>
      </c>
      <c r="C981" s="54" t="s">
        <v>251</v>
      </c>
      <c r="D981" s="54" t="s">
        <v>26</v>
      </c>
      <c r="E981" s="54" t="s">
        <v>702</v>
      </c>
      <c r="F981" s="54" t="s">
        <v>24</v>
      </c>
      <c r="G981" s="55">
        <f t="shared" ref="G981:G982" si="142">G982</f>
        <v>368200</v>
      </c>
      <c r="H981" s="56" t="s">
        <v>703</v>
      </c>
      <c r="I981" s="45" t="str">
        <f t="shared" si="134"/>
        <v>07212S6660</v>
      </c>
      <c r="J981" s="46"/>
      <c r="K981" s="45" t="str">
        <f t="shared" si="135"/>
        <v>607080107212S6660000</v>
      </c>
      <c r="L981" s="39"/>
    </row>
    <row r="982" spans="1:12" s="59" customFormat="1">
      <c r="A982" s="70" t="s">
        <v>457</v>
      </c>
      <c r="B982" s="53" t="s">
        <v>558</v>
      </c>
      <c r="C982" s="54" t="s">
        <v>251</v>
      </c>
      <c r="D982" s="54" t="s">
        <v>26</v>
      </c>
      <c r="E982" s="54" t="s">
        <v>702</v>
      </c>
      <c r="F982" s="54" t="s">
        <v>458</v>
      </c>
      <c r="G982" s="55">
        <f t="shared" si="142"/>
        <v>368200</v>
      </c>
      <c r="H982" s="56" t="s">
        <v>703</v>
      </c>
      <c r="I982" s="45" t="str">
        <f t="shared" si="134"/>
        <v>07212S6660</v>
      </c>
      <c r="J982" s="45"/>
      <c r="K982" s="45" t="str">
        <f t="shared" si="135"/>
        <v>607080107212S6660610</v>
      </c>
      <c r="L982" s="58"/>
    </row>
    <row r="983" spans="1:12" s="59" customFormat="1">
      <c r="A983" s="57" t="s">
        <v>461</v>
      </c>
      <c r="B983" s="53" t="s">
        <v>558</v>
      </c>
      <c r="C983" s="54" t="s">
        <v>251</v>
      </c>
      <c r="D983" s="54" t="s">
        <v>26</v>
      </c>
      <c r="E983" s="54" t="s">
        <v>702</v>
      </c>
      <c r="F983" s="54" t="s">
        <v>462</v>
      </c>
      <c r="G983" s="55">
        <f>VLOOKUP($K983,'[1]АС БЮДЖ на 31 12 2018'!$A$8:$H$701,6,0)</f>
        <v>368200</v>
      </c>
      <c r="H983" s="56" t="s">
        <v>703</v>
      </c>
      <c r="I983" s="45" t="str">
        <f t="shared" si="134"/>
        <v>07212S6660</v>
      </c>
      <c r="J983" s="45"/>
      <c r="K983" s="45" t="str">
        <f t="shared" si="135"/>
        <v>607080107212S6660612</v>
      </c>
      <c r="L983" s="58"/>
    </row>
    <row r="984" spans="1:12" s="38" customFormat="1" ht="25.5">
      <c r="A984" s="57" t="s">
        <v>162</v>
      </c>
      <c r="B984" s="53" t="s">
        <v>558</v>
      </c>
      <c r="C984" s="54" t="s">
        <v>251</v>
      </c>
      <c r="D984" s="54" t="s">
        <v>26</v>
      </c>
      <c r="E984" s="66" t="s">
        <v>163</v>
      </c>
      <c r="F984" s="66" t="s">
        <v>24</v>
      </c>
      <c r="G984" s="73">
        <f t="shared" ref="G984:G986" si="143">G985</f>
        <v>85000</v>
      </c>
      <c r="H984" s="74">
        <v>1500000000</v>
      </c>
      <c r="I984" s="45" t="str">
        <f t="shared" si="134"/>
        <v>1500000000</v>
      </c>
      <c r="J984" s="46"/>
      <c r="K984" s="45" t="str">
        <f t="shared" si="135"/>
        <v>60708011500000000000</v>
      </c>
      <c r="L984" s="39"/>
    </row>
    <row r="985" spans="1:12" s="38" customFormat="1">
      <c r="A985" s="52" t="s">
        <v>164</v>
      </c>
      <c r="B985" s="53" t="s">
        <v>558</v>
      </c>
      <c r="C985" s="54" t="s">
        <v>251</v>
      </c>
      <c r="D985" s="54" t="s">
        <v>26</v>
      </c>
      <c r="E985" s="66" t="s">
        <v>165</v>
      </c>
      <c r="F985" s="66" t="s">
        <v>24</v>
      </c>
      <c r="G985" s="73">
        <f t="shared" si="143"/>
        <v>85000</v>
      </c>
      <c r="H985" s="74">
        <v>1510000000</v>
      </c>
      <c r="I985" s="45" t="str">
        <f t="shared" si="134"/>
        <v>1510000000</v>
      </c>
      <c r="J985" s="46"/>
      <c r="K985" s="45" t="str">
        <f t="shared" si="135"/>
        <v>60708011510000000000</v>
      </c>
      <c r="L985" s="39"/>
    </row>
    <row r="986" spans="1:12" s="38" customFormat="1" ht="51">
      <c r="A986" s="57" t="s">
        <v>166</v>
      </c>
      <c r="B986" s="53" t="s">
        <v>558</v>
      </c>
      <c r="C986" s="54" t="s">
        <v>251</v>
      </c>
      <c r="D986" s="54" t="s">
        <v>26</v>
      </c>
      <c r="E986" s="66" t="s">
        <v>167</v>
      </c>
      <c r="F986" s="66" t="s">
        <v>24</v>
      </c>
      <c r="G986" s="73">
        <f t="shared" si="143"/>
        <v>85000</v>
      </c>
      <c r="H986" s="74">
        <v>1510100000</v>
      </c>
      <c r="I986" s="45" t="str">
        <f t="shared" si="134"/>
        <v>1510100000</v>
      </c>
      <c r="J986" s="46"/>
      <c r="K986" s="45" t="str">
        <f t="shared" si="135"/>
        <v>60708011510100000000</v>
      </c>
      <c r="L986" s="39"/>
    </row>
    <row r="987" spans="1:12" s="38" customFormat="1" ht="25.5">
      <c r="A987" s="65" t="s">
        <v>168</v>
      </c>
      <c r="B987" s="53" t="s">
        <v>558</v>
      </c>
      <c r="C987" s="54" t="s">
        <v>251</v>
      </c>
      <c r="D987" s="54" t="s">
        <v>26</v>
      </c>
      <c r="E987" s="66" t="s">
        <v>169</v>
      </c>
      <c r="F987" s="66" t="s">
        <v>24</v>
      </c>
      <c r="G987" s="73">
        <f>SUM(G988:G988)</f>
        <v>85000</v>
      </c>
      <c r="H987" s="74">
        <v>1510120350</v>
      </c>
      <c r="I987" s="45" t="str">
        <f t="shared" si="134"/>
        <v>1510120350</v>
      </c>
      <c r="J987" s="46"/>
      <c r="K987" s="45" t="str">
        <f t="shared" si="135"/>
        <v>60708011510120350000</v>
      </c>
      <c r="L987" s="39"/>
    </row>
    <row r="988" spans="1:12" s="38" customFormat="1">
      <c r="A988" s="70" t="s">
        <v>457</v>
      </c>
      <c r="B988" s="53" t="s">
        <v>558</v>
      </c>
      <c r="C988" s="54" t="s">
        <v>251</v>
      </c>
      <c r="D988" s="54" t="s">
        <v>26</v>
      </c>
      <c r="E988" s="66" t="s">
        <v>169</v>
      </c>
      <c r="F988" s="66" t="s">
        <v>458</v>
      </c>
      <c r="G988" s="55">
        <f>G989</f>
        <v>85000</v>
      </c>
      <c r="H988" s="56">
        <v>1510120350</v>
      </c>
      <c r="I988" s="45" t="str">
        <f t="shared" si="134"/>
        <v>1510120350</v>
      </c>
      <c r="J988" s="45"/>
      <c r="K988" s="45" t="str">
        <f t="shared" si="135"/>
        <v>60708011510120350610</v>
      </c>
      <c r="L988" s="39"/>
    </row>
    <row r="989" spans="1:12" s="59" customFormat="1">
      <c r="A989" s="57" t="s">
        <v>461</v>
      </c>
      <c r="B989" s="53" t="s">
        <v>558</v>
      </c>
      <c r="C989" s="54" t="s">
        <v>251</v>
      </c>
      <c r="D989" s="54" t="s">
        <v>26</v>
      </c>
      <c r="E989" s="66" t="s">
        <v>169</v>
      </c>
      <c r="F989" s="66" t="s">
        <v>462</v>
      </c>
      <c r="G989" s="55">
        <f>VLOOKUP($K989,'[1]АС БЮДЖ на 31 12 2018'!$A$8:$H$701,6,0)</f>
        <v>85000</v>
      </c>
      <c r="H989" s="56">
        <v>1510120350</v>
      </c>
      <c r="I989" s="45" t="str">
        <f t="shared" si="134"/>
        <v>1510120350</v>
      </c>
      <c r="J989" s="45"/>
      <c r="K989" s="45" t="str">
        <f t="shared" si="135"/>
        <v>60708011510120350612</v>
      </c>
      <c r="L989" s="58"/>
    </row>
    <row r="990" spans="1:12" s="38" customFormat="1" ht="51">
      <c r="A990" s="52" t="s">
        <v>482</v>
      </c>
      <c r="B990" s="53" t="s">
        <v>558</v>
      </c>
      <c r="C990" s="54" t="s">
        <v>251</v>
      </c>
      <c r="D990" s="54" t="s">
        <v>26</v>
      </c>
      <c r="E990" s="54" t="s">
        <v>483</v>
      </c>
      <c r="F990" s="54" t="s">
        <v>24</v>
      </c>
      <c r="G990" s="55">
        <f t="shared" ref="G990:G993" si="144">G991</f>
        <v>720360</v>
      </c>
      <c r="H990" s="56">
        <v>1600000000</v>
      </c>
      <c r="I990" s="45" t="str">
        <f t="shared" si="134"/>
        <v>1600000000</v>
      </c>
      <c r="J990" s="46"/>
      <c r="K990" s="45" t="str">
        <f t="shared" si="135"/>
        <v>60708011600000000000</v>
      </c>
      <c r="L990" s="39"/>
    </row>
    <row r="991" spans="1:12" s="38" customFormat="1" ht="25.5">
      <c r="A991" s="52" t="s">
        <v>484</v>
      </c>
      <c r="B991" s="53" t="s">
        <v>558</v>
      </c>
      <c r="C991" s="54" t="s">
        <v>251</v>
      </c>
      <c r="D991" s="54" t="s">
        <v>26</v>
      </c>
      <c r="E991" s="54" t="s">
        <v>485</v>
      </c>
      <c r="F991" s="54" t="s">
        <v>24</v>
      </c>
      <c r="G991" s="55">
        <f t="shared" si="144"/>
        <v>720360</v>
      </c>
      <c r="H991" s="56">
        <v>1620000000</v>
      </c>
      <c r="I991" s="45" t="str">
        <f t="shared" si="134"/>
        <v>1620000000</v>
      </c>
      <c r="J991" s="46"/>
      <c r="K991" s="45" t="str">
        <f t="shared" si="135"/>
        <v>60708011620000000000</v>
      </c>
      <c r="L991" s="39"/>
    </row>
    <row r="992" spans="1:12" s="38" customFormat="1" ht="25.5">
      <c r="A992" s="52" t="s">
        <v>486</v>
      </c>
      <c r="B992" s="53" t="s">
        <v>558</v>
      </c>
      <c r="C992" s="54" t="s">
        <v>251</v>
      </c>
      <c r="D992" s="54" t="s">
        <v>26</v>
      </c>
      <c r="E992" s="54" t="s">
        <v>487</v>
      </c>
      <c r="F992" s="54" t="s">
        <v>24</v>
      </c>
      <c r="G992" s="55">
        <f t="shared" si="144"/>
        <v>720360</v>
      </c>
      <c r="H992" s="56">
        <v>1620200000</v>
      </c>
      <c r="I992" s="45" t="str">
        <f t="shared" si="134"/>
        <v>1620200000</v>
      </c>
      <c r="J992" s="46"/>
      <c r="K992" s="45" t="str">
        <f t="shared" si="135"/>
        <v>60708011620200000000</v>
      </c>
      <c r="L992" s="39"/>
    </row>
    <row r="993" spans="1:12" s="38" customFormat="1" ht="25.5">
      <c r="A993" s="52" t="s">
        <v>488</v>
      </c>
      <c r="B993" s="53" t="s">
        <v>558</v>
      </c>
      <c r="C993" s="54" t="s">
        <v>251</v>
      </c>
      <c r="D993" s="54" t="s">
        <v>26</v>
      </c>
      <c r="E993" s="54" t="s">
        <v>489</v>
      </c>
      <c r="F993" s="54" t="s">
        <v>24</v>
      </c>
      <c r="G993" s="55">
        <f t="shared" si="144"/>
        <v>720360</v>
      </c>
      <c r="H993" s="56">
        <v>1620220550</v>
      </c>
      <c r="I993" s="45" t="str">
        <f t="shared" si="134"/>
        <v>1620220550</v>
      </c>
      <c r="J993" s="46"/>
      <c r="K993" s="45" t="str">
        <f t="shared" si="135"/>
        <v>60708011620220550000</v>
      </c>
      <c r="L993" s="39"/>
    </row>
    <row r="994" spans="1:12" s="38" customFormat="1">
      <c r="A994" s="70" t="s">
        <v>457</v>
      </c>
      <c r="B994" s="53" t="s">
        <v>558</v>
      </c>
      <c r="C994" s="54" t="s">
        <v>251</v>
      </c>
      <c r="D994" s="54" t="s">
        <v>26</v>
      </c>
      <c r="E994" s="54" t="s">
        <v>489</v>
      </c>
      <c r="F994" s="54" t="s">
        <v>458</v>
      </c>
      <c r="G994" s="55">
        <f>G995</f>
        <v>720360</v>
      </c>
      <c r="H994" s="56">
        <v>1620220550</v>
      </c>
      <c r="I994" s="45" t="str">
        <f t="shared" si="134"/>
        <v>1620220550</v>
      </c>
      <c r="J994" s="45"/>
      <c r="K994" s="45" t="str">
        <f t="shared" si="135"/>
        <v>60708011620220550610</v>
      </c>
      <c r="L994" s="39"/>
    </row>
    <row r="995" spans="1:12" s="59" customFormat="1">
      <c r="A995" s="57" t="s">
        <v>461</v>
      </c>
      <c r="B995" s="53" t="s">
        <v>558</v>
      </c>
      <c r="C995" s="54" t="s">
        <v>251</v>
      </c>
      <c r="D995" s="54" t="s">
        <v>26</v>
      </c>
      <c r="E995" s="54" t="s">
        <v>489</v>
      </c>
      <c r="F995" s="54" t="s">
        <v>462</v>
      </c>
      <c r="G995" s="55">
        <f>VLOOKUP($K995,'[1]АС БЮДЖ на 31 12 2018'!$A$8:$H$701,6,0)</f>
        <v>720360</v>
      </c>
      <c r="H995" s="56">
        <v>1620220550</v>
      </c>
      <c r="I995" s="45" t="str">
        <f t="shared" si="134"/>
        <v>1620220550</v>
      </c>
      <c r="J995" s="45"/>
      <c r="K995" s="45" t="str">
        <f t="shared" si="135"/>
        <v>60708011620220550612</v>
      </c>
      <c r="L995" s="58"/>
    </row>
    <row r="996" spans="1:12" s="59" customFormat="1" ht="25.5">
      <c r="A996" s="52" t="s">
        <v>591</v>
      </c>
      <c r="B996" s="53" t="s">
        <v>558</v>
      </c>
      <c r="C996" s="54" t="s">
        <v>251</v>
      </c>
      <c r="D996" s="54" t="s">
        <v>26</v>
      </c>
      <c r="E996" s="54" t="s">
        <v>592</v>
      </c>
      <c r="F996" s="54" t="s">
        <v>24</v>
      </c>
      <c r="G996" s="55">
        <f t="shared" ref="G996:G1000" si="145">G997</f>
        <v>184335.12</v>
      </c>
      <c r="H996" s="56">
        <v>1700000000</v>
      </c>
      <c r="I996" s="45" t="str">
        <f t="shared" si="134"/>
        <v>1700000000</v>
      </c>
      <c r="J996" s="46"/>
      <c r="K996" s="45" t="str">
        <f t="shared" si="135"/>
        <v>60708011700000000000</v>
      </c>
      <c r="L996" s="39"/>
    </row>
    <row r="997" spans="1:12" s="59" customFormat="1" ht="25.5">
      <c r="A997" s="52" t="s">
        <v>593</v>
      </c>
      <c r="B997" s="53" t="s">
        <v>558</v>
      </c>
      <c r="C997" s="54" t="s">
        <v>251</v>
      </c>
      <c r="D997" s="54" t="s">
        <v>26</v>
      </c>
      <c r="E997" s="54" t="s">
        <v>594</v>
      </c>
      <c r="F997" s="54" t="s">
        <v>24</v>
      </c>
      <c r="G997" s="55">
        <f t="shared" si="145"/>
        <v>184335.12</v>
      </c>
      <c r="H997" s="56" t="s">
        <v>595</v>
      </c>
      <c r="I997" s="45" t="str">
        <f t="shared" si="134"/>
        <v>17Б0000000</v>
      </c>
      <c r="J997" s="46"/>
      <c r="K997" s="45" t="str">
        <f t="shared" si="135"/>
        <v>607080117Б0000000000</v>
      </c>
      <c r="L997" s="39"/>
    </row>
    <row r="998" spans="1:12" s="59" customFormat="1" ht="25.5">
      <c r="A998" s="52" t="s">
        <v>596</v>
      </c>
      <c r="B998" s="53" t="s">
        <v>558</v>
      </c>
      <c r="C998" s="54" t="s">
        <v>251</v>
      </c>
      <c r="D998" s="54" t="s">
        <v>26</v>
      </c>
      <c r="E998" s="54" t="s">
        <v>597</v>
      </c>
      <c r="F998" s="54" t="s">
        <v>24</v>
      </c>
      <c r="G998" s="55">
        <f t="shared" si="145"/>
        <v>184335.12</v>
      </c>
      <c r="H998" s="56" t="s">
        <v>598</v>
      </c>
      <c r="I998" s="45" t="str">
        <f t="shared" si="134"/>
        <v>17Б0100000</v>
      </c>
      <c r="J998" s="46"/>
      <c r="K998" s="45" t="str">
        <f t="shared" si="135"/>
        <v>607080117Б0100000000</v>
      </c>
      <c r="L998" s="39"/>
    </row>
    <row r="999" spans="1:12" s="59" customFormat="1" ht="25.5">
      <c r="A999" s="52" t="s">
        <v>599</v>
      </c>
      <c r="B999" s="53" t="s">
        <v>558</v>
      </c>
      <c r="C999" s="54" t="s">
        <v>251</v>
      </c>
      <c r="D999" s="54" t="s">
        <v>26</v>
      </c>
      <c r="E999" s="54" t="s">
        <v>600</v>
      </c>
      <c r="F999" s="54" t="s">
        <v>24</v>
      </c>
      <c r="G999" s="55">
        <f t="shared" si="145"/>
        <v>184335.12</v>
      </c>
      <c r="H999" s="56" t="s">
        <v>601</v>
      </c>
      <c r="I999" s="45" t="str">
        <f t="shared" si="134"/>
        <v>17Б0120490</v>
      </c>
      <c r="J999" s="46"/>
      <c r="K999" s="45" t="str">
        <f t="shared" si="135"/>
        <v>607080117Б0120490000</v>
      </c>
      <c r="L999" s="39"/>
    </row>
    <row r="1000" spans="1:12" s="59" customFormat="1">
      <c r="A1000" s="52" t="s">
        <v>457</v>
      </c>
      <c r="B1000" s="53" t="s">
        <v>558</v>
      </c>
      <c r="C1000" s="54" t="s">
        <v>251</v>
      </c>
      <c r="D1000" s="54" t="s">
        <v>26</v>
      </c>
      <c r="E1000" s="54" t="s">
        <v>600</v>
      </c>
      <c r="F1000" s="54" t="s">
        <v>458</v>
      </c>
      <c r="G1000" s="55">
        <f t="shared" si="145"/>
        <v>184335.12</v>
      </c>
      <c r="H1000" s="56" t="s">
        <v>601</v>
      </c>
      <c r="I1000" s="45" t="str">
        <f t="shared" si="134"/>
        <v>17Б0120490</v>
      </c>
      <c r="J1000" s="45"/>
      <c r="K1000" s="45" t="str">
        <f t="shared" si="135"/>
        <v>607080117Б0120490610</v>
      </c>
      <c r="L1000" s="58"/>
    </row>
    <row r="1001" spans="1:12" s="59" customFormat="1">
      <c r="A1001" s="52" t="s">
        <v>461</v>
      </c>
      <c r="B1001" s="53" t="s">
        <v>558</v>
      </c>
      <c r="C1001" s="54" t="s">
        <v>251</v>
      </c>
      <c r="D1001" s="54" t="s">
        <v>26</v>
      </c>
      <c r="E1001" s="54" t="s">
        <v>600</v>
      </c>
      <c r="F1001" s="54" t="s">
        <v>462</v>
      </c>
      <c r="G1001" s="55">
        <f>VLOOKUP($K1001,'[1]АС БЮДЖ на 31 12 2018'!$A$8:$H$701,6,0)</f>
        <v>184335.12</v>
      </c>
      <c r="H1001" s="56" t="s">
        <v>601</v>
      </c>
      <c r="I1001" s="45" t="str">
        <f t="shared" si="134"/>
        <v>17Б0120490</v>
      </c>
      <c r="J1001" s="45"/>
      <c r="K1001" s="45" t="str">
        <f t="shared" si="135"/>
        <v>607080117Б0120490612</v>
      </c>
      <c r="L1001" s="58"/>
    </row>
    <row r="1002" spans="1:12" s="59" customFormat="1" ht="25.5">
      <c r="A1002" s="52" t="s">
        <v>101</v>
      </c>
      <c r="B1002" s="53" t="s">
        <v>558</v>
      </c>
      <c r="C1002" s="54" t="s">
        <v>251</v>
      </c>
      <c r="D1002" s="54" t="s">
        <v>26</v>
      </c>
      <c r="E1002" s="54" t="s">
        <v>102</v>
      </c>
      <c r="F1002" s="54" t="s">
        <v>24</v>
      </c>
      <c r="G1002" s="55">
        <f t="shared" ref="G1002:G1005" si="146">G1003</f>
        <v>621788.02</v>
      </c>
      <c r="H1002" s="56">
        <v>9800000000</v>
      </c>
      <c r="I1002" s="45" t="str">
        <f t="shared" si="134"/>
        <v>9800000000</v>
      </c>
      <c r="J1002" s="46"/>
      <c r="K1002" s="45" t="str">
        <f t="shared" si="135"/>
        <v>60708019800000000000</v>
      </c>
      <c r="L1002" s="39"/>
    </row>
    <row r="1003" spans="1:12" s="59" customFormat="1">
      <c r="A1003" s="52" t="s">
        <v>103</v>
      </c>
      <c r="B1003" s="53" t="s">
        <v>558</v>
      </c>
      <c r="C1003" s="54" t="s">
        <v>251</v>
      </c>
      <c r="D1003" s="54" t="s">
        <v>26</v>
      </c>
      <c r="E1003" s="54" t="s">
        <v>104</v>
      </c>
      <c r="F1003" s="54" t="s">
        <v>24</v>
      </c>
      <c r="G1003" s="55">
        <f t="shared" si="146"/>
        <v>621788.02</v>
      </c>
      <c r="H1003" s="56">
        <v>9810000000</v>
      </c>
      <c r="I1003" s="45" t="str">
        <f t="shared" si="134"/>
        <v>9810000000</v>
      </c>
      <c r="J1003" s="46"/>
      <c r="K1003" s="45" t="str">
        <f t="shared" si="135"/>
        <v>60708019810000000000</v>
      </c>
      <c r="L1003" s="39"/>
    </row>
    <row r="1004" spans="1:12" s="59" customFormat="1" ht="63.75">
      <c r="A1004" s="52" t="s">
        <v>704</v>
      </c>
      <c r="B1004" s="53" t="s">
        <v>558</v>
      </c>
      <c r="C1004" s="54" t="s">
        <v>251</v>
      </c>
      <c r="D1004" s="54" t="s">
        <v>26</v>
      </c>
      <c r="E1004" s="54" t="s">
        <v>705</v>
      </c>
      <c r="F1004" s="54" t="s">
        <v>24</v>
      </c>
      <c r="G1004" s="55">
        <f t="shared" si="146"/>
        <v>621788.02</v>
      </c>
      <c r="H1004" s="56">
        <v>9810020910</v>
      </c>
      <c r="I1004" s="45" t="str">
        <f t="shared" si="134"/>
        <v>9810020910</v>
      </c>
      <c r="J1004" s="46"/>
      <c r="K1004" s="45" t="str">
        <f t="shared" si="135"/>
        <v>60708019810020910000</v>
      </c>
      <c r="L1004" s="39"/>
    </row>
    <row r="1005" spans="1:12" s="59" customFormat="1">
      <c r="A1005" s="106" t="s">
        <v>463</v>
      </c>
      <c r="B1005" s="53" t="s">
        <v>558</v>
      </c>
      <c r="C1005" s="54" t="s">
        <v>251</v>
      </c>
      <c r="D1005" s="54" t="s">
        <v>26</v>
      </c>
      <c r="E1005" s="54" t="s">
        <v>705</v>
      </c>
      <c r="F1005" s="54" t="s">
        <v>464</v>
      </c>
      <c r="G1005" s="55">
        <f t="shared" si="146"/>
        <v>621788.02</v>
      </c>
      <c r="H1005" s="56">
        <v>9810020910</v>
      </c>
      <c r="I1005" s="45" t="str">
        <f t="shared" si="134"/>
        <v>9810020910</v>
      </c>
      <c r="J1005" s="45"/>
      <c r="K1005" s="45" t="str">
        <f t="shared" si="135"/>
        <v>60708019810020910620</v>
      </c>
      <c r="L1005" s="58"/>
    </row>
    <row r="1006" spans="1:12" s="59" customFormat="1">
      <c r="A1006" s="57" t="s">
        <v>467</v>
      </c>
      <c r="B1006" s="53" t="s">
        <v>558</v>
      </c>
      <c r="C1006" s="54" t="s">
        <v>251</v>
      </c>
      <c r="D1006" s="54" t="s">
        <v>26</v>
      </c>
      <c r="E1006" s="54" t="s">
        <v>705</v>
      </c>
      <c r="F1006" s="54" t="s">
        <v>468</v>
      </c>
      <c r="G1006" s="55">
        <f>VLOOKUP($K1006,'[1]АС БЮДЖ на 31 12 2018'!$A$8:$H$701,6,0)</f>
        <v>621788.02</v>
      </c>
      <c r="H1006" s="56">
        <v>9810020910</v>
      </c>
      <c r="I1006" s="45" t="str">
        <f t="shared" si="134"/>
        <v>9810020910</v>
      </c>
      <c r="J1006" s="45"/>
      <c r="K1006" s="45" t="str">
        <f t="shared" si="135"/>
        <v>60708019810020910622</v>
      </c>
      <c r="L1006" s="58"/>
    </row>
    <row r="1007" spans="1:12" s="38" customFormat="1">
      <c r="A1007" s="47" t="s">
        <v>706</v>
      </c>
      <c r="B1007" s="48" t="s">
        <v>558</v>
      </c>
      <c r="C1007" s="49" t="s">
        <v>251</v>
      </c>
      <c r="D1007" s="49" t="s">
        <v>86</v>
      </c>
      <c r="E1007" s="49" t="s">
        <v>23</v>
      </c>
      <c r="F1007" s="49" t="s">
        <v>24</v>
      </c>
      <c r="G1007" s="50">
        <f>G1008</f>
        <v>13690984.15</v>
      </c>
      <c r="H1007" s="51">
        <v>0</v>
      </c>
      <c r="I1007" s="45" t="str">
        <f t="shared" ref="I1007:I1071" si="147">TEXT(H1007,"0000000000")</f>
        <v>0000000000</v>
      </c>
      <c r="J1007" s="46"/>
      <c r="K1007" s="45" t="str">
        <f t="shared" si="135"/>
        <v>60708040000000000000</v>
      </c>
      <c r="L1007" s="39"/>
    </row>
    <row r="1008" spans="1:12" s="38" customFormat="1" ht="25.5">
      <c r="A1008" s="52" t="s">
        <v>707</v>
      </c>
      <c r="B1008" s="53" t="s">
        <v>558</v>
      </c>
      <c r="C1008" s="54" t="s">
        <v>251</v>
      </c>
      <c r="D1008" s="54" t="s">
        <v>86</v>
      </c>
      <c r="E1008" s="54" t="s">
        <v>708</v>
      </c>
      <c r="F1008" s="54" t="s">
        <v>24</v>
      </c>
      <c r="G1008" s="55">
        <f>G1009+G1024</f>
        <v>13690984.15</v>
      </c>
      <c r="H1008" s="56">
        <v>7600000000</v>
      </c>
      <c r="I1008" s="45" t="str">
        <f t="shared" si="147"/>
        <v>7600000000</v>
      </c>
      <c r="J1008" s="46"/>
      <c r="K1008" s="45" t="str">
        <f t="shared" si="135"/>
        <v>60708047600000000000</v>
      </c>
      <c r="L1008" s="39"/>
    </row>
    <row r="1009" spans="1:12" s="38" customFormat="1" ht="25.5">
      <c r="A1009" s="52" t="s">
        <v>709</v>
      </c>
      <c r="B1009" s="53" t="s">
        <v>558</v>
      </c>
      <c r="C1009" s="54" t="s">
        <v>251</v>
      </c>
      <c r="D1009" s="54" t="s">
        <v>86</v>
      </c>
      <c r="E1009" s="54" t="s">
        <v>710</v>
      </c>
      <c r="F1009" s="54" t="s">
        <v>24</v>
      </c>
      <c r="G1009" s="55">
        <f>G1010+G1020</f>
        <v>13530984.15</v>
      </c>
      <c r="H1009" s="56">
        <v>7610000000</v>
      </c>
      <c r="I1009" s="45" t="str">
        <f t="shared" si="147"/>
        <v>7610000000</v>
      </c>
      <c r="J1009" s="46"/>
      <c r="K1009" s="45" t="str">
        <f t="shared" si="135"/>
        <v>60708047610000000000</v>
      </c>
      <c r="L1009" s="39"/>
    </row>
    <row r="1010" spans="1:12" s="38" customFormat="1" ht="25.5">
      <c r="A1010" s="52" t="s">
        <v>33</v>
      </c>
      <c r="B1010" s="53" t="s">
        <v>558</v>
      </c>
      <c r="C1010" s="54" t="s">
        <v>251</v>
      </c>
      <c r="D1010" s="54" t="s">
        <v>86</v>
      </c>
      <c r="E1010" s="54" t="s">
        <v>711</v>
      </c>
      <c r="F1010" s="54" t="s">
        <v>24</v>
      </c>
      <c r="G1010" s="55">
        <f>G1011+G1014+G1016</f>
        <v>1560864.15</v>
      </c>
      <c r="H1010" s="56">
        <v>7610010010</v>
      </c>
      <c r="I1010" s="45" t="str">
        <f t="shared" si="147"/>
        <v>7610010010</v>
      </c>
      <c r="J1010" s="46"/>
      <c r="K1010" s="45" t="str">
        <f t="shared" ref="K1010:K1074" si="148">CONCATENATE(B1010,C1010,D1010,I1010,F1010)</f>
        <v>60708047610010010000</v>
      </c>
      <c r="L1010" s="39"/>
    </row>
    <row r="1011" spans="1:12" s="38" customFormat="1">
      <c r="A1011" s="57" t="s">
        <v>35</v>
      </c>
      <c r="B1011" s="53" t="s">
        <v>558</v>
      </c>
      <c r="C1011" s="54" t="s">
        <v>251</v>
      </c>
      <c r="D1011" s="54" t="s">
        <v>86</v>
      </c>
      <c r="E1011" s="54" t="s">
        <v>711</v>
      </c>
      <c r="F1011" s="54" t="s">
        <v>36</v>
      </c>
      <c r="G1011" s="55">
        <f>SUM(G1012:G1013)</f>
        <v>345874.14999999997</v>
      </c>
      <c r="H1011" s="56">
        <v>7610010010</v>
      </c>
      <c r="I1011" s="45" t="str">
        <f t="shared" si="147"/>
        <v>7610010010</v>
      </c>
      <c r="J1011" s="45"/>
      <c r="K1011" s="45" t="str">
        <f t="shared" si="148"/>
        <v>60708047610010010120</v>
      </c>
      <c r="L1011" s="39"/>
    </row>
    <row r="1012" spans="1:12" s="59" customFormat="1" ht="25.5">
      <c r="A1012" s="57" t="s">
        <v>37</v>
      </c>
      <c r="B1012" s="53" t="s">
        <v>558</v>
      </c>
      <c r="C1012" s="54" t="s">
        <v>251</v>
      </c>
      <c r="D1012" s="54" t="s">
        <v>86</v>
      </c>
      <c r="E1012" s="54" t="s">
        <v>711</v>
      </c>
      <c r="F1012" s="54" t="s">
        <v>38</v>
      </c>
      <c r="G1012" s="55">
        <f>VLOOKUP($K1012,'[1]АС БЮДЖ на 31 12 2018'!$A$8:$H$701,6,0)</f>
        <v>265661.86</v>
      </c>
      <c r="H1012" s="56">
        <v>7610010010</v>
      </c>
      <c r="I1012" s="45" t="str">
        <f t="shared" si="147"/>
        <v>7610010010</v>
      </c>
      <c r="J1012" s="45"/>
      <c r="K1012" s="45" t="str">
        <f t="shared" si="148"/>
        <v>60708047610010010122</v>
      </c>
      <c r="L1012" s="58"/>
    </row>
    <row r="1013" spans="1:12" s="59" customFormat="1" ht="38.25">
      <c r="A1013" s="57" t="s">
        <v>41</v>
      </c>
      <c r="B1013" s="53" t="s">
        <v>558</v>
      </c>
      <c r="C1013" s="54" t="s">
        <v>251</v>
      </c>
      <c r="D1013" s="54" t="s">
        <v>86</v>
      </c>
      <c r="E1013" s="54" t="s">
        <v>711</v>
      </c>
      <c r="F1013" s="54" t="s">
        <v>42</v>
      </c>
      <c r="G1013" s="55">
        <f>VLOOKUP($K1013,'[1]АС БЮДЖ на 31 12 2018'!$A$8:$H$701,6,0)</f>
        <v>80212.289999999994</v>
      </c>
      <c r="H1013" s="56">
        <v>7610010010</v>
      </c>
      <c r="I1013" s="45" t="str">
        <f t="shared" si="147"/>
        <v>7610010010</v>
      </c>
      <c r="J1013" s="45"/>
      <c r="K1013" s="45" t="str">
        <f t="shared" si="148"/>
        <v>60708047610010010129</v>
      </c>
      <c r="L1013" s="58"/>
    </row>
    <row r="1014" spans="1:12" s="38" customFormat="1" ht="25.5">
      <c r="A1014" s="52" t="s">
        <v>43</v>
      </c>
      <c r="B1014" s="53" t="s">
        <v>558</v>
      </c>
      <c r="C1014" s="54" t="s">
        <v>251</v>
      </c>
      <c r="D1014" s="54" t="s">
        <v>86</v>
      </c>
      <c r="E1014" s="54" t="s">
        <v>711</v>
      </c>
      <c r="F1014" s="54" t="s">
        <v>44</v>
      </c>
      <c r="G1014" s="55">
        <f>G1015</f>
        <v>1033790</v>
      </c>
      <c r="H1014" s="56">
        <v>7610010010</v>
      </c>
      <c r="I1014" s="45" t="str">
        <f t="shared" si="147"/>
        <v>7610010010</v>
      </c>
      <c r="J1014" s="45"/>
      <c r="K1014" s="45" t="str">
        <f t="shared" si="148"/>
        <v>60708047610010010240</v>
      </c>
      <c r="L1014" s="39"/>
    </row>
    <row r="1015" spans="1:12" s="59" customFormat="1" ht="25.5">
      <c r="A1015" s="57" t="s">
        <v>45</v>
      </c>
      <c r="B1015" s="53" t="s">
        <v>558</v>
      </c>
      <c r="C1015" s="54" t="s">
        <v>251</v>
      </c>
      <c r="D1015" s="54" t="s">
        <v>86</v>
      </c>
      <c r="E1015" s="54" t="s">
        <v>711</v>
      </c>
      <c r="F1015" s="54" t="s">
        <v>46</v>
      </c>
      <c r="G1015" s="55">
        <f>VLOOKUP($K1015,'[1]АС БЮДЖ на 31 12 2018'!$A$8:$H$701,6,0)</f>
        <v>1033790</v>
      </c>
      <c r="H1015" s="56">
        <v>7610010010</v>
      </c>
      <c r="I1015" s="45" t="str">
        <f t="shared" si="147"/>
        <v>7610010010</v>
      </c>
      <c r="J1015" s="45"/>
      <c r="K1015" s="45" t="str">
        <f t="shared" si="148"/>
        <v>60708047610010010244</v>
      </c>
      <c r="L1015" s="58"/>
    </row>
    <row r="1016" spans="1:12" s="38" customFormat="1">
      <c r="A1016" s="52" t="s">
        <v>47</v>
      </c>
      <c r="B1016" s="53" t="s">
        <v>558</v>
      </c>
      <c r="C1016" s="54" t="s">
        <v>251</v>
      </c>
      <c r="D1016" s="54" t="s">
        <v>86</v>
      </c>
      <c r="E1016" s="54" t="s">
        <v>711</v>
      </c>
      <c r="F1016" s="54" t="s">
        <v>48</v>
      </c>
      <c r="G1016" s="55">
        <f>SUM(G1017:G1019)</f>
        <v>181200</v>
      </c>
      <c r="H1016" s="56">
        <v>7610010010</v>
      </c>
      <c r="I1016" s="45" t="str">
        <f t="shared" si="147"/>
        <v>7610010010</v>
      </c>
      <c r="J1016" s="45"/>
      <c r="K1016" s="45" t="str">
        <f t="shared" si="148"/>
        <v>60708047610010010850</v>
      </c>
      <c r="L1016" s="39"/>
    </row>
    <row r="1017" spans="1:12" s="59" customFormat="1">
      <c r="A1017" s="57" t="s">
        <v>49</v>
      </c>
      <c r="B1017" s="53" t="s">
        <v>558</v>
      </c>
      <c r="C1017" s="54" t="s">
        <v>251</v>
      </c>
      <c r="D1017" s="54" t="s">
        <v>86</v>
      </c>
      <c r="E1017" s="54" t="s">
        <v>711</v>
      </c>
      <c r="F1017" s="54" t="s">
        <v>50</v>
      </c>
      <c r="G1017" s="55">
        <f>VLOOKUP($K1017,'[1]АС БЮДЖ на 31 12 2018'!$A$8:$H$701,6,0)</f>
        <v>177046.92</v>
      </c>
      <c r="H1017" s="56">
        <v>7610010010</v>
      </c>
      <c r="I1017" s="45" t="str">
        <f t="shared" si="147"/>
        <v>7610010010</v>
      </c>
      <c r="J1017" s="45"/>
      <c r="K1017" s="45" t="str">
        <f t="shared" si="148"/>
        <v>60708047610010010851</v>
      </c>
      <c r="L1017" s="58"/>
    </row>
    <row r="1018" spans="1:12" s="59" customFormat="1">
      <c r="A1018" s="57" t="s">
        <v>51</v>
      </c>
      <c r="B1018" s="53" t="s">
        <v>558</v>
      </c>
      <c r="C1018" s="54" t="s">
        <v>251</v>
      </c>
      <c r="D1018" s="54" t="s">
        <v>86</v>
      </c>
      <c r="E1018" s="54" t="s">
        <v>711</v>
      </c>
      <c r="F1018" s="54" t="s">
        <v>52</v>
      </c>
      <c r="G1018" s="55">
        <f>VLOOKUP($K1018,'[1]АС БЮДЖ на 31 12 2018'!$A$8:$H$701,6,0)</f>
        <v>2653.08</v>
      </c>
      <c r="H1018" s="56">
        <v>7610010010</v>
      </c>
      <c r="I1018" s="45" t="str">
        <f t="shared" si="147"/>
        <v>7610010010</v>
      </c>
      <c r="J1018" s="45"/>
      <c r="K1018" s="45" t="str">
        <f t="shared" si="148"/>
        <v>60708047610010010852</v>
      </c>
      <c r="L1018" s="58"/>
    </row>
    <row r="1019" spans="1:12" s="59" customFormat="1">
      <c r="A1019" s="52" t="s">
        <v>53</v>
      </c>
      <c r="B1019" s="53" t="s">
        <v>558</v>
      </c>
      <c r="C1019" s="54" t="s">
        <v>251</v>
      </c>
      <c r="D1019" s="54" t="s">
        <v>86</v>
      </c>
      <c r="E1019" s="54" t="s">
        <v>711</v>
      </c>
      <c r="F1019" s="54" t="s">
        <v>54</v>
      </c>
      <c r="G1019" s="55">
        <f>VLOOKUP($K1019,'[1]АС БЮДЖ на 31 12 2018'!$A$8:$H$701,6,0)</f>
        <v>1500</v>
      </c>
      <c r="H1019" s="56">
        <v>7610010010</v>
      </c>
      <c r="I1019" s="45" t="str">
        <f t="shared" si="147"/>
        <v>7610010010</v>
      </c>
      <c r="J1019" s="45"/>
      <c r="K1019" s="45" t="str">
        <f t="shared" si="148"/>
        <v>60708047610010010853</v>
      </c>
      <c r="L1019" s="58"/>
    </row>
    <row r="1020" spans="1:12" s="38" customFormat="1" ht="25.5">
      <c r="A1020" s="52" t="s">
        <v>55</v>
      </c>
      <c r="B1020" s="53" t="s">
        <v>558</v>
      </c>
      <c r="C1020" s="54" t="s">
        <v>251</v>
      </c>
      <c r="D1020" s="54" t="s">
        <v>86</v>
      </c>
      <c r="E1020" s="54" t="s">
        <v>712</v>
      </c>
      <c r="F1020" s="54" t="s">
        <v>24</v>
      </c>
      <c r="G1020" s="55">
        <f>G1021</f>
        <v>11970120</v>
      </c>
      <c r="H1020" s="56">
        <v>7610010020</v>
      </c>
      <c r="I1020" s="45" t="str">
        <f t="shared" si="147"/>
        <v>7610010020</v>
      </c>
      <c r="J1020" s="46"/>
      <c r="K1020" s="45" t="str">
        <f t="shared" si="148"/>
        <v>60708047610010020000</v>
      </c>
      <c r="L1020" s="39"/>
    </row>
    <row r="1021" spans="1:12" s="38" customFormat="1">
      <c r="A1021" s="57" t="s">
        <v>35</v>
      </c>
      <c r="B1021" s="53" t="s">
        <v>558</v>
      </c>
      <c r="C1021" s="54" t="s">
        <v>251</v>
      </c>
      <c r="D1021" s="54" t="s">
        <v>86</v>
      </c>
      <c r="E1021" s="54" t="s">
        <v>712</v>
      </c>
      <c r="F1021" s="54" t="s">
        <v>36</v>
      </c>
      <c r="G1021" s="55">
        <f>SUM(G1022:G1023)</f>
        <v>11970120</v>
      </c>
      <c r="H1021" s="56">
        <v>7610010020</v>
      </c>
      <c r="I1021" s="45" t="str">
        <f t="shared" si="147"/>
        <v>7610010020</v>
      </c>
      <c r="J1021" s="45"/>
      <c r="K1021" s="45" t="str">
        <f t="shared" si="148"/>
        <v>60708047610010020120</v>
      </c>
      <c r="L1021" s="39"/>
    </row>
    <row r="1022" spans="1:12" s="59" customFormat="1">
      <c r="A1022" s="57" t="s">
        <v>57</v>
      </c>
      <c r="B1022" s="53" t="s">
        <v>558</v>
      </c>
      <c r="C1022" s="54" t="s">
        <v>251</v>
      </c>
      <c r="D1022" s="54" t="s">
        <v>86</v>
      </c>
      <c r="E1022" s="54" t="s">
        <v>712</v>
      </c>
      <c r="F1022" s="54" t="s">
        <v>58</v>
      </c>
      <c r="G1022" s="55">
        <f>VLOOKUP($K1022,'[1]АС БЮДЖ на 31 12 2018'!$A$8:$H$701,6,0)</f>
        <v>9244041.3800000008</v>
      </c>
      <c r="H1022" s="56">
        <v>7610010020</v>
      </c>
      <c r="I1022" s="45" t="str">
        <f t="shared" si="147"/>
        <v>7610010020</v>
      </c>
      <c r="J1022" s="45"/>
      <c r="K1022" s="45" t="str">
        <f t="shared" si="148"/>
        <v>60708047610010020121</v>
      </c>
      <c r="L1022" s="58"/>
    </row>
    <row r="1023" spans="1:12" s="59" customFormat="1" ht="38.25">
      <c r="A1023" s="57" t="s">
        <v>41</v>
      </c>
      <c r="B1023" s="53" t="s">
        <v>558</v>
      </c>
      <c r="C1023" s="54" t="s">
        <v>251</v>
      </c>
      <c r="D1023" s="54" t="s">
        <v>86</v>
      </c>
      <c r="E1023" s="54" t="s">
        <v>712</v>
      </c>
      <c r="F1023" s="54" t="s">
        <v>42</v>
      </c>
      <c r="G1023" s="55">
        <f>VLOOKUP($K1023,'[1]АС БЮДЖ на 31 12 2018'!$A$8:$H$701,6,0)</f>
        <v>2726078.62</v>
      </c>
      <c r="H1023" s="56">
        <v>7610010020</v>
      </c>
      <c r="I1023" s="45" t="str">
        <f t="shared" si="147"/>
        <v>7610010020</v>
      </c>
      <c r="J1023" s="45"/>
      <c r="K1023" s="45" t="str">
        <f t="shared" si="148"/>
        <v>60708047610010020129</v>
      </c>
      <c r="L1023" s="58"/>
    </row>
    <row r="1024" spans="1:12" s="38" customFormat="1">
      <c r="A1024" s="57" t="s">
        <v>70</v>
      </c>
      <c r="B1024" s="53" t="s">
        <v>558</v>
      </c>
      <c r="C1024" s="54" t="s">
        <v>251</v>
      </c>
      <c r="D1024" s="54" t="s">
        <v>86</v>
      </c>
      <c r="E1024" s="54" t="s">
        <v>713</v>
      </c>
      <c r="F1024" s="54" t="s">
        <v>24</v>
      </c>
      <c r="G1024" s="55">
        <f t="shared" ref="G1024:G1025" si="149">G1025</f>
        <v>160000</v>
      </c>
      <c r="H1024" s="56">
        <v>7620000000</v>
      </c>
      <c r="I1024" s="45" t="str">
        <f t="shared" si="147"/>
        <v>7620000000</v>
      </c>
      <c r="J1024" s="46"/>
      <c r="K1024" s="45" t="str">
        <f t="shared" si="148"/>
        <v>60708047620000000000</v>
      </c>
      <c r="L1024" s="39"/>
    </row>
    <row r="1025" spans="1:12" s="38" customFormat="1" ht="25.5">
      <c r="A1025" s="52" t="s">
        <v>714</v>
      </c>
      <c r="B1025" s="53" t="s">
        <v>558</v>
      </c>
      <c r="C1025" s="54" t="s">
        <v>251</v>
      </c>
      <c r="D1025" s="54" t="s">
        <v>86</v>
      </c>
      <c r="E1025" s="54" t="s">
        <v>715</v>
      </c>
      <c r="F1025" s="54" t="s">
        <v>24</v>
      </c>
      <c r="G1025" s="55">
        <f t="shared" si="149"/>
        <v>160000</v>
      </c>
      <c r="H1025" s="56">
        <v>7620020250</v>
      </c>
      <c r="I1025" s="45" t="str">
        <f t="shared" si="147"/>
        <v>7620020250</v>
      </c>
      <c r="J1025" s="46"/>
      <c r="K1025" s="45" t="str">
        <f t="shared" si="148"/>
        <v>60708047620020250000</v>
      </c>
      <c r="L1025" s="39"/>
    </row>
    <row r="1026" spans="1:12" s="38" customFormat="1" ht="25.5">
      <c r="A1026" s="52" t="s">
        <v>43</v>
      </c>
      <c r="B1026" s="53" t="s">
        <v>558</v>
      </c>
      <c r="C1026" s="54" t="s">
        <v>251</v>
      </c>
      <c r="D1026" s="54" t="s">
        <v>86</v>
      </c>
      <c r="E1026" s="54" t="s">
        <v>715</v>
      </c>
      <c r="F1026" s="54" t="s">
        <v>44</v>
      </c>
      <c r="G1026" s="55">
        <f>G1027+G1028</f>
        <v>160000</v>
      </c>
      <c r="H1026" s="56">
        <v>7620020250</v>
      </c>
      <c r="I1026" s="45" t="str">
        <f t="shared" si="147"/>
        <v>7620020250</v>
      </c>
      <c r="J1026" s="45"/>
      <c r="K1026" s="45" t="str">
        <f t="shared" si="148"/>
        <v>60708047620020250240</v>
      </c>
      <c r="L1026" s="39"/>
    </row>
    <row r="1027" spans="1:12" s="59" customFormat="1" ht="25.5">
      <c r="A1027" s="57" t="s">
        <v>45</v>
      </c>
      <c r="B1027" s="53" t="s">
        <v>558</v>
      </c>
      <c r="C1027" s="54" t="s">
        <v>251</v>
      </c>
      <c r="D1027" s="54" t="s">
        <v>86</v>
      </c>
      <c r="E1027" s="54" t="s">
        <v>715</v>
      </c>
      <c r="F1027" s="54" t="s">
        <v>46</v>
      </c>
      <c r="G1027" s="55">
        <f>VLOOKUP($K1027,'[1]АС БЮДЖ на 31 12 2018'!$A$8:$H$701,6,0)</f>
        <v>70000</v>
      </c>
      <c r="H1027" s="56">
        <v>7620020250</v>
      </c>
      <c r="I1027" s="45" t="str">
        <f t="shared" si="147"/>
        <v>7620020250</v>
      </c>
      <c r="J1027" s="45"/>
      <c r="K1027" s="45" t="str">
        <f t="shared" si="148"/>
        <v>60708047620020250244</v>
      </c>
      <c r="L1027" s="58"/>
    </row>
    <row r="1028" spans="1:12" s="59" customFormat="1">
      <c r="A1028" s="52" t="s">
        <v>179</v>
      </c>
      <c r="B1028" s="53" t="s">
        <v>558</v>
      </c>
      <c r="C1028" s="54" t="s">
        <v>251</v>
      </c>
      <c r="D1028" s="54" t="s">
        <v>86</v>
      </c>
      <c r="E1028" s="54" t="s">
        <v>715</v>
      </c>
      <c r="F1028" s="54" t="s">
        <v>180</v>
      </c>
      <c r="G1028" s="55">
        <f>VLOOKUP($K1028,'[1]АС БЮДЖ на 31 12 2018'!$A$8:$H$701,6,0)</f>
        <v>90000</v>
      </c>
      <c r="H1028" s="56">
        <v>7620020250</v>
      </c>
      <c r="I1028" s="45" t="str">
        <f t="shared" si="147"/>
        <v>7620020250</v>
      </c>
      <c r="J1028" s="45"/>
      <c r="K1028" s="45" t="str">
        <f t="shared" si="148"/>
        <v>60708047620020250350</v>
      </c>
      <c r="L1028" s="58"/>
    </row>
    <row r="1029" spans="1:12" s="38" customFormat="1">
      <c r="A1029" s="52"/>
      <c r="B1029" s="53"/>
      <c r="C1029" s="54"/>
      <c r="D1029" s="54"/>
      <c r="E1029" s="54"/>
      <c r="F1029" s="54"/>
      <c r="G1029" s="55"/>
      <c r="H1029" s="56"/>
      <c r="I1029" s="45" t="str">
        <f t="shared" si="147"/>
        <v>0000000000</v>
      </c>
      <c r="J1029" s="45"/>
      <c r="K1029" s="45" t="str">
        <f t="shared" si="148"/>
        <v>0000000000</v>
      </c>
      <c r="L1029" s="39"/>
    </row>
    <row r="1030" spans="1:12" s="109" customFormat="1">
      <c r="A1030" s="31" t="s">
        <v>716</v>
      </c>
      <c r="B1030" s="32" t="s">
        <v>717</v>
      </c>
      <c r="C1030" s="33" t="s">
        <v>22</v>
      </c>
      <c r="D1030" s="33" t="s">
        <v>22</v>
      </c>
      <c r="E1030" s="33" t="s">
        <v>23</v>
      </c>
      <c r="F1030" s="33" t="s">
        <v>24</v>
      </c>
      <c r="G1030" s="107">
        <f>G1049+G1031</f>
        <v>1892944884.8900001</v>
      </c>
      <c r="H1030" s="108">
        <v>0</v>
      </c>
      <c r="I1030" s="45" t="str">
        <f t="shared" si="147"/>
        <v>0000000000</v>
      </c>
      <c r="J1030" s="46"/>
      <c r="K1030" s="45" t="str">
        <f t="shared" si="148"/>
        <v>60900000000000000000</v>
      </c>
      <c r="L1030" s="39"/>
    </row>
    <row r="1031" spans="1:12" s="76" customFormat="1">
      <c r="A1031" s="40" t="s">
        <v>25</v>
      </c>
      <c r="B1031" s="41" t="s">
        <v>717</v>
      </c>
      <c r="C1031" s="42" t="s">
        <v>26</v>
      </c>
      <c r="D1031" s="42" t="s">
        <v>22</v>
      </c>
      <c r="E1031" s="42" t="s">
        <v>23</v>
      </c>
      <c r="F1031" s="42" t="s">
        <v>24</v>
      </c>
      <c r="G1031" s="43">
        <f t="shared" ref="G1031:G1036" si="150">G1032</f>
        <v>1318159.44</v>
      </c>
      <c r="H1031" s="44">
        <v>0</v>
      </c>
      <c r="I1031" s="45" t="str">
        <f t="shared" si="147"/>
        <v>0000000000</v>
      </c>
      <c r="J1031" s="46"/>
      <c r="K1031" s="45" t="str">
        <f t="shared" si="148"/>
        <v>60901000000000000000</v>
      </c>
      <c r="L1031" s="39"/>
    </row>
    <row r="1032" spans="1:12" s="76" customFormat="1">
      <c r="A1032" s="47" t="s">
        <v>107</v>
      </c>
      <c r="B1032" s="48" t="s">
        <v>717</v>
      </c>
      <c r="C1032" s="49" t="s">
        <v>26</v>
      </c>
      <c r="D1032" s="49" t="s">
        <v>108</v>
      </c>
      <c r="E1032" s="49" t="s">
        <v>23</v>
      </c>
      <c r="F1032" s="49" t="s">
        <v>24</v>
      </c>
      <c r="G1032" s="50">
        <f>G1033+G1039+G1045</f>
        <v>1318159.44</v>
      </c>
      <c r="H1032" s="51">
        <v>0</v>
      </c>
      <c r="I1032" s="45" t="str">
        <f t="shared" si="147"/>
        <v>0000000000</v>
      </c>
      <c r="J1032" s="46"/>
      <c r="K1032" s="45" t="str">
        <f t="shared" si="148"/>
        <v>60901130000000000000</v>
      </c>
      <c r="L1032" s="39"/>
    </row>
    <row r="1033" spans="1:12" s="76" customFormat="1" ht="38.25">
      <c r="A1033" s="70" t="s">
        <v>270</v>
      </c>
      <c r="B1033" s="53" t="s">
        <v>717</v>
      </c>
      <c r="C1033" s="54" t="s">
        <v>26</v>
      </c>
      <c r="D1033" s="54" t="s">
        <v>108</v>
      </c>
      <c r="E1033" s="54" t="s">
        <v>271</v>
      </c>
      <c r="F1033" s="54" t="s">
        <v>24</v>
      </c>
      <c r="G1033" s="55">
        <f t="shared" si="150"/>
        <v>6594</v>
      </c>
      <c r="H1033" s="56">
        <v>1100000000</v>
      </c>
      <c r="I1033" s="45" t="str">
        <f t="shared" si="147"/>
        <v>1100000000</v>
      </c>
      <c r="J1033" s="46"/>
      <c r="K1033" s="45" t="str">
        <f t="shared" si="148"/>
        <v>60901131100000000000</v>
      </c>
      <c r="L1033" s="39"/>
    </row>
    <row r="1034" spans="1:12" s="76" customFormat="1" ht="38.25">
      <c r="A1034" s="70" t="s">
        <v>272</v>
      </c>
      <c r="B1034" s="53" t="s">
        <v>717</v>
      </c>
      <c r="C1034" s="54" t="s">
        <v>26</v>
      </c>
      <c r="D1034" s="54" t="s">
        <v>108</v>
      </c>
      <c r="E1034" s="54" t="s">
        <v>273</v>
      </c>
      <c r="F1034" s="54" t="s">
        <v>24</v>
      </c>
      <c r="G1034" s="55">
        <f t="shared" si="150"/>
        <v>6594</v>
      </c>
      <c r="H1034" s="56" t="s">
        <v>274</v>
      </c>
      <c r="I1034" s="45" t="str">
        <f t="shared" si="147"/>
        <v>11Б0000000</v>
      </c>
      <c r="J1034" s="46"/>
      <c r="K1034" s="45" t="str">
        <f t="shared" si="148"/>
        <v>609011311Б0000000000</v>
      </c>
      <c r="L1034" s="39"/>
    </row>
    <row r="1035" spans="1:12" s="76" customFormat="1" ht="25.5">
      <c r="A1035" s="52" t="s">
        <v>275</v>
      </c>
      <c r="B1035" s="53" t="s">
        <v>717</v>
      </c>
      <c r="C1035" s="54" t="s">
        <v>26</v>
      </c>
      <c r="D1035" s="54" t="s">
        <v>108</v>
      </c>
      <c r="E1035" s="54" t="s">
        <v>276</v>
      </c>
      <c r="F1035" s="54" t="s">
        <v>24</v>
      </c>
      <c r="G1035" s="55">
        <f t="shared" si="150"/>
        <v>6594</v>
      </c>
      <c r="H1035" s="56" t="s">
        <v>277</v>
      </c>
      <c r="I1035" s="45" t="str">
        <f t="shared" si="147"/>
        <v>11Б0100000</v>
      </c>
      <c r="J1035" s="46"/>
      <c r="K1035" s="45" t="str">
        <f t="shared" si="148"/>
        <v>609011311Б0100000000</v>
      </c>
      <c r="L1035" s="39"/>
    </row>
    <row r="1036" spans="1:12" s="109" customFormat="1" ht="25.5">
      <c r="A1036" s="52" t="s">
        <v>284</v>
      </c>
      <c r="B1036" s="53" t="s">
        <v>717</v>
      </c>
      <c r="C1036" s="54" t="s">
        <v>26</v>
      </c>
      <c r="D1036" s="54" t="s">
        <v>108</v>
      </c>
      <c r="E1036" s="54" t="s">
        <v>285</v>
      </c>
      <c r="F1036" s="54" t="s">
        <v>24</v>
      </c>
      <c r="G1036" s="55">
        <f t="shared" si="150"/>
        <v>6594</v>
      </c>
      <c r="H1036" s="56" t="s">
        <v>286</v>
      </c>
      <c r="I1036" s="45" t="str">
        <f t="shared" si="147"/>
        <v>11Б0121120</v>
      </c>
      <c r="J1036" s="46"/>
      <c r="K1036" s="45" t="str">
        <f t="shared" si="148"/>
        <v>609011311Б0121120000</v>
      </c>
      <c r="L1036" s="39"/>
    </row>
    <row r="1037" spans="1:12" s="109" customFormat="1" ht="25.5">
      <c r="A1037" s="52" t="s">
        <v>43</v>
      </c>
      <c r="B1037" s="53" t="s">
        <v>717</v>
      </c>
      <c r="C1037" s="54" t="s">
        <v>26</v>
      </c>
      <c r="D1037" s="54" t="s">
        <v>108</v>
      </c>
      <c r="E1037" s="54" t="s">
        <v>285</v>
      </c>
      <c r="F1037" s="54" t="s">
        <v>44</v>
      </c>
      <c r="G1037" s="55">
        <f>G1038</f>
        <v>6594</v>
      </c>
      <c r="H1037" s="56" t="s">
        <v>286</v>
      </c>
      <c r="I1037" s="45" t="str">
        <f t="shared" si="147"/>
        <v>11Б0121120</v>
      </c>
      <c r="J1037" s="45"/>
      <c r="K1037" s="45" t="str">
        <f t="shared" si="148"/>
        <v>609011311Б0121120240</v>
      </c>
      <c r="L1037" s="39"/>
    </row>
    <row r="1038" spans="1:12" s="110" customFormat="1" ht="25.5">
      <c r="A1038" s="57" t="s">
        <v>45</v>
      </c>
      <c r="B1038" s="53" t="s">
        <v>717</v>
      </c>
      <c r="C1038" s="54" t="s">
        <v>26</v>
      </c>
      <c r="D1038" s="54" t="s">
        <v>108</v>
      </c>
      <c r="E1038" s="54" t="s">
        <v>285</v>
      </c>
      <c r="F1038" s="54" t="s">
        <v>46</v>
      </c>
      <c r="G1038" s="55">
        <f>VLOOKUP($K1038,'[1]АС БЮДЖ на 31 12 2018'!$A$8:$H$701,6,0)</f>
        <v>6594</v>
      </c>
      <c r="H1038" s="56" t="s">
        <v>286</v>
      </c>
      <c r="I1038" s="45" t="str">
        <f t="shared" si="147"/>
        <v>11Б0121120</v>
      </c>
      <c r="J1038" s="45"/>
      <c r="K1038" s="45" t="str">
        <f t="shared" si="148"/>
        <v>609011311Б0121120244</v>
      </c>
      <c r="L1038" s="58"/>
    </row>
    <row r="1039" spans="1:12" s="110" customFormat="1" ht="25.5">
      <c r="A1039" s="111" t="s">
        <v>718</v>
      </c>
      <c r="B1039" s="53" t="s">
        <v>717</v>
      </c>
      <c r="C1039" s="54" t="s">
        <v>26</v>
      </c>
      <c r="D1039" s="54" t="s">
        <v>108</v>
      </c>
      <c r="E1039" s="54" t="s">
        <v>719</v>
      </c>
      <c r="F1039" s="54" t="s">
        <v>24</v>
      </c>
      <c r="G1039" s="55">
        <f t="shared" ref="G1039:G1041" si="151">G1040</f>
        <v>921565.44</v>
      </c>
      <c r="H1039" s="56">
        <v>7700000000</v>
      </c>
      <c r="I1039" s="45" t="str">
        <f t="shared" si="147"/>
        <v>7700000000</v>
      </c>
      <c r="J1039" s="46"/>
      <c r="K1039" s="45" t="str">
        <f t="shared" si="148"/>
        <v>60901137700000000000</v>
      </c>
      <c r="L1039" s="39"/>
    </row>
    <row r="1040" spans="1:12" s="110" customFormat="1" ht="25.5">
      <c r="A1040" s="111" t="s">
        <v>720</v>
      </c>
      <c r="B1040" s="53" t="s">
        <v>717</v>
      </c>
      <c r="C1040" s="54" t="s">
        <v>26</v>
      </c>
      <c r="D1040" s="54" t="s">
        <v>108</v>
      </c>
      <c r="E1040" s="54" t="s">
        <v>721</v>
      </c>
      <c r="F1040" s="54" t="s">
        <v>24</v>
      </c>
      <c r="G1040" s="55">
        <f t="shared" si="151"/>
        <v>921565.44</v>
      </c>
      <c r="H1040" s="56">
        <v>7710000000</v>
      </c>
      <c r="I1040" s="45" t="str">
        <f t="shared" si="147"/>
        <v>7710000000</v>
      </c>
      <c r="J1040" s="46"/>
      <c r="K1040" s="45" t="str">
        <f t="shared" si="148"/>
        <v>60901137710000000000</v>
      </c>
      <c r="L1040" s="39"/>
    </row>
    <row r="1041" spans="1:12" s="110" customFormat="1" ht="25.5">
      <c r="A1041" s="52" t="s">
        <v>205</v>
      </c>
      <c r="B1041" s="53" t="s">
        <v>717</v>
      </c>
      <c r="C1041" s="54" t="s">
        <v>26</v>
      </c>
      <c r="D1041" s="54" t="s">
        <v>108</v>
      </c>
      <c r="E1041" s="54" t="s">
        <v>722</v>
      </c>
      <c r="F1041" s="54" t="s">
        <v>24</v>
      </c>
      <c r="G1041" s="55">
        <f t="shared" si="151"/>
        <v>921565.44</v>
      </c>
      <c r="H1041" s="56">
        <v>7710010050</v>
      </c>
      <c r="I1041" s="45" t="str">
        <f t="shared" si="147"/>
        <v>7710010050</v>
      </c>
      <c r="J1041" s="46"/>
      <c r="K1041" s="45" t="str">
        <f t="shared" si="148"/>
        <v>60901137710010050000</v>
      </c>
      <c r="L1041" s="39"/>
    </row>
    <row r="1042" spans="1:12" s="110" customFormat="1">
      <c r="A1042" s="57" t="s">
        <v>35</v>
      </c>
      <c r="B1042" s="53" t="s">
        <v>717</v>
      </c>
      <c r="C1042" s="67" t="s">
        <v>26</v>
      </c>
      <c r="D1042" s="67" t="s">
        <v>108</v>
      </c>
      <c r="E1042" s="54" t="s">
        <v>722</v>
      </c>
      <c r="F1042" s="67" t="s">
        <v>36</v>
      </c>
      <c r="G1042" s="55">
        <f>SUM(G1043:G1044)</f>
        <v>921565.44</v>
      </c>
      <c r="H1042" s="56">
        <v>7710010050</v>
      </c>
      <c r="I1042" s="45" t="str">
        <f t="shared" si="147"/>
        <v>7710010050</v>
      </c>
      <c r="J1042" s="45"/>
      <c r="K1042" s="45" t="str">
        <f t="shared" si="148"/>
        <v>60901137710010050120</v>
      </c>
      <c r="L1042" s="58"/>
    </row>
    <row r="1043" spans="1:12" s="110" customFormat="1" ht="25.5">
      <c r="A1043" s="57" t="s">
        <v>37</v>
      </c>
      <c r="B1043" s="53" t="s">
        <v>717</v>
      </c>
      <c r="C1043" s="67" t="s">
        <v>26</v>
      </c>
      <c r="D1043" s="67" t="s">
        <v>108</v>
      </c>
      <c r="E1043" s="54" t="s">
        <v>722</v>
      </c>
      <c r="F1043" s="67" t="s">
        <v>38</v>
      </c>
      <c r="G1043" s="55">
        <f>VLOOKUP($K1043,'[1]АС БЮДЖ на 31 12 2018'!$A$8:$H$701,6,0)</f>
        <v>723932</v>
      </c>
      <c r="H1043" s="56">
        <v>7710010050</v>
      </c>
      <c r="I1043" s="45" t="str">
        <f t="shared" si="147"/>
        <v>7710010050</v>
      </c>
      <c r="J1043" s="45"/>
      <c r="K1043" s="45" t="str">
        <f t="shared" si="148"/>
        <v>60901137710010050122</v>
      </c>
      <c r="L1043" s="58"/>
    </row>
    <row r="1044" spans="1:12" s="110" customFormat="1" ht="38.25">
      <c r="A1044" s="57" t="s">
        <v>41</v>
      </c>
      <c r="B1044" s="53" t="s">
        <v>717</v>
      </c>
      <c r="C1044" s="67" t="s">
        <v>26</v>
      </c>
      <c r="D1044" s="67" t="s">
        <v>108</v>
      </c>
      <c r="E1044" s="54" t="s">
        <v>722</v>
      </c>
      <c r="F1044" s="67" t="s">
        <v>42</v>
      </c>
      <c r="G1044" s="55">
        <f>VLOOKUP($K1044,'[1]АС БЮДЖ на 31 12 2018'!$A$8:$H$701,6,0)</f>
        <v>197633.44</v>
      </c>
      <c r="H1044" s="56">
        <v>7710010050</v>
      </c>
      <c r="I1044" s="45" t="str">
        <f t="shared" si="147"/>
        <v>7710010050</v>
      </c>
      <c r="J1044" s="45"/>
      <c r="K1044" s="45" t="str">
        <f t="shared" si="148"/>
        <v>60901137710010050129</v>
      </c>
      <c r="L1044" s="58"/>
    </row>
    <row r="1045" spans="1:12" s="110" customFormat="1" ht="25.5">
      <c r="A1045" s="52" t="s">
        <v>101</v>
      </c>
      <c r="B1045" s="53" t="s">
        <v>717</v>
      </c>
      <c r="C1045" s="54" t="s">
        <v>26</v>
      </c>
      <c r="D1045" s="54" t="s">
        <v>108</v>
      </c>
      <c r="E1045" s="54" t="s">
        <v>102</v>
      </c>
      <c r="F1045" s="54" t="s">
        <v>24</v>
      </c>
      <c r="G1045" s="55">
        <f t="shared" ref="G1045:G1047" si="152">G1046</f>
        <v>390000</v>
      </c>
      <c r="H1045" s="56">
        <v>9800000000</v>
      </c>
      <c r="I1045" s="45" t="str">
        <f t="shared" si="147"/>
        <v>9800000000</v>
      </c>
      <c r="J1045" s="46"/>
      <c r="K1045" s="45" t="str">
        <f t="shared" si="148"/>
        <v>60901139800000000000</v>
      </c>
      <c r="L1045" s="39"/>
    </row>
    <row r="1046" spans="1:12" s="110" customFormat="1">
      <c r="A1046" s="52" t="s">
        <v>103</v>
      </c>
      <c r="B1046" s="53" t="s">
        <v>717</v>
      </c>
      <c r="C1046" s="54" t="s">
        <v>26</v>
      </c>
      <c r="D1046" s="54" t="s">
        <v>108</v>
      </c>
      <c r="E1046" s="54" t="s">
        <v>104</v>
      </c>
      <c r="F1046" s="54" t="s">
        <v>24</v>
      </c>
      <c r="G1046" s="55">
        <f t="shared" si="152"/>
        <v>390000</v>
      </c>
      <c r="H1046" s="56">
        <v>9810000000</v>
      </c>
      <c r="I1046" s="45" t="str">
        <f t="shared" si="147"/>
        <v>9810000000</v>
      </c>
      <c r="J1046" s="46"/>
      <c r="K1046" s="45" t="str">
        <f t="shared" si="148"/>
        <v>60901139810000000000</v>
      </c>
      <c r="L1046" s="39"/>
    </row>
    <row r="1047" spans="1:12" s="110" customFormat="1" ht="25.5">
      <c r="A1047" s="52" t="s">
        <v>723</v>
      </c>
      <c r="B1047" s="53" t="s">
        <v>717</v>
      </c>
      <c r="C1047" s="54" t="s">
        <v>26</v>
      </c>
      <c r="D1047" s="54" t="s">
        <v>108</v>
      </c>
      <c r="E1047" s="54" t="s">
        <v>724</v>
      </c>
      <c r="F1047" s="54" t="s">
        <v>24</v>
      </c>
      <c r="G1047" s="55">
        <f t="shared" si="152"/>
        <v>390000</v>
      </c>
      <c r="H1047" s="56">
        <v>9810021360</v>
      </c>
      <c r="I1047" s="45" t="str">
        <f t="shared" si="147"/>
        <v>9810021360</v>
      </c>
      <c r="J1047" s="46"/>
      <c r="K1047" s="45" t="str">
        <f t="shared" si="148"/>
        <v>60901139810021360000</v>
      </c>
      <c r="L1047" s="39"/>
    </row>
    <row r="1048" spans="1:12" s="110" customFormat="1">
      <c r="A1048" s="52" t="s">
        <v>561</v>
      </c>
      <c r="B1048" s="53" t="s">
        <v>717</v>
      </c>
      <c r="C1048" s="54" t="s">
        <v>26</v>
      </c>
      <c r="D1048" s="54" t="s">
        <v>108</v>
      </c>
      <c r="E1048" s="54" t="s">
        <v>724</v>
      </c>
      <c r="F1048" s="54" t="s">
        <v>562</v>
      </c>
      <c r="G1048" s="55">
        <f>VLOOKUP($K1048,'[1]АС БЮДЖ на 31 12 2018'!$A$8:$H$701,6,0)</f>
        <v>390000</v>
      </c>
      <c r="H1048" s="56">
        <v>9810021360</v>
      </c>
      <c r="I1048" s="45" t="str">
        <f t="shared" si="147"/>
        <v>9810021360</v>
      </c>
      <c r="J1048" s="45"/>
      <c r="K1048" s="45" t="str">
        <f t="shared" si="148"/>
        <v>60901139810021360360</v>
      </c>
      <c r="L1048" s="58"/>
    </row>
    <row r="1049" spans="1:12" s="101" customFormat="1">
      <c r="A1049" s="40" t="s">
        <v>366</v>
      </c>
      <c r="B1049" s="41" t="s">
        <v>717</v>
      </c>
      <c r="C1049" s="42" t="s">
        <v>367</v>
      </c>
      <c r="D1049" s="42" t="s">
        <v>22</v>
      </c>
      <c r="E1049" s="42" t="s">
        <v>23</v>
      </c>
      <c r="F1049" s="42" t="s">
        <v>24</v>
      </c>
      <c r="G1049" s="43">
        <f>G1050+G1193+G1206</f>
        <v>1891626725.45</v>
      </c>
      <c r="H1049" s="44">
        <v>0</v>
      </c>
      <c r="I1049" s="45" t="str">
        <f t="shared" si="147"/>
        <v>0000000000</v>
      </c>
      <c r="J1049" s="46"/>
      <c r="K1049" s="45" t="str">
        <f t="shared" si="148"/>
        <v>60910000000000000000</v>
      </c>
      <c r="L1049" s="39"/>
    </row>
    <row r="1050" spans="1:12" s="101" customFormat="1">
      <c r="A1050" s="47" t="s">
        <v>368</v>
      </c>
      <c r="B1050" s="48" t="s">
        <v>717</v>
      </c>
      <c r="C1050" s="49" t="s">
        <v>367</v>
      </c>
      <c r="D1050" s="49" t="s">
        <v>28</v>
      </c>
      <c r="E1050" s="49" t="s">
        <v>23</v>
      </c>
      <c r="F1050" s="49" t="s">
        <v>24</v>
      </c>
      <c r="G1050" s="50">
        <f>G1051+G1188</f>
        <v>1571022180.8700001</v>
      </c>
      <c r="H1050" s="51">
        <v>0</v>
      </c>
      <c r="I1050" s="45" t="str">
        <f t="shared" si="147"/>
        <v>0000000000</v>
      </c>
      <c r="J1050" s="46"/>
      <c r="K1050" s="45" t="str">
        <f t="shared" si="148"/>
        <v>60910030000000000000</v>
      </c>
      <c r="L1050" s="39"/>
    </row>
    <row r="1051" spans="1:12" s="101" customFormat="1">
      <c r="A1051" s="75" t="s">
        <v>439</v>
      </c>
      <c r="B1051" s="53" t="s">
        <v>717</v>
      </c>
      <c r="C1051" s="54" t="s">
        <v>367</v>
      </c>
      <c r="D1051" s="54" t="s">
        <v>28</v>
      </c>
      <c r="E1051" s="54" t="s">
        <v>440</v>
      </c>
      <c r="F1051" s="54" t="s">
        <v>24</v>
      </c>
      <c r="G1051" s="55">
        <f>G1052+G1134+G1183</f>
        <v>1570989012.0300002</v>
      </c>
      <c r="H1051" s="69">
        <v>300000000</v>
      </c>
      <c r="I1051" s="45" t="str">
        <f t="shared" si="147"/>
        <v>0300000000</v>
      </c>
      <c r="J1051" s="46"/>
      <c r="K1051" s="45" t="str">
        <f t="shared" si="148"/>
        <v>60910030300000000000</v>
      </c>
      <c r="L1051" s="39"/>
    </row>
    <row r="1052" spans="1:12" s="101" customFormat="1" ht="25.5">
      <c r="A1052" s="111" t="s">
        <v>725</v>
      </c>
      <c r="B1052" s="53" t="s">
        <v>717</v>
      </c>
      <c r="C1052" s="54" t="s">
        <v>367</v>
      </c>
      <c r="D1052" s="54" t="s">
        <v>28</v>
      </c>
      <c r="E1052" s="54" t="s">
        <v>726</v>
      </c>
      <c r="F1052" s="54" t="s">
        <v>24</v>
      </c>
      <c r="G1052" s="55">
        <f>G1053+G1115</f>
        <v>1546327849.5900002</v>
      </c>
      <c r="H1052" s="69">
        <v>310000000</v>
      </c>
      <c r="I1052" s="45" t="str">
        <f t="shared" si="147"/>
        <v>0310000000</v>
      </c>
      <c r="J1052" s="46"/>
      <c r="K1052" s="45" t="str">
        <f t="shared" si="148"/>
        <v>60910030310000000000</v>
      </c>
      <c r="L1052" s="39"/>
    </row>
    <row r="1053" spans="1:12" s="101" customFormat="1" ht="25.5">
      <c r="A1053" s="87" t="s">
        <v>727</v>
      </c>
      <c r="B1053" s="53" t="s">
        <v>717</v>
      </c>
      <c r="C1053" s="54" t="s">
        <v>367</v>
      </c>
      <c r="D1053" s="54" t="s">
        <v>28</v>
      </c>
      <c r="E1053" s="54" t="s">
        <v>728</v>
      </c>
      <c r="F1053" s="54" t="s">
        <v>24</v>
      </c>
      <c r="G1053" s="55">
        <f>G1054+G1059+G1064+G1069+G1080+G1085+G1090+G1095+G1100+G1105+G1110+G1072+G1075</f>
        <v>1325046821.3500001</v>
      </c>
      <c r="H1053" s="56">
        <v>310100000</v>
      </c>
      <c r="I1053" s="45" t="str">
        <f t="shared" si="147"/>
        <v>0310100000</v>
      </c>
      <c r="J1053" s="46"/>
      <c r="K1053" s="45" t="str">
        <f t="shared" si="148"/>
        <v>60910030310100000000</v>
      </c>
      <c r="L1053" s="39"/>
    </row>
    <row r="1054" spans="1:12" s="101" customFormat="1" ht="25.5">
      <c r="A1054" s="75" t="s">
        <v>729</v>
      </c>
      <c r="B1054" s="53" t="s">
        <v>717</v>
      </c>
      <c r="C1054" s="54" t="s">
        <v>367</v>
      </c>
      <c r="D1054" s="54" t="s">
        <v>28</v>
      </c>
      <c r="E1054" s="54" t="s">
        <v>730</v>
      </c>
      <c r="F1054" s="54" t="s">
        <v>24</v>
      </c>
      <c r="G1054" s="55">
        <f>G1055+G1057</f>
        <v>16080662.109999999</v>
      </c>
      <c r="H1054" s="56">
        <v>310152200</v>
      </c>
      <c r="I1054" s="45" t="str">
        <f t="shared" si="147"/>
        <v>0310152200</v>
      </c>
      <c r="J1054" s="46"/>
      <c r="K1054" s="45" t="str">
        <f t="shared" si="148"/>
        <v>60910030310152200000</v>
      </c>
      <c r="L1054" s="39"/>
    </row>
    <row r="1055" spans="1:12" s="101" customFormat="1" ht="25.5">
      <c r="A1055" s="52" t="s">
        <v>43</v>
      </c>
      <c r="B1055" s="53" t="s">
        <v>717</v>
      </c>
      <c r="C1055" s="54" t="s">
        <v>367</v>
      </c>
      <c r="D1055" s="54" t="s">
        <v>28</v>
      </c>
      <c r="E1055" s="54" t="s">
        <v>730</v>
      </c>
      <c r="F1055" s="54" t="s">
        <v>44</v>
      </c>
      <c r="G1055" s="55">
        <f>G1056</f>
        <v>237625.17</v>
      </c>
      <c r="H1055" s="56">
        <v>310152200</v>
      </c>
      <c r="I1055" s="45" t="str">
        <f t="shared" si="147"/>
        <v>0310152200</v>
      </c>
      <c r="J1055" s="45"/>
      <c r="K1055" s="45" t="str">
        <f t="shared" si="148"/>
        <v>60910030310152200240</v>
      </c>
      <c r="L1055" s="39"/>
    </row>
    <row r="1056" spans="1:12" s="102" customFormat="1" ht="25.5">
      <c r="A1056" s="57" t="s">
        <v>45</v>
      </c>
      <c r="B1056" s="53" t="s">
        <v>717</v>
      </c>
      <c r="C1056" s="54" t="s">
        <v>367</v>
      </c>
      <c r="D1056" s="54" t="s">
        <v>28</v>
      </c>
      <c r="E1056" s="54" t="s">
        <v>730</v>
      </c>
      <c r="F1056" s="54" t="s">
        <v>46</v>
      </c>
      <c r="G1056" s="55">
        <f>VLOOKUP($K1056,'[1]АС БЮДЖ на 31 12 2018'!$A$8:$H$701,6,0)</f>
        <v>237625.17</v>
      </c>
      <c r="H1056" s="56">
        <v>310152200</v>
      </c>
      <c r="I1056" s="45" t="str">
        <f t="shared" si="147"/>
        <v>0310152200</v>
      </c>
      <c r="J1056" s="45"/>
      <c r="K1056" s="45" t="str">
        <f t="shared" si="148"/>
        <v>60910030310152200244</v>
      </c>
      <c r="L1056" s="58"/>
    </row>
    <row r="1057" spans="1:12" s="101" customFormat="1">
      <c r="A1057" s="70" t="s">
        <v>541</v>
      </c>
      <c r="B1057" s="53" t="s">
        <v>717</v>
      </c>
      <c r="C1057" s="54" t="s">
        <v>367</v>
      </c>
      <c r="D1057" s="54" t="s">
        <v>28</v>
      </c>
      <c r="E1057" s="54" t="s">
        <v>730</v>
      </c>
      <c r="F1057" s="54" t="s">
        <v>542</v>
      </c>
      <c r="G1057" s="55">
        <f>G1058</f>
        <v>15843036.939999999</v>
      </c>
      <c r="H1057" s="56">
        <v>310152200</v>
      </c>
      <c r="I1057" s="45" t="str">
        <f t="shared" si="147"/>
        <v>0310152200</v>
      </c>
      <c r="J1057" s="45"/>
      <c r="K1057" s="45" t="str">
        <f t="shared" si="148"/>
        <v>60910030310152200310</v>
      </c>
      <c r="L1057" s="39"/>
    </row>
    <row r="1058" spans="1:12" s="102" customFormat="1" ht="25.5">
      <c r="A1058" s="57" t="s">
        <v>543</v>
      </c>
      <c r="B1058" s="53" t="s">
        <v>717</v>
      </c>
      <c r="C1058" s="54" t="s">
        <v>367</v>
      </c>
      <c r="D1058" s="54" t="s">
        <v>28</v>
      </c>
      <c r="E1058" s="54" t="s">
        <v>730</v>
      </c>
      <c r="F1058" s="54" t="s">
        <v>544</v>
      </c>
      <c r="G1058" s="55">
        <f>VLOOKUP($K1058,'[1]АС БЮДЖ на 31 12 2018'!$A$8:$H$701,6,0)</f>
        <v>15843036.939999999</v>
      </c>
      <c r="H1058" s="56">
        <v>310152200</v>
      </c>
      <c r="I1058" s="45" t="str">
        <f t="shared" si="147"/>
        <v>0310152200</v>
      </c>
      <c r="J1058" s="45"/>
      <c r="K1058" s="45" t="str">
        <f t="shared" si="148"/>
        <v>60910030310152200313</v>
      </c>
      <c r="L1058" s="58"/>
    </row>
    <row r="1059" spans="1:12" s="101" customFormat="1" ht="25.5">
      <c r="A1059" s="75" t="s">
        <v>731</v>
      </c>
      <c r="B1059" s="53" t="s">
        <v>717</v>
      </c>
      <c r="C1059" s="54" t="s">
        <v>367</v>
      </c>
      <c r="D1059" s="54" t="s">
        <v>28</v>
      </c>
      <c r="E1059" s="54" t="s">
        <v>732</v>
      </c>
      <c r="F1059" s="54" t="s">
        <v>24</v>
      </c>
      <c r="G1059" s="55">
        <f>G1060+G1062</f>
        <v>352626363.24000001</v>
      </c>
      <c r="H1059" s="56">
        <v>310152500</v>
      </c>
      <c r="I1059" s="45" t="str">
        <f t="shared" si="147"/>
        <v>0310152500</v>
      </c>
      <c r="J1059" s="46"/>
      <c r="K1059" s="45" t="str">
        <f t="shared" si="148"/>
        <v>60910030310152500000</v>
      </c>
      <c r="L1059" s="39"/>
    </row>
    <row r="1060" spans="1:12" s="101" customFormat="1" ht="25.5">
      <c r="A1060" s="52" t="s">
        <v>43</v>
      </c>
      <c r="B1060" s="53" t="s">
        <v>717</v>
      </c>
      <c r="C1060" s="54" t="s">
        <v>367</v>
      </c>
      <c r="D1060" s="54" t="s">
        <v>28</v>
      </c>
      <c r="E1060" s="54" t="s">
        <v>732</v>
      </c>
      <c r="F1060" s="54" t="s">
        <v>44</v>
      </c>
      <c r="G1060" s="55">
        <f>G1061</f>
        <v>2956263.24</v>
      </c>
      <c r="H1060" s="56">
        <v>310152500</v>
      </c>
      <c r="I1060" s="45" t="str">
        <f t="shared" si="147"/>
        <v>0310152500</v>
      </c>
      <c r="J1060" s="45"/>
      <c r="K1060" s="45" t="str">
        <f t="shared" si="148"/>
        <v>60910030310152500240</v>
      </c>
      <c r="L1060" s="39"/>
    </row>
    <row r="1061" spans="1:12" s="102" customFormat="1" ht="25.5">
      <c r="A1061" s="57" t="s">
        <v>45</v>
      </c>
      <c r="B1061" s="53" t="s">
        <v>717</v>
      </c>
      <c r="C1061" s="54" t="s">
        <v>367</v>
      </c>
      <c r="D1061" s="54" t="s">
        <v>28</v>
      </c>
      <c r="E1061" s="54" t="s">
        <v>732</v>
      </c>
      <c r="F1061" s="54" t="s">
        <v>46</v>
      </c>
      <c r="G1061" s="55">
        <f>VLOOKUP($K1061,'[1]АС БЮДЖ на 31 12 2018'!$A$8:$H$701,6,0)</f>
        <v>2956263.24</v>
      </c>
      <c r="H1061" s="56">
        <v>310152500</v>
      </c>
      <c r="I1061" s="45" t="str">
        <f t="shared" si="147"/>
        <v>0310152500</v>
      </c>
      <c r="J1061" s="45"/>
      <c r="K1061" s="45" t="str">
        <f t="shared" si="148"/>
        <v>60910030310152500244</v>
      </c>
      <c r="L1061" s="58"/>
    </row>
    <row r="1062" spans="1:12" s="101" customFormat="1">
      <c r="A1062" s="70" t="s">
        <v>541</v>
      </c>
      <c r="B1062" s="53" t="s">
        <v>717</v>
      </c>
      <c r="C1062" s="54" t="s">
        <v>367</v>
      </c>
      <c r="D1062" s="54" t="s">
        <v>28</v>
      </c>
      <c r="E1062" s="54" t="s">
        <v>732</v>
      </c>
      <c r="F1062" s="54" t="s">
        <v>542</v>
      </c>
      <c r="G1062" s="55">
        <f>G1063</f>
        <v>349670100</v>
      </c>
      <c r="H1062" s="56">
        <v>310152500</v>
      </c>
      <c r="I1062" s="45" t="str">
        <f t="shared" si="147"/>
        <v>0310152500</v>
      </c>
      <c r="J1062" s="45"/>
      <c r="K1062" s="45" t="str">
        <f t="shared" si="148"/>
        <v>60910030310152500310</v>
      </c>
      <c r="L1062" s="39"/>
    </row>
    <row r="1063" spans="1:12" s="102" customFormat="1" ht="25.5">
      <c r="A1063" s="57" t="s">
        <v>543</v>
      </c>
      <c r="B1063" s="53" t="s">
        <v>717</v>
      </c>
      <c r="C1063" s="54" t="s">
        <v>367</v>
      </c>
      <c r="D1063" s="54" t="s">
        <v>28</v>
      </c>
      <c r="E1063" s="54" t="s">
        <v>732</v>
      </c>
      <c r="F1063" s="54" t="s">
        <v>544</v>
      </c>
      <c r="G1063" s="55">
        <f>VLOOKUP($K1063,'[1]АС БЮДЖ на 31 12 2018'!$A$8:$H$701,6,0)</f>
        <v>349670100</v>
      </c>
      <c r="H1063" s="56">
        <v>310152500</v>
      </c>
      <c r="I1063" s="45" t="str">
        <f t="shared" si="147"/>
        <v>0310152500</v>
      </c>
      <c r="J1063" s="45"/>
      <c r="K1063" s="45" t="str">
        <f t="shared" si="148"/>
        <v>60910030310152500313</v>
      </c>
      <c r="L1063" s="58"/>
    </row>
    <row r="1064" spans="1:12" s="101" customFormat="1" ht="89.25">
      <c r="A1064" s="106" t="s">
        <v>733</v>
      </c>
      <c r="B1064" s="53" t="s">
        <v>717</v>
      </c>
      <c r="C1064" s="54" t="s">
        <v>367</v>
      </c>
      <c r="D1064" s="54" t="s">
        <v>28</v>
      </c>
      <c r="E1064" s="54" t="s">
        <v>734</v>
      </c>
      <c r="F1064" s="54" t="s">
        <v>24</v>
      </c>
      <c r="G1064" s="55">
        <f>G1065+G1067</f>
        <v>140422.95000000001</v>
      </c>
      <c r="H1064" s="56">
        <v>310152800</v>
      </c>
      <c r="I1064" s="45" t="str">
        <f t="shared" si="147"/>
        <v>0310152800</v>
      </c>
      <c r="J1064" s="46"/>
      <c r="K1064" s="45" t="str">
        <f t="shared" si="148"/>
        <v>60910030310152800000</v>
      </c>
      <c r="L1064" s="39"/>
    </row>
    <row r="1065" spans="1:12" s="101" customFormat="1" ht="25.5">
      <c r="A1065" s="52" t="s">
        <v>43</v>
      </c>
      <c r="B1065" s="53" t="s">
        <v>717</v>
      </c>
      <c r="C1065" s="54" t="s">
        <v>367</v>
      </c>
      <c r="D1065" s="54" t="s">
        <v>28</v>
      </c>
      <c r="E1065" s="54" t="s">
        <v>734</v>
      </c>
      <c r="F1065" s="54" t="s">
        <v>44</v>
      </c>
      <c r="G1065" s="55">
        <f>G1066</f>
        <v>1803.31</v>
      </c>
      <c r="H1065" s="56">
        <v>310152800</v>
      </c>
      <c r="I1065" s="45" t="str">
        <f t="shared" si="147"/>
        <v>0310152800</v>
      </c>
      <c r="J1065" s="45"/>
      <c r="K1065" s="45" t="str">
        <f t="shared" si="148"/>
        <v>60910030310152800240</v>
      </c>
      <c r="L1065" s="39"/>
    </row>
    <row r="1066" spans="1:12" s="102" customFormat="1" ht="25.5">
      <c r="A1066" s="57" t="s">
        <v>45</v>
      </c>
      <c r="B1066" s="53" t="s">
        <v>717</v>
      </c>
      <c r="C1066" s="54" t="s">
        <v>367</v>
      </c>
      <c r="D1066" s="54" t="s">
        <v>28</v>
      </c>
      <c r="E1066" s="54" t="s">
        <v>734</v>
      </c>
      <c r="F1066" s="54" t="s">
        <v>46</v>
      </c>
      <c r="G1066" s="55">
        <f>VLOOKUP($K1066,'[1]АС БЮДЖ на 31 12 2018'!$A$8:$H$701,6,0)</f>
        <v>1803.31</v>
      </c>
      <c r="H1066" s="56">
        <v>310152800</v>
      </c>
      <c r="I1066" s="45" t="str">
        <f t="shared" si="147"/>
        <v>0310152800</v>
      </c>
      <c r="J1066" s="45"/>
      <c r="K1066" s="45" t="str">
        <f t="shared" si="148"/>
        <v>60910030310152800244</v>
      </c>
      <c r="L1066" s="58"/>
    </row>
    <row r="1067" spans="1:12" s="101" customFormat="1">
      <c r="A1067" s="70" t="s">
        <v>541</v>
      </c>
      <c r="B1067" s="53" t="s">
        <v>717</v>
      </c>
      <c r="C1067" s="54" t="s">
        <v>367</v>
      </c>
      <c r="D1067" s="54" t="s">
        <v>28</v>
      </c>
      <c r="E1067" s="54" t="s">
        <v>734</v>
      </c>
      <c r="F1067" s="54" t="s">
        <v>542</v>
      </c>
      <c r="G1067" s="55">
        <f>G1068</f>
        <v>138619.64000000001</v>
      </c>
      <c r="H1067" s="56">
        <v>310152800</v>
      </c>
      <c r="I1067" s="45" t="str">
        <f t="shared" si="147"/>
        <v>0310152800</v>
      </c>
      <c r="J1067" s="45"/>
      <c r="K1067" s="45" t="str">
        <f t="shared" si="148"/>
        <v>60910030310152800310</v>
      </c>
      <c r="L1067" s="39"/>
    </row>
    <row r="1068" spans="1:12" s="102" customFormat="1" ht="25.5">
      <c r="A1068" s="57" t="s">
        <v>543</v>
      </c>
      <c r="B1068" s="53" t="s">
        <v>717</v>
      </c>
      <c r="C1068" s="54" t="s">
        <v>367</v>
      </c>
      <c r="D1068" s="54" t="s">
        <v>28</v>
      </c>
      <c r="E1068" s="54" t="s">
        <v>734</v>
      </c>
      <c r="F1068" s="54" t="s">
        <v>544</v>
      </c>
      <c r="G1068" s="55">
        <f>VLOOKUP($K1068,'[1]АС БЮДЖ на 31 12 2018'!$A$8:$H$701,6,0)</f>
        <v>138619.64000000001</v>
      </c>
      <c r="H1068" s="56">
        <v>310152800</v>
      </c>
      <c r="I1068" s="45" t="str">
        <f t="shared" si="147"/>
        <v>0310152800</v>
      </c>
      <c r="J1068" s="45"/>
      <c r="K1068" s="45" t="str">
        <f t="shared" si="148"/>
        <v>60910030310152800313</v>
      </c>
      <c r="L1068" s="58"/>
    </row>
    <row r="1069" spans="1:12" s="101" customFormat="1" ht="25.5">
      <c r="A1069" s="103" t="s">
        <v>735</v>
      </c>
      <c r="B1069" s="53" t="s">
        <v>717</v>
      </c>
      <c r="C1069" s="54" t="s">
        <v>367</v>
      </c>
      <c r="D1069" s="54" t="s">
        <v>28</v>
      </c>
      <c r="E1069" s="54" t="s">
        <v>736</v>
      </c>
      <c r="F1069" s="54" t="s">
        <v>24</v>
      </c>
      <c r="G1069" s="55">
        <f t="shared" ref="G1069:G1070" si="153">G1070</f>
        <v>12803144.23</v>
      </c>
      <c r="H1069" s="56">
        <v>310176240</v>
      </c>
      <c r="I1069" s="45" t="str">
        <f t="shared" si="147"/>
        <v>0310176240</v>
      </c>
      <c r="J1069" s="46"/>
      <c r="K1069" s="45" t="str">
        <f t="shared" si="148"/>
        <v>60910030310176240000</v>
      </c>
      <c r="L1069" s="39"/>
    </row>
    <row r="1070" spans="1:12" s="101" customFormat="1">
      <c r="A1070" s="70" t="s">
        <v>541</v>
      </c>
      <c r="B1070" s="53" t="s">
        <v>717</v>
      </c>
      <c r="C1070" s="54" t="s">
        <v>367</v>
      </c>
      <c r="D1070" s="54" t="s">
        <v>28</v>
      </c>
      <c r="E1070" s="54" t="s">
        <v>736</v>
      </c>
      <c r="F1070" s="54" t="s">
        <v>542</v>
      </c>
      <c r="G1070" s="55">
        <f t="shared" si="153"/>
        <v>12803144.23</v>
      </c>
      <c r="H1070" s="56">
        <v>310176240</v>
      </c>
      <c r="I1070" s="45" t="str">
        <f t="shared" si="147"/>
        <v>0310176240</v>
      </c>
      <c r="J1070" s="45"/>
      <c r="K1070" s="45" t="str">
        <f t="shared" si="148"/>
        <v>60910030310176240310</v>
      </c>
      <c r="L1070" s="39"/>
    </row>
    <row r="1071" spans="1:12" s="102" customFormat="1" ht="25.5">
      <c r="A1071" s="57" t="s">
        <v>543</v>
      </c>
      <c r="B1071" s="53" t="s">
        <v>717</v>
      </c>
      <c r="C1071" s="54" t="s">
        <v>367</v>
      </c>
      <c r="D1071" s="54" t="s">
        <v>28</v>
      </c>
      <c r="E1071" s="54" t="s">
        <v>736</v>
      </c>
      <c r="F1071" s="54" t="s">
        <v>544</v>
      </c>
      <c r="G1071" s="55">
        <f>VLOOKUP($K1071,'[1]АС БЮДЖ на 31 12 2018'!$A$8:$H$701,6,0)</f>
        <v>12803144.23</v>
      </c>
      <c r="H1071" s="56">
        <v>310176240</v>
      </c>
      <c r="I1071" s="45" t="str">
        <f t="shared" si="147"/>
        <v>0310176240</v>
      </c>
      <c r="J1071" s="45"/>
      <c r="K1071" s="45" t="str">
        <f t="shared" si="148"/>
        <v>60910030310176240313</v>
      </c>
      <c r="L1071" s="58"/>
    </row>
    <row r="1072" spans="1:12" s="102" customFormat="1">
      <c r="A1072" s="111" t="s">
        <v>737</v>
      </c>
      <c r="B1072" s="53" t="s">
        <v>717</v>
      </c>
      <c r="C1072" s="54" t="s">
        <v>367</v>
      </c>
      <c r="D1072" s="54" t="s">
        <v>28</v>
      </c>
      <c r="E1072" s="54" t="s">
        <v>738</v>
      </c>
      <c r="F1072" s="54" t="s">
        <v>24</v>
      </c>
      <c r="G1072" s="55">
        <f t="shared" ref="G1072:G1073" si="154">G1073</f>
        <v>1494683.25</v>
      </c>
      <c r="H1072" s="56">
        <v>310176250</v>
      </c>
      <c r="I1072" s="45" t="str">
        <f t="shared" ref="I1072:I1137" si="155">TEXT(H1072,"0000000000")</f>
        <v>0310176250</v>
      </c>
      <c r="J1072" s="46"/>
      <c r="K1072" s="45" t="str">
        <f t="shared" si="148"/>
        <v>60910030310176250000</v>
      </c>
      <c r="L1072" s="39"/>
    </row>
    <row r="1073" spans="1:12" s="102" customFormat="1">
      <c r="A1073" s="91" t="s">
        <v>541</v>
      </c>
      <c r="B1073" s="53" t="s">
        <v>717</v>
      </c>
      <c r="C1073" s="54" t="s">
        <v>367</v>
      </c>
      <c r="D1073" s="54" t="s">
        <v>28</v>
      </c>
      <c r="E1073" s="54" t="s">
        <v>738</v>
      </c>
      <c r="F1073" s="54" t="s">
        <v>542</v>
      </c>
      <c r="G1073" s="55">
        <f t="shared" si="154"/>
        <v>1494683.25</v>
      </c>
      <c r="H1073" s="56">
        <v>310176250</v>
      </c>
      <c r="I1073" s="45" t="str">
        <f t="shared" si="155"/>
        <v>0310176250</v>
      </c>
      <c r="J1073" s="45"/>
      <c r="K1073" s="45" t="str">
        <f t="shared" si="148"/>
        <v>60910030310176250310</v>
      </c>
      <c r="L1073" s="58"/>
    </row>
    <row r="1074" spans="1:12" s="102" customFormat="1" ht="25.5">
      <c r="A1074" s="57" t="s">
        <v>543</v>
      </c>
      <c r="B1074" s="53" t="s">
        <v>717</v>
      </c>
      <c r="C1074" s="54" t="s">
        <v>367</v>
      </c>
      <c r="D1074" s="54" t="s">
        <v>28</v>
      </c>
      <c r="E1074" s="54" t="s">
        <v>738</v>
      </c>
      <c r="F1074" s="54" t="s">
        <v>544</v>
      </c>
      <c r="G1074" s="55">
        <f>VLOOKUP($K1074,'[1]АС БЮДЖ на 31 12 2018'!$A$8:$H$701,6,0)</f>
        <v>1494683.25</v>
      </c>
      <c r="H1074" s="56">
        <v>310176250</v>
      </c>
      <c r="I1074" s="45" t="str">
        <f t="shared" si="155"/>
        <v>0310176250</v>
      </c>
      <c r="J1074" s="45"/>
      <c r="K1074" s="45" t="str">
        <f t="shared" si="148"/>
        <v>60910030310176250313</v>
      </c>
      <c r="L1074" s="58"/>
    </row>
    <row r="1075" spans="1:12" s="102" customFormat="1" ht="25.5">
      <c r="A1075" s="70" t="s">
        <v>739</v>
      </c>
      <c r="B1075" s="53" t="s">
        <v>717</v>
      </c>
      <c r="C1075" s="54" t="s">
        <v>367</v>
      </c>
      <c r="D1075" s="54" t="s">
        <v>28</v>
      </c>
      <c r="E1075" s="54" t="s">
        <v>740</v>
      </c>
      <c r="F1075" s="54" t="s">
        <v>24</v>
      </c>
      <c r="G1075" s="55">
        <f>G1076+G1078</f>
        <v>1920039.51</v>
      </c>
      <c r="H1075" s="54">
        <v>310177220</v>
      </c>
      <c r="I1075" s="45" t="str">
        <f t="shared" si="155"/>
        <v>0310177220</v>
      </c>
      <c r="J1075" s="46"/>
      <c r="K1075" s="45" t="str">
        <f t="shared" ref="K1075:K1138" si="156">CONCATENATE(B1075,C1075,D1075,I1075,F1075)</f>
        <v>60910030310177220000</v>
      </c>
      <c r="L1075" s="39"/>
    </row>
    <row r="1076" spans="1:12" s="102" customFormat="1" ht="25.5">
      <c r="A1076" s="70" t="s">
        <v>43</v>
      </c>
      <c r="B1076" s="53" t="s">
        <v>717</v>
      </c>
      <c r="C1076" s="54" t="s">
        <v>367</v>
      </c>
      <c r="D1076" s="54" t="s">
        <v>28</v>
      </c>
      <c r="E1076" s="54" t="s">
        <v>740</v>
      </c>
      <c r="F1076" s="54" t="s">
        <v>44</v>
      </c>
      <c r="G1076" s="55">
        <f>G1077</f>
        <v>21227.16</v>
      </c>
      <c r="H1076" s="54">
        <v>310177220</v>
      </c>
      <c r="I1076" s="45" t="str">
        <f t="shared" si="155"/>
        <v>0310177220</v>
      </c>
      <c r="J1076" s="45"/>
      <c r="K1076" s="45" t="str">
        <f t="shared" si="156"/>
        <v>60910030310177220240</v>
      </c>
      <c r="L1076" s="58"/>
    </row>
    <row r="1077" spans="1:12" s="102" customFormat="1" ht="25.5">
      <c r="A1077" s="57" t="s">
        <v>45</v>
      </c>
      <c r="B1077" s="53" t="s">
        <v>717</v>
      </c>
      <c r="C1077" s="54" t="s">
        <v>367</v>
      </c>
      <c r="D1077" s="54" t="s">
        <v>28</v>
      </c>
      <c r="E1077" s="54" t="s">
        <v>740</v>
      </c>
      <c r="F1077" s="54" t="s">
        <v>46</v>
      </c>
      <c r="G1077" s="55">
        <f>VLOOKUP($K1077,'[1]АС БЮДЖ на 31 12 2018'!$A$8:$H$701,6,0)</f>
        <v>21227.16</v>
      </c>
      <c r="H1077" s="54">
        <v>310177220</v>
      </c>
      <c r="I1077" s="45" t="str">
        <f t="shared" si="155"/>
        <v>0310177220</v>
      </c>
      <c r="J1077" s="45"/>
      <c r="K1077" s="45" t="str">
        <f t="shared" si="156"/>
        <v>60910030310177220244</v>
      </c>
      <c r="L1077" s="58"/>
    </row>
    <row r="1078" spans="1:12" s="102" customFormat="1">
      <c r="A1078" s="70" t="s">
        <v>541</v>
      </c>
      <c r="B1078" s="53" t="s">
        <v>717</v>
      </c>
      <c r="C1078" s="54" t="s">
        <v>367</v>
      </c>
      <c r="D1078" s="54" t="s">
        <v>28</v>
      </c>
      <c r="E1078" s="54" t="s">
        <v>740</v>
      </c>
      <c r="F1078" s="54" t="s">
        <v>542</v>
      </c>
      <c r="G1078" s="55">
        <f>G1079</f>
        <v>1898812.35</v>
      </c>
      <c r="H1078" s="54">
        <v>310177220</v>
      </c>
      <c r="I1078" s="45" t="str">
        <f t="shared" si="155"/>
        <v>0310177220</v>
      </c>
      <c r="J1078" s="45"/>
      <c r="K1078" s="45" t="str">
        <f t="shared" si="156"/>
        <v>60910030310177220310</v>
      </c>
      <c r="L1078" s="58"/>
    </row>
    <row r="1079" spans="1:12" s="102" customFormat="1" ht="25.5">
      <c r="A1079" s="57" t="s">
        <v>543</v>
      </c>
      <c r="B1079" s="53" t="s">
        <v>717</v>
      </c>
      <c r="C1079" s="54" t="s">
        <v>367</v>
      </c>
      <c r="D1079" s="54" t="s">
        <v>28</v>
      </c>
      <c r="E1079" s="54" t="s">
        <v>740</v>
      </c>
      <c r="F1079" s="54" t="s">
        <v>544</v>
      </c>
      <c r="G1079" s="55">
        <f>VLOOKUP($K1079,'[1]АС БЮДЖ на 31 12 2018'!$A$8:$H$701,6,0)</f>
        <v>1898812.35</v>
      </c>
      <c r="H1079" s="54">
        <v>310177220</v>
      </c>
      <c r="I1079" s="45" t="str">
        <f t="shared" si="155"/>
        <v>0310177220</v>
      </c>
      <c r="J1079" s="45"/>
      <c r="K1079" s="45" t="str">
        <f t="shared" si="156"/>
        <v>60910030310177220313</v>
      </c>
      <c r="L1079" s="58"/>
    </row>
    <row r="1080" spans="1:12" s="101" customFormat="1" ht="63.75">
      <c r="A1080" s="103" t="s">
        <v>741</v>
      </c>
      <c r="B1080" s="53" t="s">
        <v>717</v>
      </c>
      <c r="C1080" s="54" t="s">
        <v>367</v>
      </c>
      <c r="D1080" s="54" t="s">
        <v>28</v>
      </c>
      <c r="E1080" s="54" t="s">
        <v>742</v>
      </c>
      <c r="F1080" s="54" t="s">
        <v>24</v>
      </c>
      <c r="G1080" s="55">
        <f>G1081+G1083</f>
        <v>366410762.53000003</v>
      </c>
      <c r="H1080" s="56">
        <v>310178210</v>
      </c>
      <c r="I1080" s="45" t="str">
        <f t="shared" si="155"/>
        <v>0310178210</v>
      </c>
      <c r="J1080" s="46"/>
      <c r="K1080" s="45" t="str">
        <f t="shared" si="156"/>
        <v>60910030310178210000</v>
      </c>
      <c r="L1080" s="39"/>
    </row>
    <row r="1081" spans="1:12" s="101" customFormat="1" ht="25.5">
      <c r="A1081" s="52" t="s">
        <v>43</v>
      </c>
      <c r="B1081" s="53" t="s">
        <v>717</v>
      </c>
      <c r="C1081" s="54" t="s">
        <v>367</v>
      </c>
      <c r="D1081" s="54" t="s">
        <v>28</v>
      </c>
      <c r="E1081" s="54" t="s">
        <v>742</v>
      </c>
      <c r="F1081" s="54" t="s">
        <v>44</v>
      </c>
      <c r="G1081" s="55">
        <f>G1082</f>
        <v>5107664.79</v>
      </c>
      <c r="H1081" s="56">
        <v>310178210</v>
      </c>
      <c r="I1081" s="45" t="str">
        <f t="shared" si="155"/>
        <v>0310178210</v>
      </c>
      <c r="J1081" s="45"/>
      <c r="K1081" s="45" t="str">
        <f t="shared" si="156"/>
        <v>60910030310178210240</v>
      </c>
      <c r="L1081" s="39"/>
    </row>
    <row r="1082" spans="1:12" s="102" customFormat="1" ht="25.5">
      <c r="A1082" s="57" t="s">
        <v>45</v>
      </c>
      <c r="B1082" s="53" t="s">
        <v>717</v>
      </c>
      <c r="C1082" s="54" t="s">
        <v>367</v>
      </c>
      <c r="D1082" s="54" t="s">
        <v>28</v>
      </c>
      <c r="E1082" s="54" t="s">
        <v>742</v>
      </c>
      <c r="F1082" s="54" t="s">
        <v>46</v>
      </c>
      <c r="G1082" s="55">
        <f>VLOOKUP($K1082,'[1]АС БЮДЖ на 31 12 2018'!$A$8:$H$701,6,0)</f>
        <v>5107664.79</v>
      </c>
      <c r="H1082" s="56">
        <v>310178210</v>
      </c>
      <c r="I1082" s="45" t="str">
        <f t="shared" si="155"/>
        <v>0310178210</v>
      </c>
      <c r="J1082" s="45"/>
      <c r="K1082" s="45" t="str">
        <f t="shared" si="156"/>
        <v>60910030310178210244</v>
      </c>
      <c r="L1082" s="58"/>
    </row>
    <row r="1083" spans="1:12" s="101" customFormat="1">
      <c r="A1083" s="70" t="s">
        <v>541</v>
      </c>
      <c r="B1083" s="53" t="s">
        <v>717</v>
      </c>
      <c r="C1083" s="54" t="s">
        <v>367</v>
      </c>
      <c r="D1083" s="54" t="s">
        <v>28</v>
      </c>
      <c r="E1083" s="54" t="s">
        <v>742</v>
      </c>
      <c r="F1083" s="54" t="s">
        <v>542</v>
      </c>
      <c r="G1083" s="55">
        <f>G1084</f>
        <v>361303097.74000001</v>
      </c>
      <c r="H1083" s="56">
        <v>310178210</v>
      </c>
      <c r="I1083" s="45" t="str">
        <f t="shared" si="155"/>
        <v>0310178210</v>
      </c>
      <c r="J1083" s="45"/>
      <c r="K1083" s="45" t="str">
        <f t="shared" si="156"/>
        <v>60910030310178210310</v>
      </c>
      <c r="L1083" s="39"/>
    </row>
    <row r="1084" spans="1:12" s="102" customFormat="1" ht="25.5">
      <c r="A1084" s="57" t="s">
        <v>543</v>
      </c>
      <c r="B1084" s="53" t="s">
        <v>717</v>
      </c>
      <c r="C1084" s="54" t="s">
        <v>367</v>
      </c>
      <c r="D1084" s="54" t="s">
        <v>28</v>
      </c>
      <c r="E1084" s="54" t="s">
        <v>742</v>
      </c>
      <c r="F1084" s="54" t="s">
        <v>544</v>
      </c>
      <c r="G1084" s="55">
        <f>VLOOKUP($K1084,'[1]АС БЮДЖ на 31 12 2018'!$A$8:$H$701,6,0)</f>
        <v>361303097.74000001</v>
      </c>
      <c r="H1084" s="56">
        <v>310178210</v>
      </c>
      <c r="I1084" s="45" t="str">
        <f t="shared" si="155"/>
        <v>0310178210</v>
      </c>
      <c r="J1084" s="45"/>
      <c r="K1084" s="45" t="str">
        <f t="shared" si="156"/>
        <v>60910030310178210313</v>
      </c>
      <c r="L1084" s="58"/>
    </row>
    <row r="1085" spans="1:12" s="101" customFormat="1" ht="25.5">
      <c r="A1085" s="70" t="s">
        <v>743</v>
      </c>
      <c r="B1085" s="53" t="s">
        <v>717</v>
      </c>
      <c r="C1085" s="54" t="s">
        <v>367</v>
      </c>
      <c r="D1085" s="54" t="s">
        <v>28</v>
      </c>
      <c r="E1085" s="54" t="s">
        <v>744</v>
      </c>
      <c r="F1085" s="54" t="s">
        <v>24</v>
      </c>
      <c r="G1085" s="55">
        <f>G1086+G1088</f>
        <v>270526392.78999996</v>
      </c>
      <c r="H1085" s="56">
        <v>310178220</v>
      </c>
      <c r="I1085" s="45" t="str">
        <f t="shared" si="155"/>
        <v>0310178220</v>
      </c>
      <c r="J1085" s="46"/>
      <c r="K1085" s="45" t="str">
        <f t="shared" si="156"/>
        <v>60910030310178220000</v>
      </c>
      <c r="L1085" s="39"/>
    </row>
    <row r="1086" spans="1:12" s="101" customFormat="1" ht="25.5">
      <c r="A1086" s="70" t="s">
        <v>43</v>
      </c>
      <c r="B1086" s="53" t="s">
        <v>717</v>
      </c>
      <c r="C1086" s="54" t="s">
        <v>367</v>
      </c>
      <c r="D1086" s="54" t="s">
        <v>28</v>
      </c>
      <c r="E1086" s="54" t="s">
        <v>744</v>
      </c>
      <c r="F1086" s="54" t="s">
        <v>44</v>
      </c>
      <c r="G1086" s="55">
        <f>G1087</f>
        <v>3687482.53</v>
      </c>
      <c r="H1086" s="56">
        <v>310178220</v>
      </c>
      <c r="I1086" s="45" t="str">
        <f t="shared" si="155"/>
        <v>0310178220</v>
      </c>
      <c r="J1086" s="45"/>
      <c r="K1086" s="45" t="str">
        <f t="shared" si="156"/>
        <v>60910030310178220240</v>
      </c>
      <c r="L1086" s="39"/>
    </row>
    <row r="1087" spans="1:12" s="102" customFormat="1" ht="25.5">
      <c r="A1087" s="57" t="s">
        <v>45</v>
      </c>
      <c r="B1087" s="53" t="s">
        <v>717</v>
      </c>
      <c r="C1087" s="54" t="s">
        <v>367</v>
      </c>
      <c r="D1087" s="54" t="s">
        <v>28</v>
      </c>
      <c r="E1087" s="54" t="s">
        <v>744</v>
      </c>
      <c r="F1087" s="54" t="s">
        <v>46</v>
      </c>
      <c r="G1087" s="55">
        <f>VLOOKUP($K1087,'[1]АС БЮДЖ на 31 12 2018'!$A$8:$H$701,6,0)</f>
        <v>3687482.53</v>
      </c>
      <c r="H1087" s="56">
        <v>310178220</v>
      </c>
      <c r="I1087" s="45" t="str">
        <f t="shared" si="155"/>
        <v>0310178220</v>
      </c>
      <c r="J1087" s="45"/>
      <c r="K1087" s="45" t="str">
        <f t="shared" si="156"/>
        <v>60910030310178220244</v>
      </c>
      <c r="L1087" s="58"/>
    </row>
    <row r="1088" spans="1:12" s="101" customFormat="1">
      <c r="A1088" s="70" t="s">
        <v>541</v>
      </c>
      <c r="B1088" s="53" t="s">
        <v>717</v>
      </c>
      <c r="C1088" s="54" t="s">
        <v>367</v>
      </c>
      <c r="D1088" s="54" t="s">
        <v>28</v>
      </c>
      <c r="E1088" s="54" t="s">
        <v>744</v>
      </c>
      <c r="F1088" s="54" t="s">
        <v>542</v>
      </c>
      <c r="G1088" s="55">
        <f>G1089</f>
        <v>266838910.25999999</v>
      </c>
      <c r="H1088" s="56">
        <v>310178220</v>
      </c>
      <c r="I1088" s="45" t="str">
        <f t="shared" si="155"/>
        <v>0310178220</v>
      </c>
      <c r="J1088" s="45"/>
      <c r="K1088" s="45" t="str">
        <f t="shared" si="156"/>
        <v>60910030310178220310</v>
      </c>
      <c r="L1088" s="39"/>
    </row>
    <row r="1089" spans="1:12" s="112" customFormat="1" ht="25.5">
      <c r="A1089" s="57" t="s">
        <v>543</v>
      </c>
      <c r="B1089" s="53" t="s">
        <v>717</v>
      </c>
      <c r="C1089" s="54" t="s">
        <v>367</v>
      </c>
      <c r="D1089" s="54" t="s">
        <v>28</v>
      </c>
      <c r="E1089" s="54" t="s">
        <v>744</v>
      </c>
      <c r="F1089" s="54" t="s">
        <v>544</v>
      </c>
      <c r="G1089" s="55">
        <f>VLOOKUP($K1089,'[1]АС БЮДЖ на 31 12 2018'!$A$8:$H$701,6,0)</f>
        <v>266838910.25999999</v>
      </c>
      <c r="H1089" s="56">
        <v>310178220</v>
      </c>
      <c r="I1089" s="45" t="str">
        <f t="shared" si="155"/>
        <v>0310178220</v>
      </c>
      <c r="J1089" s="45"/>
      <c r="K1089" s="45" t="str">
        <f t="shared" si="156"/>
        <v>60910030310178220313</v>
      </c>
      <c r="L1089" s="81"/>
    </row>
    <row r="1090" spans="1:12" s="101" customFormat="1" ht="25.5">
      <c r="A1090" s="103" t="s">
        <v>745</v>
      </c>
      <c r="B1090" s="53" t="s">
        <v>717</v>
      </c>
      <c r="C1090" s="54" t="s">
        <v>367</v>
      </c>
      <c r="D1090" s="54" t="s">
        <v>28</v>
      </c>
      <c r="E1090" s="54" t="s">
        <v>746</v>
      </c>
      <c r="F1090" s="54" t="s">
        <v>24</v>
      </c>
      <c r="G1090" s="55">
        <f>G1091+G1093</f>
        <v>6459643.0199999996</v>
      </c>
      <c r="H1090" s="56">
        <v>310178230</v>
      </c>
      <c r="I1090" s="45" t="str">
        <f t="shared" si="155"/>
        <v>0310178230</v>
      </c>
      <c r="J1090" s="46"/>
      <c r="K1090" s="45" t="str">
        <f t="shared" si="156"/>
        <v>60910030310178230000</v>
      </c>
      <c r="L1090" s="39"/>
    </row>
    <row r="1091" spans="1:12" s="101" customFormat="1" ht="25.5">
      <c r="A1091" s="52" t="s">
        <v>43</v>
      </c>
      <c r="B1091" s="53" t="s">
        <v>717</v>
      </c>
      <c r="C1091" s="54" t="s">
        <v>367</v>
      </c>
      <c r="D1091" s="54" t="s">
        <v>28</v>
      </c>
      <c r="E1091" s="54" t="s">
        <v>746</v>
      </c>
      <c r="F1091" s="54" t="s">
        <v>44</v>
      </c>
      <c r="G1091" s="55">
        <f>G1092</f>
        <v>89990.63</v>
      </c>
      <c r="H1091" s="56">
        <v>310178230</v>
      </c>
      <c r="I1091" s="45" t="str">
        <f t="shared" si="155"/>
        <v>0310178230</v>
      </c>
      <c r="J1091" s="45"/>
      <c r="K1091" s="45" t="str">
        <f t="shared" si="156"/>
        <v>60910030310178230240</v>
      </c>
      <c r="L1091" s="39"/>
    </row>
    <row r="1092" spans="1:12" s="102" customFormat="1" ht="25.5">
      <c r="A1092" s="57" t="s">
        <v>45</v>
      </c>
      <c r="B1092" s="53" t="s">
        <v>717</v>
      </c>
      <c r="C1092" s="54" t="s">
        <v>367</v>
      </c>
      <c r="D1092" s="54" t="s">
        <v>28</v>
      </c>
      <c r="E1092" s="54" t="s">
        <v>746</v>
      </c>
      <c r="F1092" s="54" t="s">
        <v>46</v>
      </c>
      <c r="G1092" s="55">
        <f>VLOOKUP($K1092,'[1]АС БЮДЖ на 31 12 2018'!$A$8:$H$701,6,0)</f>
        <v>89990.63</v>
      </c>
      <c r="H1092" s="56">
        <v>310178230</v>
      </c>
      <c r="I1092" s="45" t="str">
        <f t="shared" si="155"/>
        <v>0310178230</v>
      </c>
      <c r="J1092" s="45"/>
      <c r="K1092" s="45" t="str">
        <f t="shared" si="156"/>
        <v>60910030310178230244</v>
      </c>
      <c r="L1092" s="58"/>
    </row>
    <row r="1093" spans="1:12" s="101" customFormat="1">
      <c r="A1093" s="70" t="s">
        <v>541</v>
      </c>
      <c r="B1093" s="53" t="s">
        <v>717</v>
      </c>
      <c r="C1093" s="54" t="s">
        <v>367</v>
      </c>
      <c r="D1093" s="54" t="s">
        <v>28</v>
      </c>
      <c r="E1093" s="54" t="s">
        <v>746</v>
      </c>
      <c r="F1093" s="54" t="s">
        <v>542</v>
      </c>
      <c r="G1093" s="55">
        <f>G1094</f>
        <v>6369652.3899999997</v>
      </c>
      <c r="H1093" s="56">
        <v>310178230</v>
      </c>
      <c r="I1093" s="45" t="str">
        <f t="shared" si="155"/>
        <v>0310178230</v>
      </c>
      <c r="J1093" s="45"/>
      <c r="K1093" s="45" t="str">
        <f t="shared" si="156"/>
        <v>60910030310178230310</v>
      </c>
      <c r="L1093" s="39"/>
    </row>
    <row r="1094" spans="1:12" s="102" customFormat="1" ht="25.5">
      <c r="A1094" s="57" t="s">
        <v>543</v>
      </c>
      <c r="B1094" s="53" t="s">
        <v>717</v>
      </c>
      <c r="C1094" s="54" t="s">
        <v>367</v>
      </c>
      <c r="D1094" s="54" t="s">
        <v>28</v>
      </c>
      <c r="E1094" s="54" t="s">
        <v>746</v>
      </c>
      <c r="F1094" s="54" t="s">
        <v>544</v>
      </c>
      <c r="G1094" s="55">
        <f>VLOOKUP($K1094,'[1]АС БЮДЖ на 31 12 2018'!$A$8:$H$701,6,0)</f>
        <v>6369652.3899999997</v>
      </c>
      <c r="H1094" s="56">
        <v>310178230</v>
      </c>
      <c r="I1094" s="45" t="str">
        <f t="shared" si="155"/>
        <v>0310178230</v>
      </c>
      <c r="J1094" s="45"/>
      <c r="K1094" s="45" t="str">
        <f t="shared" si="156"/>
        <v>60910030310178230313</v>
      </c>
      <c r="L1094" s="58"/>
    </row>
    <row r="1095" spans="1:12" s="101" customFormat="1" ht="25.5">
      <c r="A1095" s="103" t="s">
        <v>747</v>
      </c>
      <c r="B1095" s="53" t="s">
        <v>717</v>
      </c>
      <c r="C1095" s="54" t="s">
        <v>367</v>
      </c>
      <c r="D1095" s="54" t="s">
        <v>28</v>
      </c>
      <c r="E1095" s="54" t="s">
        <v>748</v>
      </c>
      <c r="F1095" s="54" t="s">
        <v>24</v>
      </c>
      <c r="G1095" s="55">
        <f>G1096+G1098</f>
        <v>167417.09</v>
      </c>
      <c r="H1095" s="56">
        <v>310178240</v>
      </c>
      <c r="I1095" s="45" t="str">
        <f t="shared" si="155"/>
        <v>0310178240</v>
      </c>
      <c r="J1095" s="46"/>
      <c r="K1095" s="45" t="str">
        <f t="shared" si="156"/>
        <v>60910030310178240000</v>
      </c>
      <c r="L1095" s="39"/>
    </row>
    <row r="1096" spans="1:12" s="101" customFormat="1" ht="25.5">
      <c r="A1096" s="52" t="s">
        <v>43</v>
      </c>
      <c r="B1096" s="53" t="s">
        <v>717</v>
      </c>
      <c r="C1096" s="54" t="s">
        <v>367</v>
      </c>
      <c r="D1096" s="54" t="s">
        <v>28</v>
      </c>
      <c r="E1096" s="54" t="s">
        <v>748</v>
      </c>
      <c r="F1096" s="54" t="s">
        <v>44</v>
      </c>
      <c r="G1096" s="55">
        <f>G1097</f>
        <v>850.56</v>
      </c>
      <c r="H1096" s="56">
        <v>310178240</v>
      </c>
      <c r="I1096" s="45" t="str">
        <f t="shared" si="155"/>
        <v>0310178240</v>
      </c>
      <c r="J1096" s="45"/>
      <c r="K1096" s="45" t="str">
        <f t="shared" si="156"/>
        <v>60910030310178240240</v>
      </c>
      <c r="L1096" s="39"/>
    </row>
    <row r="1097" spans="1:12" s="102" customFormat="1" ht="25.5">
      <c r="A1097" s="57" t="s">
        <v>45</v>
      </c>
      <c r="B1097" s="53" t="s">
        <v>717</v>
      </c>
      <c r="C1097" s="54" t="s">
        <v>367</v>
      </c>
      <c r="D1097" s="54" t="s">
        <v>28</v>
      </c>
      <c r="E1097" s="54" t="s">
        <v>748</v>
      </c>
      <c r="F1097" s="54" t="s">
        <v>46</v>
      </c>
      <c r="G1097" s="55">
        <f>VLOOKUP($K1097,'[1]АС БЮДЖ на 31 12 2018'!$A$8:$H$701,6,0)</f>
        <v>850.56</v>
      </c>
      <c r="H1097" s="56">
        <v>310178240</v>
      </c>
      <c r="I1097" s="45" t="str">
        <f t="shared" si="155"/>
        <v>0310178240</v>
      </c>
      <c r="J1097" s="45"/>
      <c r="K1097" s="45" t="str">
        <f t="shared" si="156"/>
        <v>60910030310178240244</v>
      </c>
      <c r="L1097" s="58"/>
    </row>
    <row r="1098" spans="1:12" s="101" customFormat="1">
      <c r="A1098" s="70" t="s">
        <v>541</v>
      </c>
      <c r="B1098" s="53" t="s">
        <v>717</v>
      </c>
      <c r="C1098" s="54" t="s">
        <v>367</v>
      </c>
      <c r="D1098" s="54" t="s">
        <v>28</v>
      </c>
      <c r="E1098" s="54" t="s">
        <v>748</v>
      </c>
      <c r="F1098" s="54" t="s">
        <v>542</v>
      </c>
      <c r="G1098" s="55">
        <f>G1099</f>
        <v>166566.53</v>
      </c>
      <c r="H1098" s="56">
        <v>310178240</v>
      </c>
      <c r="I1098" s="45" t="str">
        <f t="shared" si="155"/>
        <v>0310178240</v>
      </c>
      <c r="J1098" s="45"/>
      <c r="K1098" s="45" t="str">
        <f t="shared" si="156"/>
        <v>60910030310178240310</v>
      </c>
      <c r="L1098" s="39"/>
    </row>
    <row r="1099" spans="1:12" s="102" customFormat="1" ht="25.5">
      <c r="A1099" s="57" t="s">
        <v>543</v>
      </c>
      <c r="B1099" s="53" t="s">
        <v>717</v>
      </c>
      <c r="C1099" s="54" t="s">
        <v>367</v>
      </c>
      <c r="D1099" s="54" t="s">
        <v>28</v>
      </c>
      <c r="E1099" s="54" t="s">
        <v>748</v>
      </c>
      <c r="F1099" s="54" t="s">
        <v>544</v>
      </c>
      <c r="G1099" s="55">
        <f>VLOOKUP($K1099,'[1]АС БЮДЖ на 31 12 2018'!$A$8:$H$701,6,0)</f>
        <v>166566.53</v>
      </c>
      <c r="H1099" s="56">
        <v>310178240</v>
      </c>
      <c r="I1099" s="45" t="str">
        <f t="shared" si="155"/>
        <v>0310178240</v>
      </c>
      <c r="J1099" s="45"/>
      <c r="K1099" s="45" t="str">
        <f t="shared" si="156"/>
        <v>60910030310178240313</v>
      </c>
      <c r="L1099" s="58"/>
    </row>
    <row r="1100" spans="1:12" s="101" customFormat="1">
      <c r="A1100" s="103" t="s">
        <v>749</v>
      </c>
      <c r="B1100" s="53" t="s">
        <v>717</v>
      </c>
      <c r="C1100" s="54" t="s">
        <v>367</v>
      </c>
      <c r="D1100" s="54" t="s">
        <v>28</v>
      </c>
      <c r="E1100" s="54" t="s">
        <v>750</v>
      </c>
      <c r="F1100" s="54" t="s">
        <v>24</v>
      </c>
      <c r="G1100" s="55">
        <f>G1101+G1103</f>
        <v>587168.97</v>
      </c>
      <c r="H1100" s="56">
        <v>310178250</v>
      </c>
      <c r="I1100" s="45" t="str">
        <f t="shared" si="155"/>
        <v>0310178250</v>
      </c>
      <c r="J1100" s="46"/>
      <c r="K1100" s="45" t="str">
        <f t="shared" si="156"/>
        <v>60910030310178250000</v>
      </c>
      <c r="L1100" s="39"/>
    </row>
    <row r="1101" spans="1:12" s="101" customFormat="1" ht="25.5">
      <c r="A1101" s="52" t="s">
        <v>43</v>
      </c>
      <c r="B1101" s="53" t="s">
        <v>717</v>
      </c>
      <c r="C1101" s="54" t="s">
        <v>367</v>
      </c>
      <c r="D1101" s="54" t="s">
        <v>28</v>
      </c>
      <c r="E1101" s="54" t="s">
        <v>750</v>
      </c>
      <c r="F1101" s="54" t="s">
        <v>44</v>
      </c>
      <c r="G1101" s="55">
        <f>G1102</f>
        <v>7751.82</v>
      </c>
      <c r="H1101" s="56">
        <v>310178250</v>
      </c>
      <c r="I1101" s="45" t="str">
        <f t="shared" si="155"/>
        <v>0310178250</v>
      </c>
      <c r="J1101" s="45"/>
      <c r="K1101" s="45" t="str">
        <f t="shared" si="156"/>
        <v>60910030310178250240</v>
      </c>
      <c r="L1101" s="39"/>
    </row>
    <row r="1102" spans="1:12" s="102" customFormat="1" ht="25.5">
      <c r="A1102" s="57" t="s">
        <v>45</v>
      </c>
      <c r="B1102" s="53" t="s">
        <v>717</v>
      </c>
      <c r="C1102" s="54" t="s">
        <v>367</v>
      </c>
      <c r="D1102" s="54" t="s">
        <v>28</v>
      </c>
      <c r="E1102" s="54" t="s">
        <v>750</v>
      </c>
      <c r="F1102" s="54" t="s">
        <v>46</v>
      </c>
      <c r="G1102" s="55">
        <f>VLOOKUP($K1102,'[1]АС БЮДЖ на 31 12 2018'!$A$8:$H$701,6,0)</f>
        <v>7751.82</v>
      </c>
      <c r="H1102" s="56">
        <v>310178250</v>
      </c>
      <c r="I1102" s="45" t="str">
        <f t="shared" si="155"/>
        <v>0310178250</v>
      </c>
      <c r="J1102" s="45"/>
      <c r="K1102" s="45" t="str">
        <f t="shared" si="156"/>
        <v>60910030310178250244</v>
      </c>
      <c r="L1102" s="58"/>
    </row>
    <row r="1103" spans="1:12" s="101" customFormat="1">
      <c r="A1103" s="70" t="s">
        <v>541</v>
      </c>
      <c r="B1103" s="53" t="s">
        <v>717</v>
      </c>
      <c r="C1103" s="54" t="s">
        <v>367</v>
      </c>
      <c r="D1103" s="54" t="s">
        <v>28</v>
      </c>
      <c r="E1103" s="54" t="s">
        <v>750</v>
      </c>
      <c r="F1103" s="54" t="s">
        <v>542</v>
      </c>
      <c r="G1103" s="55">
        <f>G1104</f>
        <v>579417.15</v>
      </c>
      <c r="H1103" s="56">
        <v>310178250</v>
      </c>
      <c r="I1103" s="45" t="str">
        <f t="shared" si="155"/>
        <v>0310178250</v>
      </c>
      <c r="J1103" s="45"/>
      <c r="K1103" s="45" t="str">
        <f t="shared" si="156"/>
        <v>60910030310178250310</v>
      </c>
      <c r="L1103" s="39"/>
    </row>
    <row r="1104" spans="1:12" s="102" customFormat="1" ht="25.5">
      <c r="A1104" s="57" t="s">
        <v>543</v>
      </c>
      <c r="B1104" s="53" t="s">
        <v>717</v>
      </c>
      <c r="C1104" s="54" t="s">
        <v>367</v>
      </c>
      <c r="D1104" s="54" t="s">
        <v>28</v>
      </c>
      <c r="E1104" s="54" t="s">
        <v>750</v>
      </c>
      <c r="F1104" s="54" t="s">
        <v>544</v>
      </c>
      <c r="G1104" s="55">
        <f>VLOOKUP($K1104,'[1]АС БЮДЖ на 31 12 2018'!$A$8:$H$701,6,0)</f>
        <v>579417.15</v>
      </c>
      <c r="H1104" s="56">
        <v>310178250</v>
      </c>
      <c r="I1104" s="45" t="str">
        <f t="shared" si="155"/>
        <v>0310178250</v>
      </c>
      <c r="J1104" s="45"/>
      <c r="K1104" s="45" t="str">
        <f t="shared" si="156"/>
        <v>60910030310178250313</v>
      </c>
      <c r="L1104" s="58"/>
    </row>
    <row r="1105" spans="1:12" s="101" customFormat="1" ht="25.5">
      <c r="A1105" s="103" t="s">
        <v>751</v>
      </c>
      <c r="B1105" s="53" t="s">
        <v>717</v>
      </c>
      <c r="C1105" s="54" t="s">
        <v>367</v>
      </c>
      <c r="D1105" s="54" t="s">
        <v>28</v>
      </c>
      <c r="E1105" s="54" t="s">
        <v>752</v>
      </c>
      <c r="F1105" s="54" t="s">
        <v>24</v>
      </c>
      <c r="G1105" s="55">
        <f>G1106+G1108</f>
        <v>293422360</v>
      </c>
      <c r="H1105" s="56">
        <v>310178260</v>
      </c>
      <c r="I1105" s="45" t="str">
        <f t="shared" si="155"/>
        <v>0310178260</v>
      </c>
      <c r="J1105" s="46"/>
      <c r="K1105" s="45" t="str">
        <f t="shared" si="156"/>
        <v>60910030310178260000</v>
      </c>
      <c r="L1105" s="39"/>
    </row>
    <row r="1106" spans="1:12" s="101" customFormat="1" ht="25.5">
      <c r="A1106" s="52" t="s">
        <v>43</v>
      </c>
      <c r="B1106" s="53" t="s">
        <v>717</v>
      </c>
      <c r="C1106" s="54" t="s">
        <v>367</v>
      </c>
      <c r="D1106" s="54" t="s">
        <v>28</v>
      </c>
      <c r="E1106" s="54" t="s">
        <v>752</v>
      </c>
      <c r="F1106" s="54" t="s">
        <v>44</v>
      </c>
      <c r="G1106" s="55">
        <f>G1107</f>
        <v>3913147.94</v>
      </c>
      <c r="H1106" s="56">
        <v>310178260</v>
      </c>
      <c r="I1106" s="45" t="str">
        <f t="shared" si="155"/>
        <v>0310178260</v>
      </c>
      <c r="J1106" s="45"/>
      <c r="K1106" s="45" t="str">
        <f t="shared" si="156"/>
        <v>60910030310178260240</v>
      </c>
      <c r="L1106" s="39"/>
    </row>
    <row r="1107" spans="1:12" s="102" customFormat="1" ht="25.5">
      <c r="A1107" s="57" t="s">
        <v>45</v>
      </c>
      <c r="B1107" s="53" t="s">
        <v>717</v>
      </c>
      <c r="C1107" s="54" t="s">
        <v>367</v>
      </c>
      <c r="D1107" s="54" t="s">
        <v>28</v>
      </c>
      <c r="E1107" s="54" t="s">
        <v>752</v>
      </c>
      <c r="F1107" s="54" t="s">
        <v>46</v>
      </c>
      <c r="G1107" s="55">
        <f>VLOOKUP($K1107,'[1]АС БЮДЖ на 31 12 2018'!$A$8:$H$701,6,0)</f>
        <v>3913147.94</v>
      </c>
      <c r="H1107" s="56">
        <v>310178260</v>
      </c>
      <c r="I1107" s="45" t="str">
        <f t="shared" si="155"/>
        <v>0310178260</v>
      </c>
      <c r="J1107" s="45"/>
      <c r="K1107" s="45" t="str">
        <f t="shared" si="156"/>
        <v>60910030310178260244</v>
      </c>
      <c r="L1107" s="58"/>
    </row>
    <row r="1108" spans="1:12" s="101" customFormat="1">
      <c r="A1108" s="70" t="s">
        <v>541</v>
      </c>
      <c r="B1108" s="53" t="s">
        <v>717</v>
      </c>
      <c r="C1108" s="54" t="s">
        <v>367</v>
      </c>
      <c r="D1108" s="54" t="s">
        <v>28</v>
      </c>
      <c r="E1108" s="54" t="s">
        <v>752</v>
      </c>
      <c r="F1108" s="54" t="s">
        <v>542</v>
      </c>
      <c r="G1108" s="55">
        <f>G1109</f>
        <v>289509212.06</v>
      </c>
      <c r="H1108" s="56">
        <v>310178260</v>
      </c>
      <c r="I1108" s="45" t="str">
        <f t="shared" si="155"/>
        <v>0310178260</v>
      </c>
      <c r="J1108" s="45"/>
      <c r="K1108" s="45" t="str">
        <f t="shared" si="156"/>
        <v>60910030310178260310</v>
      </c>
      <c r="L1108" s="39"/>
    </row>
    <row r="1109" spans="1:12" s="102" customFormat="1" ht="25.5">
      <c r="A1109" s="57" t="s">
        <v>543</v>
      </c>
      <c r="B1109" s="53" t="s">
        <v>717</v>
      </c>
      <c r="C1109" s="54" t="s">
        <v>367</v>
      </c>
      <c r="D1109" s="54" t="s">
        <v>28</v>
      </c>
      <c r="E1109" s="54" t="s">
        <v>752</v>
      </c>
      <c r="F1109" s="54" t="s">
        <v>544</v>
      </c>
      <c r="G1109" s="55">
        <f>VLOOKUP($K1109,'[1]АС БЮДЖ на 31 12 2018'!$A$8:$H$701,6,0)</f>
        <v>289509212.06</v>
      </c>
      <c r="H1109" s="56">
        <v>310178260</v>
      </c>
      <c r="I1109" s="45" t="str">
        <f t="shared" si="155"/>
        <v>0310178260</v>
      </c>
      <c r="J1109" s="45"/>
      <c r="K1109" s="45" t="str">
        <f t="shared" si="156"/>
        <v>60910030310178260313</v>
      </c>
      <c r="L1109" s="58"/>
    </row>
    <row r="1110" spans="1:12" s="101" customFormat="1" ht="25.5">
      <c r="A1110" s="52" t="s">
        <v>753</v>
      </c>
      <c r="B1110" s="53" t="s">
        <v>717</v>
      </c>
      <c r="C1110" s="54" t="s">
        <v>367</v>
      </c>
      <c r="D1110" s="54" t="s">
        <v>28</v>
      </c>
      <c r="E1110" s="54" t="s">
        <v>754</v>
      </c>
      <c r="F1110" s="54" t="s">
        <v>24</v>
      </c>
      <c r="G1110" s="55">
        <f>G1113+G1111</f>
        <v>2407761.66</v>
      </c>
      <c r="H1110" s="56" t="s">
        <v>755</v>
      </c>
      <c r="I1110" s="45" t="str">
        <f t="shared" si="155"/>
        <v>03101R4620</v>
      </c>
      <c r="J1110" s="46"/>
      <c r="K1110" s="45" t="str">
        <f t="shared" si="156"/>
        <v>609100303101R4620000</v>
      </c>
      <c r="L1110" s="39"/>
    </row>
    <row r="1111" spans="1:12" s="101" customFormat="1" ht="25.5">
      <c r="A1111" s="57" t="s">
        <v>43</v>
      </c>
      <c r="B1111" s="53" t="s">
        <v>717</v>
      </c>
      <c r="C1111" s="54" t="s">
        <v>367</v>
      </c>
      <c r="D1111" s="54" t="s">
        <v>28</v>
      </c>
      <c r="E1111" s="54" t="s">
        <v>754</v>
      </c>
      <c r="F1111" s="54" t="s">
        <v>44</v>
      </c>
      <c r="G1111" s="55">
        <f>G1112</f>
        <v>24144.41</v>
      </c>
      <c r="H1111" s="56" t="s">
        <v>755</v>
      </c>
      <c r="I1111" s="45" t="str">
        <f t="shared" si="155"/>
        <v>03101R4620</v>
      </c>
      <c r="J1111" s="45"/>
      <c r="K1111" s="45" t="str">
        <f t="shared" si="156"/>
        <v>609100303101R4620240</v>
      </c>
      <c r="L1111" s="39"/>
    </row>
    <row r="1112" spans="1:12" s="102" customFormat="1" ht="25.5">
      <c r="A1112" s="52" t="s">
        <v>45</v>
      </c>
      <c r="B1112" s="53" t="s">
        <v>717</v>
      </c>
      <c r="C1112" s="54" t="s">
        <v>367</v>
      </c>
      <c r="D1112" s="54" t="s">
        <v>28</v>
      </c>
      <c r="E1112" s="54" t="s">
        <v>754</v>
      </c>
      <c r="F1112" s="54" t="s">
        <v>46</v>
      </c>
      <c r="G1112" s="55">
        <f>VLOOKUP($K1112,'[1]АС БЮДЖ на 31 12 2018'!$A$8:$H$701,6,0)</f>
        <v>24144.41</v>
      </c>
      <c r="H1112" s="56" t="s">
        <v>755</v>
      </c>
      <c r="I1112" s="45" t="str">
        <f t="shared" si="155"/>
        <v>03101R4620</v>
      </c>
      <c r="J1112" s="45"/>
      <c r="K1112" s="45" t="str">
        <f t="shared" si="156"/>
        <v>609100303101R4620244</v>
      </c>
      <c r="L1112" s="58"/>
    </row>
    <row r="1113" spans="1:12" s="101" customFormat="1">
      <c r="A1113" s="57" t="s">
        <v>541</v>
      </c>
      <c r="B1113" s="53" t="s">
        <v>717</v>
      </c>
      <c r="C1113" s="54" t="s">
        <v>367</v>
      </c>
      <c r="D1113" s="54" t="s">
        <v>28</v>
      </c>
      <c r="E1113" s="54" t="s">
        <v>754</v>
      </c>
      <c r="F1113" s="54" t="s">
        <v>542</v>
      </c>
      <c r="G1113" s="55">
        <f>G1114</f>
        <v>2383617.25</v>
      </c>
      <c r="H1113" s="56" t="s">
        <v>755</v>
      </c>
      <c r="I1113" s="45" t="str">
        <f t="shared" si="155"/>
        <v>03101R4620</v>
      </c>
      <c r="J1113" s="45"/>
      <c r="K1113" s="45" t="str">
        <f t="shared" si="156"/>
        <v>609100303101R4620310</v>
      </c>
      <c r="L1113" s="39"/>
    </row>
    <row r="1114" spans="1:12" s="102" customFormat="1" ht="25.5">
      <c r="A1114" s="57" t="s">
        <v>543</v>
      </c>
      <c r="B1114" s="53" t="s">
        <v>717</v>
      </c>
      <c r="C1114" s="54" t="s">
        <v>367</v>
      </c>
      <c r="D1114" s="54" t="s">
        <v>28</v>
      </c>
      <c r="E1114" s="54" t="s">
        <v>754</v>
      </c>
      <c r="F1114" s="54" t="s">
        <v>544</v>
      </c>
      <c r="G1114" s="55">
        <f>VLOOKUP($K1114,'[1]АС БЮДЖ на 31 12 2018'!$A$8:$H$701,6,0)</f>
        <v>2383617.25</v>
      </c>
      <c r="H1114" s="56" t="s">
        <v>755</v>
      </c>
      <c r="I1114" s="45" t="str">
        <f t="shared" si="155"/>
        <v>03101R4620</v>
      </c>
      <c r="J1114" s="45"/>
      <c r="K1114" s="45" t="str">
        <f t="shared" si="156"/>
        <v>609100303101R4620313</v>
      </c>
      <c r="L1114" s="58"/>
    </row>
    <row r="1115" spans="1:12" s="101" customFormat="1" ht="25.5">
      <c r="A1115" s="87" t="s">
        <v>756</v>
      </c>
      <c r="B1115" s="53" t="s">
        <v>717</v>
      </c>
      <c r="C1115" s="54" t="s">
        <v>367</v>
      </c>
      <c r="D1115" s="54" t="s">
        <v>28</v>
      </c>
      <c r="E1115" s="54" t="s">
        <v>757</v>
      </c>
      <c r="F1115" s="54" t="s">
        <v>24</v>
      </c>
      <c r="G1115" s="55">
        <f>G1116+G1129+G1119+G1124</f>
        <v>221281028.23999998</v>
      </c>
      <c r="H1115" s="69">
        <v>310200000</v>
      </c>
      <c r="I1115" s="45" t="str">
        <f t="shared" si="155"/>
        <v>0310200000</v>
      </c>
      <c r="J1115" s="46"/>
      <c r="K1115" s="45" t="str">
        <f t="shared" si="156"/>
        <v>60910030310200000000</v>
      </c>
      <c r="L1115" s="39"/>
    </row>
    <row r="1116" spans="1:12" s="101" customFormat="1" ht="51">
      <c r="A1116" s="103" t="s">
        <v>758</v>
      </c>
      <c r="B1116" s="53" t="s">
        <v>717</v>
      </c>
      <c r="C1116" s="54" t="s">
        <v>367</v>
      </c>
      <c r="D1116" s="54" t="s">
        <v>28</v>
      </c>
      <c r="E1116" s="54" t="s">
        <v>759</v>
      </c>
      <c r="F1116" s="54" t="s">
        <v>24</v>
      </c>
      <c r="G1116" s="55">
        <f t="shared" ref="G1116:G1117" si="157">G1117</f>
        <v>179475704</v>
      </c>
      <c r="H1116" s="56">
        <v>310253800</v>
      </c>
      <c r="I1116" s="45" t="str">
        <f t="shared" si="155"/>
        <v>0310253800</v>
      </c>
      <c r="J1116" s="46"/>
      <c r="K1116" s="45" t="str">
        <f t="shared" si="156"/>
        <v>60910030310253800000</v>
      </c>
      <c r="L1116" s="39"/>
    </row>
    <row r="1117" spans="1:12" s="101" customFormat="1">
      <c r="A1117" s="70" t="s">
        <v>541</v>
      </c>
      <c r="B1117" s="53" t="s">
        <v>717</v>
      </c>
      <c r="C1117" s="54" t="s">
        <v>367</v>
      </c>
      <c r="D1117" s="54" t="s">
        <v>28</v>
      </c>
      <c r="E1117" s="54" t="s">
        <v>759</v>
      </c>
      <c r="F1117" s="54" t="s">
        <v>542</v>
      </c>
      <c r="G1117" s="55">
        <f t="shared" si="157"/>
        <v>179475704</v>
      </c>
      <c r="H1117" s="56">
        <v>310253800</v>
      </c>
      <c r="I1117" s="45" t="str">
        <f t="shared" si="155"/>
        <v>0310253800</v>
      </c>
      <c r="J1117" s="45"/>
      <c r="K1117" s="45" t="str">
        <f t="shared" si="156"/>
        <v>60910030310253800310</v>
      </c>
      <c r="L1117" s="39"/>
    </row>
    <row r="1118" spans="1:12" s="102" customFormat="1" ht="25.5">
      <c r="A1118" s="57" t="s">
        <v>543</v>
      </c>
      <c r="B1118" s="53" t="s">
        <v>717</v>
      </c>
      <c r="C1118" s="54" t="s">
        <v>367</v>
      </c>
      <c r="D1118" s="54" t="s">
        <v>28</v>
      </c>
      <c r="E1118" s="54" t="s">
        <v>759</v>
      </c>
      <c r="F1118" s="54" t="s">
        <v>544</v>
      </c>
      <c r="G1118" s="55">
        <f>VLOOKUP($K1118,'[1]АС БЮДЖ на 31 12 2018'!$A$8:$H$701,6,0)</f>
        <v>179475704</v>
      </c>
      <c r="H1118" s="56">
        <v>310253800</v>
      </c>
      <c r="I1118" s="45" t="str">
        <f t="shared" si="155"/>
        <v>0310253800</v>
      </c>
      <c r="J1118" s="45"/>
      <c r="K1118" s="45" t="str">
        <f t="shared" si="156"/>
        <v>60910030310253800313</v>
      </c>
      <c r="L1118" s="58"/>
    </row>
    <row r="1119" spans="1:12" s="101" customFormat="1">
      <c r="A1119" s="103" t="s">
        <v>760</v>
      </c>
      <c r="B1119" s="53" t="s">
        <v>717</v>
      </c>
      <c r="C1119" s="54" t="s">
        <v>367</v>
      </c>
      <c r="D1119" s="54" t="s">
        <v>28</v>
      </c>
      <c r="E1119" s="54" t="s">
        <v>761</v>
      </c>
      <c r="F1119" s="54" t="s">
        <v>24</v>
      </c>
      <c r="G1119" s="55">
        <f>G1120+G1122</f>
        <v>425031.82</v>
      </c>
      <c r="H1119" s="56">
        <v>310276260</v>
      </c>
      <c r="I1119" s="45" t="str">
        <f t="shared" si="155"/>
        <v>0310276260</v>
      </c>
      <c r="J1119" s="46"/>
      <c r="K1119" s="45" t="str">
        <f t="shared" si="156"/>
        <v>60910030310276260000</v>
      </c>
      <c r="L1119" s="39"/>
    </row>
    <row r="1120" spans="1:12" s="101" customFormat="1" ht="25.5">
      <c r="A1120" s="52" t="s">
        <v>43</v>
      </c>
      <c r="B1120" s="53" t="s">
        <v>717</v>
      </c>
      <c r="C1120" s="54" t="s">
        <v>367</v>
      </c>
      <c r="D1120" s="54" t="s">
        <v>28</v>
      </c>
      <c r="E1120" s="54" t="s">
        <v>761</v>
      </c>
      <c r="F1120" s="54" t="s">
        <v>44</v>
      </c>
      <c r="G1120" s="55">
        <f>G1121</f>
        <v>5599.42</v>
      </c>
      <c r="H1120" s="56">
        <v>310276260</v>
      </c>
      <c r="I1120" s="45" t="str">
        <f t="shared" si="155"/>
        <v>0310276260</v>
      </c>
      <c r="J1120" s="45"/>
      <c r="K1120" s="45" t="str">
        <f t="shared" si="156"/>
        <v>60910030310276260240</v>
      </c>
      <c r="L1120" s="39"/>
    </row>
    <row r="1121" spans="1:12" s="102" customFormat="1" ht="25.5">
      <c r="A1121" s="57" t="s">
        <v>45</v>
      </c>
      <c r="B1121" s="53" t="s">
        <v>717</v>
      </c>
      <c r="C1121" s="54" t="s">
        <v>367</v>
      </c>
      <c r="D1121" s="54" t="s">
        <v>28</v>
      </c>
      <c r="E1121" s="54" t="s">
        <v>761</v>
      </c>
      <c r="F1121" s="54" t="s">
        <v>46</v>
      </c>
      <c r="G1121" s="55">
        <f>VLOOKUP($K1121,'[1]АС БЮДЖ на 31 12 2018'!$A$8:$H$701,6,0)</f>
        <v>5599.42</v>
      </c>
      <c r="H1121" s="56">
        <v>310276260</v>
      </c>
      <c r="I1121" s="45" t="str">
        <f t="shared" si="155"/>
        <v>0310276260</v>
      </c>
      <c r="J1121" s="45"/>
      <c r="K1121" s="45" t="str">
        <f t="shared" si="156"/>
        <v>60910030310276260244</v>
      </c>
      <c r="L1121" s="58"/>
    </row>
    <row r="1122" spans="1:12" s="101" customFormat="1">
      <c r="A1122" s="70" t="s">
        <v>541</v>
      </c>
      <c r="B1122" s="53" t="s">
        <v>717</v>
      </c>
      <c r="C1122" s="54" t="s">
        <v>367</v>
      </c>
      <c r="D1122" s="54" t="s">
        <v>28</v>
      </c>
      <c r="E1122" s="54" t="s">
        <v>761</v>
      </c>
      <c r="F1122" s="54" t="s">
        <v>542</v>
      </c>
      <c r="G1122" s="55">
        <f>G1123</f>
        <v>419432.4</v>
      </c>
      <c r="H1122" s="56">
        <v>310276260</v>
      </c>
      <c r="I1122" s="45" t="str">
        <f t="shared" si="155"/>
        <v>0310276260</v>
      </c>
      <c r="J1122" s="45"/>
      <c r="K1122" s="45" t="str">
        <f t="shared" si="156"/>
        <v>60910030310276260310</v>
      </c>
      <c r="L1122" s="39"/>
    </row>
    <row r="1123" spans="1:12" s="102" customFormat="1" ht="25.5">
      <c r="A1123" s="57" t="s">
        <v>543</v>
      </c>
      <c r="B1123" s="53" t="s">
        <v>717</v>
      </c>
      <c r="C1123" s="54" t="s">
        <v>367</v>
      </c>
      <c r="D1123" s="54" t="s">
        <v>28</v>
      </c>
      <c r="E1123" s="54" t="s">
        <v>761</v>
      </c>
      <c r="F1123" s="54" t="s">
        <v>544</v>
      </c>
      <c r="G1123" s="55">
        <f>VLOOKUP($K1123,'[1]АС БЮДЖ на 31 12 2018'!$A$8:$H$701,6,0)</f>
        <v>419432.4</v>
      </c>
      <c r="H1123" s="56">
        <v>310276260</v>
      </c>
      <c r="I1123" s="45" t="str">
        <f t="shared" si="155"/>
        <v>0310276260</v>
      </c>
      <c r="J1123" s="45"/>
      <c r="K1123" s="45" t="str">
        <f t="shared" si="156"/>
        <v>60910030310276260313</v>
      </c>
      <c r="L1123" s="58"/>
    </row>
    <row r="1124" spans="1:12" s="101" customFormat="1" ht="51">
      <c r="A1124" s="113" t="s">
        <v>762</v>
      </c>
      <c r="B1124" s="66" t="s">
        <v>717</v>
      </c>
      <c r="C1124" s="67" t="s">
        <v>367</v>
      </c>
      <c r="D1124" s="67" t="s">
        <v>28</v>
      </c>
      <c r="E1124" s="67" t="s">
        <v>763</v>
      </c>
      <c r="F1124" s="67" t="s">
        <v>24</v>
      </c>
      <c r="G1124" s="55">
        <f>G1127+G1125</f>
        <v>3011975.2</v>
      </c>
      <c r="H1124" s="69">
        <v>310277190</v>
      </c>
      <c r="I1124" s="45" t="str">
        <f t="shared" si="155"/>
        <v>0310277190</v>
      </c>
      <c r="J1124" s="46"/>
      <c r="K1124" s="45" t="str">
        <f t="shared" si="156"/>
        <v>60910030310277190000</v>
      </c>
      <c r="L1124" s="39"/>
    </row>
    <row r="1125" spans="1:12" s="101" customFormat="1" ht="25.5">
      <c r="A1125" s="52" t="s">
        <v>43</v>
      </c>
      <c r="B1125" s="66" t="s">
        <v>717</v>
      </c>
      <c r="C1125" s="67" t="s">
        <v>367</v>
      </c>
      <c r="D1125" s="67" t="s">
        <v>28</v>
      </c>
      <c r="E1125" s="67" t="s">
        <v>763</v>
      </c>
      <c r="F1125" s="67" t="s">
        <v>44</v>
      </c>
      <c r="G1125" s="55">
        <f>G1126</f>
        <v>29255.200000000001</v>
      </c>
      <c r="H1125" s="56">
        <v>310277190</v>
      </c>
      <c r="I1125" s="45" t="str">
        <f t="shared" si="155"/>
        <v>0310277190</v>
      </c>
      <c r="J1125" s="45"/>
      <c r="K1125" s="45" t="str">
        <f t="shared" si="156"/>
        <v>60910030310277190240</v>
      </c>
      <c r="L1125" s="39"/>
    </row>
    <row r="1126" spans="1:12" s="102" customFormat="1" ht="25.5">
      <c r="A1126" s="57" t="s">
        <v>45</v>
      </c>
      <c r="B1126" s="66" t="s">
        <v>717</v>
      </c>
      <c r="C1126" s="67" t="s">
        <v>367</v>
      </c>
      <c r="D1126" s="67" t="s">
        <v>28</v>
      </c>
      <c r="E1126" s="67" t="s">
        <v>763</v>
      </c>
      <c r="F1126" s="67" t="s">
        <v>46</v>
      </c>
      <c r="G1126" s="55">
        <f>VLOOKUP($K1126,'[1]АС БЮДЖ на 31 12 2018'!$A$8:$H$701,6,0)</f>
        <v>29255.200000000001</v>
      </c>
      <c r="H1126" s="56">
        <v>310277190</v>
      </c>
      <c r="I1126" s="45" t="str">
        <f t="shared" si="155"/>
        <v>0310277190</v>
      </c>
      <c r="J1126" s="45"/>
      <c r="K1126" s="45" t="str">
        <f t="shared" si="156"/>
        <v>60910030310277190244</v>
      </c>
      <c r="L1126" s="58"/>
    </row>
    <row r="1127" spans="1:12" s="101" customFormat="1">
      <c r="A1127" s="91" t="s">
        <v>541</v>
      </c>
      <c r="B1127" s="66" t="s">
        <v>717</v>
      </c>
      <c r="C1127" s="67" t="s">
        <v>367</v>
      </c>
      <c r="D1127" s="67" t="s">
        <v>28</v>
      </c>
      <c r="E1127" s="67" t="s">
        <v>763</v>
      </c>
      <c r="F1127" s="67" t="s">
        <v>542</v>
      </c>
      <c r="G1127" s="55">
        <f>G1128</f>
        <v>2982720</v>
      </c>
      <c r="H1127" s="56">
        <v>310277190</v>
      </c>
      <c r="I1127" s="45" t="str">
        <f t="shared" si="155"/>
        <v>0310277190</v>
      </c>
      <c r="J1127" s="45"/>
      <c r="K1127" s="45" t="str">
        <f t="shared" si="156"/>
        <v>60910030310277190310</v>
      </c>
      <c r="L1127" s="39"/>
    </row>
    <row r="1128" spans="1:12" s="102" customFormat="1" ht="25.5">
      <c r="A1128" s="57" t="s">
        <v>543</v>
      </c>
      <c r="B1128" s="66" t="s">
        <v>717</v>
      </c>
      <c r="C1128" s="67" t="s">
        <v>367</v>
      </c>
      <c r="D1128" s="67" t="s">
        <v>28</v>
      </c>
      <c r="E1128" s="67" t="s">
        <v>763</v>
      </c>
      <c r="F1128" s="67" t="s">
        <v>544</v>
      </c>
      <c r="G1128" s="55">
        <f>VLOOKUP($K1128,'[1]АС БЮДЖ на 31 12 2018'!$A$8:$H$701,6,0)</f>
        <v>2982720</v>
      </c>
      <c r="H1128" s="56">
        <v>310277190</v>
      </c>
      <c r="I1128" s="45" t="str">
        <f t="shared" si="155"/>
        <v>0310277190</v>
      </c>
      <c r="J1128" s="45"/>
      <c r="K1128" s="45" t="str">
        <f t="shared" si="156"/>
        <v>60910030310277190313</v>
      </c>
      <c r="L1128" s="58"/>
    </row>
    <row r="1129" spans="1:12" s="101" customFormat="1" ht="25.5">
      <c r="A1129" s="113" t="s">
        <v>764</v>
      </c>
      <c r="B1129" s="53" t="s">
        <v>717</v>
      </c>
      <c r="C1129" s="54" t="s">
        <v>367</v>
      </c>
      <c r="D1129" s="54" t="s">
        <v>28</v>
      </c>
      <c r="E1129" s="54" t="s">
        <v>765</v>
      </c>
      <c r="F1129" s="54" t="s">
        <v>24</v>
      </c>
      <c r="G1129" s="55">
        <f>G1130+G1132</f>
        <v>38368317.219999999</v>
      </c>
      <c r="H1129" s="56">
        <v>310278280</v>
      </c>
      <c r="I1129" s="45" t="str">
        <f t="shared" si="155"/>
        <v>0310278280</v>
      </c>
      <c r="J1129" s="46"/>
      <c r="K1129" s="45" t="str">
        <f t="shared" si="156"/>
        <v>60910030310278280000</v>
      </c>
      <c r="L1129" s="39"/>
    </row>
    <row r="1130" spans="1:12" s="101" customFormat="1" ht="25.5">
      <c r="A1130" s="52" t="s">
        <v>43</v>
      </c>
      <c r="B1130" s="53" t="s">
        <v>717</v>
      </c>
      <c r="C1130" s="54" t="s">
        <v>367</v>
      </c>
      <c r="D1130" s="54" t="s">
        <v>28</v>
      </c>
      <c r="E1130" s="54" t="s">
        <v>765</v>
      </c>
      <c r="F1130" s="54" t="s">
        <v>44</v>
      </c>
      <c r="G1130" s="55">
        <f>G1131</f>
        <v>466485.16</v>
      </c>
      <c r="H1130" s="56">
        <v>310278280</v>
      </c>
      <c r="I1130" s="45" t="str">
        <f t="shared" si="155"/>
        <v>0310278280</v>
      </c>
      <c r="J1130" s="45"/>
      <c r="K1130" s="45" t="str">
        <f t="shared" si="156"/>
        <v>60910030310278280240</v>
      </c>
      <c r="L1130" s="39"/>
    </row>
    <row r="1131" spans="1:12" s="102" customFormat="1" ht="25.5">
      <c r="A1131" s="57" t="s">
        <v>45</v>
      </c>
      <c r="B1131" s="53" t="s">
        <v>717</v>
      </c>
      <c r="C1131" s="54" t="s">
        <v>367</v>
      </c>
      <c r="D1131" s="54" t="s">
        <v>28</v>
      </c>
      <c r="E1131" s="54" t="s">
        <v>765</v>
      </c>
      <c r="F1131" s="54" t="s">
        <v>46</v>
      </c>
      <c r="G1131" s="55">
        <f>VLOOKUP($K1131,'[1]АС БЮДЖ на 31 12 2018'!$A$8:$H$701,6,0)</f>
        <v>466485.16</v>
      </c>
      <c r="H1131" s="56">
        <v>310278280</v>
      </c>
      <c r="I1131" s="45" t="str">
        <f t="shared" si="155"/>
        <v>0310278280</v>
      </c>
      <c r="J1131" s="45"/>
      <c r="K1131" s="45" t="str">
        <f t="shared" si="156"/>
        <v>60910030310278280244</v>
      </c>
      <c r="L1131" s="58"/>
    </row>
    <row r="1132" spans="1:12" s="101" customFormat="1">
      <c r="A1132" s="70" t="s">
        <v>541</v>
      </c>
      <c r="B1132" s="53" t="s">
        <v>717</v>
      </c>
      <c r="C1132" s="54" t="s">
        <v>367</v>
      </c>
      <c r="D1132" s="54" t="s">
        <v>28</v>
      </c>
      <c r="E1132" s="54" t="s">
        <v>765</v>
      </c>
      <c r="F1132" s="54" t="s">
        <v>542</v>
      </c>
      <c r="G1132" s="55">
        <f>G1133</f>
        <v>37901832.060000002</v>
      </c>
      <c r="H1132" s="56">
        <v>310278280</v>
      </c>
      <c r="I1132" s="45" t="str">
        <f t="shared" si="155"/>
        <v>0310278280</v>
      </c>
      <c r="J1132" s="45"/>
      <c r="K1132" s="45" t="str">
        <f t="shared" si="156"/>
        <v>60910030310278280310</v>
      </c>
      <c r="L1132" s="39"/>
    </row>
    <row r="1133" spans="1:12" s="102" customFormat="1" ht="25.5">
      <c r="A1133" s="57" t="s">
        <v>543</v>
      </c>
      <c r="B1133" s="53" t="s">
        <v>717</v>
      </c>
      <c r="C1133" s="54" t="s">
        <v>367</v>
      </c>
      <c r="D1133" s="54" t="s">
        <v>28</v>
      </c>
      <c r="E1133" s="54" t="s">
        <v>765</v>
      </c>
      <c r="F1133" s="54" t="s">
        <v>544</v>
      </c>
      <c r="G1133" s="55">
        <f>VLOOKUP($K1133,'[1]АС БЮДЖ на 31 12 2018'!$A$8:$H$701,6,0)</f>
        <v>37901832.060000002</v>
      </c>
      <c r="H1133" s="56">
        <v>310278280</v>
      </c>
      <c r="I1133" s="45" t="str">
        <f t="shared" si="155"/>
        <v>0310278280</v>
      </c>
      <c r="J1133" s="45"/>
      <c r="K1133" s="45" t="str">
        <f t="shared" si="156"/>
        <v>60910030310278280313</v>
      </c>
      <c r="L1133" s="58"/>
    </row>
    <row r="1134" spans="1:12" s="101" customFormat="1" ht="38.25">
      <c r="A1134" s="70" t="s">
        <v>441</v>
      </c>
      <c r="B1134" s="53" t="s">
        <v>717</v>
      </c>
      <c r="C1134" s="54" t="s">
        <v>367</v>
      </c>
      <c r="D1134" s="54" t="s">
        <v>28</v>
      </c>
      <c r="E1134" s="54" t="s">
        <v>766</v>
      </c>
      <c r="F1134" s="54" t="s">
        <v>24</v>
      </c>
      <c r="G1134" s="55">
        <f>G1135+G1169+G1175+G1179</f>
        <v>22958637.439999998</v>
      </c>
      <c r="H1134" s="56">
        <v>320000000</v>
      </c>
      <c r="I1134" s="45" t="str">
        <f t="shared" si="155"/>
        <v>0320000000</v>
      </c>
      <c r="J1134" s="46"/>
      <c r="K1134" s="45" t="str">
        <f t="shared" si="156"/>
        <v>60910030320000000000</v>
      </c>
      <c r="L1134" s="39"/>
    </row>
    <row r="1135" spans="1:12" s="101" customFormat="1" ht="25.5">
      <c r="A1135" s="87" t="s">
        <v>767</v>
      </c>
      <c r="B1135" s="53" t="s">
        <v>717</v>
      </c>
      <c r="C1135" s="54" t="s">
        <v>367</v>
      </c>
      <c r="D1135" s="54" t="s">
        <v>28</v>
      </c>
      <c r="E1135" s="54" t="s">
        <v>768</v>
      </c>
      <c r="F1135" s="54" t="s">
        <v>24</v>
      </c>
      <c r="G1135" s="55">
        <f>G1136+G1139+G1145+G1148+G1151+G1154+G1157+G1160+G1163+G1166+G1142</f>
        <v>21161996.439999998</v>
      </c>
      <c r="H1135" s="56">
        <v>320100000</v>
      </c>
      <c r="I1135" s="45" t="str">
        <f t="shared" si="155"/>
        <v>0320100000</v>
      </c>
      <c r="J1135" s="46"/>
      <c r="K1135" s="45" t="str">
        <f t="shared" si="156"/>
        <v>60910030320100000000</v>
      </c>
      <c r="L1135" s="39"/>
    </row>
    <row r="1136" spans="1:12" s="101" customFormat="1" ht="38.25">
      <c r="A1136" s="103" t="s">
        <v>769</v>
      </c>
      <c r="B1136" s="53" t="s">
        <v>717</v>
      </c>
      <c r="C1136" s="54" t="s">
        <v>367</v>
      </c>
      <c r="D1136" s="54" t="s">
        <v>28</v>
      </c>
      <c r="E1136" s="54" t="s">
        <v>770</v>
      </c>
      <c r="F1136" s="54" t="s">
        <v>24</v>
      </c>
      <c r="G1136" s="55">
        <f t="shared" ref="G1136:G1137" si="158">G1137</f>
        <v>7327500</v>
      </c>
      <c r="H1136" s="56">
        <v>320180030</v>
      </c>
      <c r="I1136" s="45" t="str">
        <f t="shared" si="155"/>
        <v>0320180030</v>
      </c>
      <c r="J1136" s="46"/>
      <c r="K1136" s="45" t="str">
        <f t="shared" si="156"/>
        <v>60910030320180030000</v>
      </c>
      <c r="L1136" s="39"/>
    </row>
    <row r="1137" spans="1:12" s="101" customFormat="1">
      <c r="A1137" s="70" t="s">
        <v>541</v>
      </c>
      <c r="B1137" s="53" t="s">
        <v>717</v>
      </c>
      <c r="C1137" s="54" t="s">
        <v>367</v>
      </c>
      <c r="D1137" s="54" t="s">
        <v>28</v>
      </c>
      <c r="E1137" s="54" t="s">
        <v>770</v>
      </c>
      <c r="F1137" s="54" t="s">
        <v>542</v>
      </c>
      <c r="G1137" s="55">
        <f t="shared" si="158"/>
        <v>7327500</v>
      </c>
      <c r="H1137" s="56">
        <v>320180030</v>
      </c>
      <c r="I1137" s="45" t="str">
        <f t="shared" si="155"/>
        <v>0320180030</v>
      </c>
      <c r="J1137" s="45"/>
      <c r="K1137" s="45" t="str">
        <f t="shared" si="156"/>
        <v>60910030320180030310</v>
      </c>
      <c r="L1137" s="39"/>
    </row>
    <row r="1138" spans="1:12" s="102" customFormat="1" ht="25.5">
      <c r="A1138" s="57" t="s">
        <v>543</v>
      </c>
      <c r="B1138" s="53" t="s">
        <v>717</v>
      </c>
      <c r="C1138" s="54" t="s">
        <v>367</v>
      </c>
      <c r="D1138" s="54" t="s">
        <v>28</v>
      </c>
      <c r="E1138" s="54" t="s">
        <v>770</v>
      </c>
      <c r="F1138" s="54" t="s">
        <v>544</v>
      </c>
      <c r="G1138" s="55">
        <f>VLOOKUP($K1138,'[1]АС БЮДЖ на 31 12 2018'!$A$8:$H$701,6,0)</f>
        <v>7327500</v>
      </c>
      <c r="H1138" s="56">
        <v>320180030</v>
      </c>
      <c r="I1138" s="45" t="str">
        <f t="shared" ref="I1138:I1197" si="159">TEXT(H1138,"0000000000")</f>
        <v>0320180030</v>
      </c>
      <c r="J1138" s="45"/>
      <c r="K1138" s="45" t="str">
        <f t="shared" si="156"/>
        <v>60910030320180030313</v>
      </c>
      <c r="L1138" s="58"/>
    </row>
    <row r="1139" spans="1:12" s="101" customFormat="1" ht="38.25">
      <c r="A1139" s="103" t="s">
        <v>771</v>
      </c>
      <c r="B1139" s="53" t="s">
        <v>717</v>
      </c>
      <c r="C1139" s="54" t="s">
        <v>367</v>
      </c>
      <c r="D1139" s="54" t="s">
        <v>28</v>
      </c>
      <c r="E1139" s="54" t="s">
        <v>772</v>
      </c>
      <c r="F1139" s="54" t="s">
        <v>24</v>
      </c>
      <c r="G1139" s="55">
        <f t="shared" ref="G1139:G1140" si="160">G1140</f>
        <v>598302.57999999996</v>
      </c>
      <c r="H1139" s="56">
        <v>320180070</v>
      </c>
      <c r="I1139" s="45" t="str">
        <f t="shared" si="159"/>
        <v>0320180070</v>
      </c>
      <c r="J1139" s="46"/>
      <c r="K1139" s="45" t="str">
        <f t="shared" ref="K1139:K1198" si="161">CONCATENATE(B1139,C1139,D1139,I1139,F1139)</f>
        <v>60910030320180070000</v>
      </c>
      <c r="L1139" s="39"/>
    </row>
    <row r="1140" spans="1:12" s="101" customFormat="1">
      <c r="A1140" s="70" t="s">
        <v>541</v>
      </c>
      <c r="B1140" s="53" t="s">
        <v>717</v>
      </c>
      <c r="C1140" s="54" t="s">
        <v>367</v>
      </c>
      <c r="D1140" s="54" t="s">
        <v>28</v>
      </c>
      <c r="E1140" s="54" t="s">
        <v>772</v>
      </c>
      <c r="F1140" s="54" t="s">
        <v>542</v>
      </c>
      <c r="G1140" s="55">
        <f t="shared" si="160"/>
        <v>598302.57999999996</v>
      </c>
      <c r="H1140" s="56">
        <v>320180070</v>
      </c>
      <c r="I1140" s="45" t="str">
        <f t="shared" si="159"/>
        <v>0320180070</v>
      </c>
      <c r="J1140" s="45"/>
      <c r="K1140" s="45" t="str">
        <f t="shared" si="161"/>
        <v>60910030320180070310</v>
      </c>
      <c r="L1140" s="39"/>
    </row>
    <row r="1141" spans="1:12" s="102" customFormat="1" ht="25.5">
      <c r="A1141" s="57" t="s">
        <v>543</v>
      </c>
      <c r="B1141" s="53" t="s">
        <v>717</v>
      </c>
      <c r="C1141" s="54" t="s">
        <v>367</v>
      </c>
      <c r="D1141" s="54" t="s">
        <v>28</v>
      </c>
      <c r="E1141" s="54" t="s">
        <v>772</v>
      </c>
      <c r="F1141" s="54" t="s">
        <v>544</v>
      </c>
      <c r="G1141" s="55">
        <f>VLOOKUP($K1141,'[1]АС БЮДЖ на 31 12 2018'!$A$8:$H$701,6,0)</f>
        <v>598302.57999999996</v>
      </c>
      <c r="H1141" s="56">
        <v>320180070</v>
      </c>
      <c r="I1141" s="45" t="str">
        <f t="shared" si="159"/>
        <v>0320180070</v>
      </c>
      <c r="J1141" s="45"/>
      <c r="K1141" s="45" t="str">
        <f t="shared" si="161"/>
        <v>60910030320180070313</v>
      </c>
      <c r="L1141" s="58"/>
    </row>
    <row r="1142" spans="1:12" s="102" customFormat="1" ht="25.5">
      <c r="A1142" s="103" t="s">
        <v>773</v>
      </c>
      <c r="B1142" s="53" t="s">
        <v>717</v>
      </c>
      <c r="C1142" s="54" t="s">
        <v>367</v>
      </c>
      <c r="D1142" s="54" t="s">
        <v>28</v>
      </c>
      <c r="E1142" s="54" t="s">
        <v>774</v>
      </c>
      <c r="F1142" s="54" t="s">
        <v>24</v>
      </c>
      <c r="G1142" s="55">
        <f t="shared" ref="G1142:G1143" si="162">G1143</f>
        <v>1256748.8600000001</v>
      </c>
      <c r="H1142" s="56">
        <v>320180080</v>
      </c>
      <c r="I1142" s="45" t="str">
        <f t="shared" si="159"/>
        <v>0320180080</v>
      </c>
      <c r="J1142" s="46"/>
      <c r="K1142" s="45" t="str">
        <f t="shared" si="161"/>
        <v>60910030320180080000</v>
      </c>
      <c r="L1142" s="39"/>
    </row>
    <row r="1143" spans="1:12" s="102" customFormat="1">
      <c r="A1143" s="70" t="s">
        <v>541</v>
      </c>
      <c r="B1143" s="53" t="s">
        <v>717</v>
      </c>
      <c r="C1143" s="54" t="s">
        <v>367</v>
      </c>
      <c r="D1143" s="54" t="s">
        <v>28</v>
      </c>
      <c r="E1143" s="54" t="s">
        <v>774</v>
      </c>
      <c r="F1143" s="54" t="s">
        <v>542</v>
      </c>
      <c r="G1143" s="55">
        <f t="shared" si="162"/>
        <v>1256748.8600000001</v>
      </c>
      <c r="H1143" s="56">
        <v>320180080</v>
      </c>
      <c r="I1143" s="45" t="str">
        <f t="shared" si="159"/>
        <v>0320180080</v>
      </c>
      <c r="J1143" s="45"/>
      <c r="K1143" s="45" t="str">
        <f t="shared" si="161"/>
        <v>60910030320180080310</v>
      </c>
      <c r="L1143" s="58"/>
    </row>
    <row r="1144" spans="1:12" s="102" customFormat="1" ht="25.5">
      <c r="A1144" s="57" t="s">
        <v>543</v>
      </c>
      <c r="B1144" s="53" t="s">
        <v>717</v>
      </c>
      <c r="C1144" s="54" t="s">
        <v>367</v>
      </c>
      <c r="D1144" s="54" t="s">
        <v>28</v>
      </c>
      <c r="E1144" s="54" t="s">
        <v>774</v>
      </c>
      <c r="F1144" s="54" t="s">
        <v>544</v>
      </c>
      <c r="G1144" s="55">
        <f>VLOOKUP($K1144,'[1]АС БЮДЖ на 31 12 2018'!$A$8:$H$701,6,0)</f>
        <v>1256748.8600000001</v>
      </c>
      <c r="H1144" s="56">
        <v>320180080</v>
      </c>
      <c r="I1144" s="45" t="str">
        <f t="shared" si="159"/>
        <v>0320180080</v>
      </c>
      <c r="J1144" s="45"/>
      <c r="K1144" s="45" t="str">
        <f t="shared" si="161"/>
        <v>60910030320180080313</v>
      </c>
      <c r="L1144" s="58"/>
    </row>
    <row r="1145" spans="1:12" s="101" customFormat="1" ht="25.5">
      <c r="A1145" s="103" t="s">
        <v>775</v>
      </c>
      <c r="B1145" s="53" t="s">
        <v>717</v>
      </c>
      <c r="C1145" s="54" t="s">
        <v>367</v>
      </c>
      <c r="D1145" s="54" t="s">
        <v>28</v>
      </c>
      <c r="E1145" s="54" t="s">
        <v>776</v>
      </c>
      <c r="F1145" s="54" t="s">
        <v>24</v>
      </c>
      <c r="G1145" s="55">
        <f t="shared" ref="G1145:G1146" si="163">G1146</f>
        <v>5784500</v>
      </c>
      <c r="H1145" s="56">
        <v>320180100</v>
      </c>
      <c r="I1145" s="45" t="str">
        <f t="shared" si="159"/>
        <v>0320180100</v>
      </c>
      <c r="J1145" s="46"/>
      <c r="K1145" s="45" t="str">
        <f t="shared" si="161"/>
        <v>60910030320180100000</v>
      </c>
      <c r="L1145" s="39"/>
    </row>
    <row r="1146" spans="1:12" s="101" customFormat="1">
      <c r="A1146" s="70" t="s">
        <v>541</v>
      </c>
      <c r="B1146" s="53" t="s">
        <v>717</v>
      </c>
      <c r="C1146" s="54" t="s">
        <v>367</v>
      </c>
      <c r="D1146" s="54" t="s">
        <v>28</v>
      </c>
      <c r="E1146" s="54" t="s">
        <v>776</v>
      </c>
      <c r="F1146" s="54" t="s">
        <v>542</v>
      </c>
      <c r="G1146" s="55">
        <f t="shared" si="163"/>
        <v>5784500</v>
      </c>
      <c r="H1146" s="56">
        <v>320180100</v>
      </c>
      <c r="I1146" s="45" t="str">
        <f t="shared" si="159"/>
        <v>0320180100</v>
      </c>
      <c r="J1146" s="45"/>
      <c r="K1146" s="45" t="str">
        <f t="shared" si="161"/>
        <v>60910030320180100310</v>
      </c>
      <c r="L1146" s="39"/>
    </row>
    <row r="1147" spans="1:12" s="102" customFormat="1" ht="25.5">
      <c r="A1147" s="57" t="s">
        <v>543</v>
      </c>
      <c r="B1147" s="53" t="s">
        <v>717</v>
      </c>
      <c r="C1147" s="54" t="s">
        <v>367</v>
      </c>
      <c r="D1147" s="54" t="s">
        <v>28</v>
      </c>
      <c r="E1147" s="54" t="s">
        <v>776</v>
      </c>
      <c r="F1147" s="54" t="s">
        <v>544</v>
      </c>
      <c r="G1147" s="55">
        <f>VLOOKUP($K1147,'[1]АС БЮДЖ на 31 12 2018'!$A$8:$H$701,6,0)</f>
        <v>5784500</v>
      </c>
      <c r="H1147" s="56">
        <v>320180100</v>
      </c>
      <c r="I1147" s="45" t="str">
        <f t="shared" si="159"/>
        <v>0320180100</v>
      </c>
      <c r="J1147" s="45"/>
      <c r="K1147" s="45" t="str">
        <f t="shared" si="161"/>
        <v>60910030320180100313</v>
      </c>
      <c r="L1147" s="58"/>
    </row>
    <row r="1148" spans="1:12" s="101" customFormat="1" ht="25.5">
      <c r="A1148" s="103" t="s">
        <v>777</v>
      </c>
      <c r="B1148" s="53" t="s">
        <v>717</v>
      </c>
      <c r="C1148" s="54" t="s">
        <v>367</v>
      </c>
      <c r="D1148" s="54" t="s">
        <v>28</v>
      </c>
      <c r="E1148" s="54" t="s">
        <v>778</v>
      </c>
      <c r="F1148" s="54" t="s">
        <v>24</v>
      </c>
      <c r="G1148" s="55">
        <f t="shared" ref="G1148:G1149" si="164">G1149</f>
        <v>1082040</v>
      </c>
      <c r="H1148" s="56">
        <v>320180110</v>
      </c>
      <c r="I1148" s="45" t="str">
        <f t="shared" si="159"/>
        <v>0320180110</v>
      </c>
      <c r="J1148" s="46"/>
      <c r="K1148" s="45" t="str">
        <f t="shared" si="161"/>
        <v>60910030320180110000</v>
      </c>
      <c r="L1148" s="39"/>
    </row>
    <row r="1149" spans="1:12" s="101" customFormat="1">
      <c r="A1149" s="70" t="s">
        <v>541</v>
      </c>
      <c r="B1149" s="53" t="s">
        <v>717</v>
      </c>
      <c r="C1149" s="54" t="s">
        <v>367</v>
      </c>
      <c r="D1149" s="54" t="s">
        <v>28</v>
      </c>
      <c r="E1149" s="54" t="s">
        <v>778</v>
      </c>
      <c r="F1149" s="54" t="s">
        <v>542</v>
      </c>
      <c r="G1149" s="55">
        <f t="shared" si="164"/>
        <v>1082040</v>
      </c>
      <c r="H1149" s="56">
        <v>320180110</v>
      </c>
      <c r="I1149" s="45" t="str">
        <f t="shared" si="159"/>
        <v>0320180110</v>
      </c>
      <c r="J1149" s="45"/>
      <c r="K1149" s="45" t="str">
        <f t="shared" si="161"/>
        <v>60910030320180110310</v>
      </c>
      <c r="L1149" s="39"/>
    </row>
    <row r="1150" spans="1:12" s="102" customFormat="1" ht="25.5">
      <c r="A1150" s="57" t="s">
        <v>543</v>
      </c>
      <c r="B1150" s="53" t="s">
        <v>717</v>
      </c>
      <c r="C1150" s="54" t="s">
        <v>367</v>
      </c>
      <c r="D1150" s="54" t="s">
        <v>28</v>
      </c>
      <c r="E1150" s="54" t="s">
        <v>778</v>
      </c>
      <c r="F1150" s="54" t="s">
        <v>544</v>
      </c>
      <c r="G1150" s="55">
        <f>VLOOKUP($K1150,'[1]АС БЮДЖ на 31 12 2018'!$A$8:$H$701,6,0)</f>
        <v>1082040</v>
      </c>
      <c r="H1150" s="56">
        <v>320180110</v>
      </c>
      <c r="I1150" s="45" t="str">
        <f t="shared" si="159"/>
        <v>0320180110</v>
      </c>
      <c r="J1150" s="45"/>
      <c r="K1150" s="45" t="str">
        <f t="shared" si="161"/>
        <v>60910030320180110313</v>
      </c>
      <c r="L1150" s="58"/>
    </row>
    <row r="1151" spans="1:12" s="101" customFormat="1" ht="89.25">
      <c r="A1151" s="103" t="s">
        <v>779</v>
      </c>
      <c r="B1151" s="53" t="s">
        <v>717</v>
      </c>
      <c r="C1151" s="54" t="s">
        <v>367</v>
      </c>
      <c r="D1151" s="54" t="s">
        <v>28</v>
      </c>
      <c r="E1151" s="54" t="s">
        <v>780</v>
      </c>
      <c r="F1151" s="54" t="s">
        <v>24</v>
      </c>
      <c r="G1151" s="55">
        <f t="shared" ref="G1151:G1152" si="165">G1152</f>
        <v>1012905</v>
      </c>
      <c r="H1151" s="56">
        <v>320180120</v>
      </c>
      <c r="I1151" s="45" t="str">
        <f t="shared" si="159"/>
        <v>0320180120</v>
      </c>
      <c r="J1151" s="46"/>
      <c r="K1151" s="45" t="str">
        <f t="shared" si="161"/>
        <v>60910030320180120000</v>
      </c>
      <c r="L1151" s="39"/>
    </row>
    <row r="1152" spans="1:12" s="101" customFormat="1">
      <c r="A1152" s="70" t="s">
        <v>541</v>
      </c>
      <c r="B1152" s="53" t="s">
        <v>717</v>
      </c>
      <c r="C1152" s="54" t="s">
        <v>367</v>
      </c>
      <c r="D1152" s="54" t="s">
        <v>28</v>
      </c>
      <c r="E1152" s="54" t="s">
        <v>780</v>
      </c>
      <c r="F1152" s="54" t="s">
        <v>542</v>
      </c>
      <c r="G1152" s="55">
        <f t="shared" si="165"/>
        <v>1012905</v>
      </c>
      <c r="H1152" s="56">
        <v>320180120</v>
      </c>
      <c r="I1152" s="45" t="str">
        <f t="shared" si="159"/>
        <v>0320180120</v>
      </c>
      <c r="J1152" s="45"/>
      <c r="K1152" s="45" t="str">
        <f t="shared" si="161"/>
        <v>60910030320180120310</v>
      </c>
      <c r="L1152" s="39"/>
    </row>
    <row r="1153" spans="1:12" s="112" customFormat="1" ht="25.5">
      <c r="A1153" s="57" t="s">
        <v>543</v>
      </c>
      <c r="B1153" s="53" t="s">
        <v>717</v>
      </c>
      <c r="C1153" s="54" t="s">
        <v>367</v>
      </c>
      <c r="D1153" s="54" t="s">
        <v>28</v>
      </c>
      <c r="E1153" s="54" t="s">
        <v>780</v>
      </c>
      <c r="F1153" s="54" t="s">
        <v>544</v>
      </c>
      <c r="G1153" s="55">
        <f>VLOOKUP($K1153,'[1]АС БЮДЖ на 31 12 2018'!$A$8:$H$701,6,0)</f>
        <v>1012905</v>
      </c>
      <c r="H1153" s="56">
        <v>320180120</v>
      </c>
      <c r="I1153" s="45" t="str">
        <f t="shared" si="159"/>
        <v>0320180120</v>
      </c>
      <c r="J1153" s="45"/>
      <c r="K1153" s="45" t="str">
        <f t="shared" si="161"/>
        <v>60910030320180120313</v>
      </c>
      <c r="L1153" s="81"/>
    </row>
    <row r="1154" spans="1:12" s="101" customFormat="1" ht="25.5">
      <c r="A1154" s="103" t="s">
        <v>781</v>
      </c>
      <c r="B1154" s="53" t="s">
        <v>717</v>
      </c>
      <c r="C1154" s="54" t="s">
        <v>367</v>
      </c>
      <c r="D1154" s="54" t="s">
        <v>28</v>
      </c>
      <c r="E1154" s="54" t="s">
        <v>782</v>
      </c>
      <c r="F1154" s="54" t="s">
        <v>24</v>
      </c>
      <c r="G1154" s="55">
        <f t="shared" ref="G1154:G1155" si="166">G1155</f>
        <v>575000</v>
      </c>
      <c r="H1154" s="56">
        <v>320180140</v>
      </c>
      <c r="I1154" s="45" t="str">
        <f t="shared" si="159"/>
        <v>0320180140</v>
      </c>
      <c r="J1154" s="46"/>
      <c r="K1154" s="45" t="str">
        <f t="shared" si="161"/>
        <v>60910030320180140000</v>
      </c>
      <c r="L1154" s="39"/>
    </row>
    <row r="1155" spans="1:12" s="101" customFormat="1">
      <c r="A1155" s="70" t="s">
        <v>541</v>
      </c>
      <c r="B1155" s="53" t="s">
        <v>717</v>
      </c>
      <c r="C1155" s="54" t="s">
        <v>367</v>
      </c>
      <c r="D1155" s="54" t="s">
        <v>28</v>
      </c>
      <c r="E1155" s="54" t="s">
        <v>782</v>
      </c>
      <c r="F1155" s="54" t="s">
        <v>542</v>
      </c>
      <c r="G1155" s="55">
        <f t="shared" si="166"/>
        <v>575000</v>
      </c>
      <c r="H1155" s="56">
        <v>320180140</v>
      </c>
      <c r="I1155" s="45" t="str">
        <f t="shared" si="159"/>
        <v>0320180140</v>
      </c>
      <c r="J1155" s="45"/>
      <c r="K1155" s="45" t="str">
        <f t="shared" si="161"/>
        <v>60910030320180140310</v>
      </c>
      <c r="L1155" s="39"/>
    </row>
    <row r="1156" spans="1:12" s="102" customFormat="1" ht="25.5">
      <c r="A1156" s="57" t="s">
        <v>543</v>
      </c>
      <c r="B1156" s="53" t="s">
        <v>717</v>
      </c>
      <c r="C1156" s="54" t="s">
        <v>367</v>
      </c>
      <c r="D1156" s="54" t="s">
        <v>28</v>
      </c>
      <c r="E1156" s="54" t="s">
        <v>782</v>
      </c>
      <c r="F1156" s="54" t="s">
        <v>544</v>
      </c>
      <c r="G1156" s="55">
        <f>VLOOKUP($K1156,'[1]АС БЮДЖ на 31 12 2018'!$A$8:$H$701,6,0)</f>
        <v>575000</v>
      </c>
      <c r="H1156" s="56">
        <v>320180140</v>
      </c>
      <c r="I1156" s="45" t="str">
        <f t="shared" si="159"/>
        <v>0320180140</v>
      </c>
      <c r="J1156" s="45"/>
      <c r="K1156" s="45" t="str">
        <f t="shared" si="161"/>
        <v>60910030320180140313</v>
      </c>
      <c r="L1156" s="58"/>
    </row>
    <row r="1157" spans="1:12" s="101" customFormat="1" ht="51">
      <c r="A1157" s="103" t="s">
        <v>783</v>
      </c>
      <c r="B1157" s="53" t="s">
        <v>717</v>
      </c>
      <c r="C1157" s="54" t="s">
        <v>367</v>
      </c>
      <c r="D1157" s="54" t="s">
        <v>28</v>
      </c>
      <c r="E1157" s="54" t="s">
        <v>784</v>
      </c>
      <c r="F1157" s="54" t="s">
        <v>24</v>
      </c>
      <c r="G1157" s="55">
        <f t="shared" ref="G1157:G1158" si="167">G1158</f>
        <v>1200000</v>
      </c>
      <c r="H1157" s="56">
        <v>320180150</v>
      </c>
      <c r="I1157" s="45" t="str">
        <f t="shared" si="159"/>
        <v>0320180150</v>
      </c>
      <c r="J1157" s="46"/>
      <c r="K1157" s="45" t="str">
        <f t="shared" si="161"/>
        <v>60910030320180150000</v>
      </c>
      <c r="L1157" s="39"/>
    </row>
    <row r="1158" spans="1:12" s="101" customFormat="1">
      <c r="A1158" s="70" t="s">
        <v>541</v>
      </c>
      <c r="B1158" s="53" t="s">
        <v>717</v>
      </c>
      <c r="C1158" s="54" t="s">
        <v>367</v>
      </c>
      <c r="D1158" s="54" t="s">
        <v>28</v>
      </c>
      <c r="E1158" s="54" t="s">
        <v>784</v>
      </c>
      <c r="F1158" s="54" t="s">
        <v>542</v>
      </c>
      <c r="G1158" s="55">
        <f t="shared" si="167"/>
        <v>1200000</v>
      </c>
      <c r="H1158" s="56">
        <v>320180150</v>
      </c>
      <c r="I1158" s="45" t="str">
        <f t="shared" si="159"/>
        <v>0320180150</v>
      </c>
      <c r="J1158" s="45"/>
      <c r="K1158" s="45" t="str">
        <f t="shared" si="161"/>
        <v>60910030320180150310</v>
      </c>
      <c r="L1158" s="39"/>
    </row>
    <row r="1159" spans="1:12" s="102" customFormat="1" ht="25.5">
      <c r="A1159" s="57" t="s">
        <v>543</v>
      </c>
      <c r="B1159" s="53" t="s">
        <v>717</v>
      </c>
      <c r="C1159" s="54" t="s">
        <v>367</v>
      </c>
      <c r="D1159" s="54" t="s">
        <v>28</v>
      </c>
      <c r="E1159" s="54" t="s">
        <v>784</v>
      </c>
      <c r="F1159" s="54" t="s">
        <v>544</v>
      </c>
      <c r="G1159" s="55">
        <f>VLOOKUP($K1159,'[1]АС БЮДЖ на 31 12 2018'!$A$8:$H$701,6,0)</f>
        <v>1200000</v>
      </c>
      <c r="H1159" s="56">
        <v>320180150</v>
      </c>
      <c r="I1159" s="45" t="str">
        <f t="shared" si="159"/>
        <v>0320180150</v>
      </c>
      <c r="J1159" s="45"/>
      <c r="K1159" s="45" t="str">
        <f t="shared" si="161"/>
        <v>60910030320180150313</v>
      </c>
      <c r="L1159" s="58"/>
    </row>
    <row r="1160" spans="1:12" s="101" customFormat="1" ht="25.5">
      <c r="A1160" s="103" t="s">
        <v>785</v>
      </c>
      <c r="B1160" s="53" t="s">
        <v>717</v>
      </c>
      <c r="C1160" s="54" t="s">
        <v>367</v>
      </c>
      <c r="D1160" s="54" t="s">
        <v>28</v>
      </c>
      <c r="E1160" s="54" t="s">
        <v>786</v>
      </c>
      <c r="F1160" s="54" t="s">
        <v>24</v>
      </c>
      <c r="G1160" s="55">
        <f t="shared" ref="G1160:G1161" si="168">G1161</f>
        <v>1000000</v>
      </c>
      <c r="H1160" s="56">
        <v>320180160</v>
      </c>
      <c r="I1160" s="45" t="str">
        <f t="shared" si="159"/>
        <v>0320180160</v>
      </c>
      <c r="J1160" s="46"/>
      <c r="K1160" s="45" t="str">
        <f t="shared" si="161"/>
        <v>60910030320180160000</v>
      </c>
      <c r="L1160" s="39"/>
    </row>
    <row r="1161" spans="1:12" s="101" customFormat="1">
      <c r="A1161" s="70" t="s">
        <v>541</v>
      </c>
      <c r="B1161" s="53" t="s">
        <v>717</v>
      </c>
      <c r="C1161" s="54" t="s">
        <v>367</v>
      </c>
      <c r="D1161" s="54" t="s">
        <v>28</v>
      </c>
      <c r="E1161" s="54" t="s">
        <v>786</v>
      </c>
      <c r="F1161" s="54" t="s">
        <v>542</v>
      </c>
      <c r="G1161" s="55">
        <f t="shared" si="168"/>
        <v>1000000</v>
      </c>
      <c r="H1161" s="56">
        <v>320180160</v>
      </c>
      <c r="I1161" s="45" t="str">
        <f t="shared" si="159"/>
        <v>0320180160</v>
      </c>
      <c r="J1161" s="45"/>
      <c r="K1161" s="45" t="str">
        <f t="shared" si="161"/>
        <v>60910030320180160310</v>
      </c>
      <c r="L1161" s="39"/>
    </row>
    <row r="1162" spans="1:12" s="102" customFormat="1" ht="25.5">
      <c r="A1162" s="57" t="s">
        <v>543</v>
      </c>
      <c r="B1162" s="53" t="s">
        <v>717</v>
      </c>
      <c r="C1162" s="54" t="s">
        <v>367</v>
      </c>
      <c r="D1162" s="54" t="s">
        <v>28</v>
      </c>
      <c r="E1162" s="54" t="s">
        <v>786</v>
      </c>
      <c r="F1162" s="54" t="s">
        <v>544</v>
      </c>
      <c r="G1162" s="55">
        <f>VLOOKUP($K1162,'[1]АС БЮДЖ на 31 12 2018'!$A$8:$H$701,6,0)</f>
        <v>1000000</v>
      </c>
      <c r="H1162" s="56">
        <v>320180160</v>
      </c>
      <c r="I1162" s="45" t="str">
        <f t="shared" si="159"/>
        <v>0320180160</v>
      </c>
      <c r="J1162" s="45"/>
      <c r="K1162" s="45" t="str">
        <f t="shared" si="161"/>
        <v>60910030320180160313</v>
      </c>
      <c r="L1162" s="58"/>
    </row>
    <row r="1163" spans="1:12" s="101" customFormat="1">
      <c r="A1163" s="103" t="s">
        <v>787</v>
      </c>
      <c r="B1163" s="53" t="s">
        <v>717</v>
      </c>
      <c r="C1163" s="54" t="s">
        <v>367</v>
      </c>
      <c r="D1163" s="54" t="s">
        <v>28</v>
      </c>
      <c r="E1163" s="54" t="s">
        <v>788</v>
      </c>
      <c r="F1163" s="54" t="s">
        <v>24</v>
      </c>
      <c r="G1163" s="55">
        <f t="shared" ref="G1163:G1164" si="169">G1164</f>
        <v>1265000</v>
      </c>
      <c r="H1163" s="56">
        <v>320180180</v>
      </c>
      <c r="I1163" s="45" t="str">
        <f t="shared" si="159"/>
        <v>0320180180</v>
      </c>
      <c r="J1163" s="46"/>
      <c r="K1163" s="45" t="str">
        <f t="shared" si="161"/>
        <v>60910030320180180000</v>
      </c>
      <c r="L1163" s="39"/>
    </row>
    <row r="1164" spans="1:12" s="101" customFormat="1">
      <c r="A1164" s="70" t="s">
        <v>541</v>
      </c>
      <c r="B1164" s="53" t="s">
        <v>717</v>
      </c>
      <c r="C1164" s="54" t="s">
        <v>367</v>
      </c>
      <c r="D1164" s="54" t="s">
        <v>28</v>
      </c>
      <c r="E1164" s="54" t="s">
        <v>788</v>
      </c>
      <c r="F1164" s="54" t="s">
        <v>542</v>
      </c>
      <c r="G1164" s="55">
        <f t="shared" si="169"/>
        <v>1265000</v>
      </c>
      <c r="H1164" s="56">
        <v>320180180</v>
      </c>
      <c r="I1164" s="45" t="str">
        <f t="shared" si="159"/>
        <v>0320180180</v>
      </c>
      <c r="J1164" s="45"/>
      <c r="K1164" s="45" t="str">
        <f t="shared" si="161"/>
        <v>60910030320180180310</v>
      </c>
      <c r="L1164" s="39"/>
    </row>
    <row r="1165" spans="1:12" s="102" customFormat="1" ht="25.5">
      <c r="A1165" s="57" t="s">
        <v>543</v>
      </c>
      <c r="B1165" s="53" t="s">
        <v>717</v>
      </c>
      <c r="C1165" s="54" t="s">
        <v>367</v>
      </c>
      <c r="D1165" s="54" t="s">
        <v>28</v>
      </c>
      <c r="E1165" s="54" t="s">
        <v>788</v>
      </c>
      <c r="F1165" s="54" t="s">
        <v>544</v>
      </c>
      <c r="G1165" s="55">
        <f>VLOOKUP($K1165,'[1]АС БЮДЖ на 31 12 2018'!$A$8:$H$701,6,0)</f>
        <v>1265000</v>
      </c>
      <c r="H1165" s="56">
        <v>320180180</v>
      </c>
      <c r="I1165" s="45" t="str">
        <f t="shared" si="159"/>
        <v>0320180180</v>
      </c>
      <c r="J1165" s="45"/>
      <c r="K1165" s="45" t="str">
        <f t="shared" si="161"/>
        <v>60910030320180180313</v>
      </c>
      <c r="L1165" s="58"/>
    </row>
    <row r="1166" spans="1:12" s="101" customFormat="1" ht="38.25">
      <c r="A1166" s="103" t="s">
        <v>789</v>
      </c>
      <c r="B1166" s="53" t="s">
        <v>717</v>
      </c>
      <c r="C1166" s="54" t="s">
        <v>367</v>
      </c>
      <c r="D1166" s="54" t="s">
        <v>28</v>
      </c>
      <c r="E1166" s="54" t="s">
        <v>790</v>
      </c>
      <c r="F1166" s="54" t="s">
        <v>24</v>
      </c>
      <c r="G1166" s="55">
        <f t="shared" ref="G1166:G1167" si="170">G1167</f>
        <v>60000</v>
      </c>
      <c r="H1166" s="114">
        <v>320180210</v>
      </c>
      <c r="I1166" s="45" t="str">
        <f t="shared" si="159"/>
        <v>0320180210</v>
      </c>
      <c r="J1166" s="46"/>
      <c r="K1166" s="45" t="str">
        <f t="shared" si="161"/>
        <v>60910030320180210000</v>
      </c>
      <c r="L1166" s="39"/>
    </row>
    <row r="1167" spans="1:12" s="101" customFormat="1">
      <c r="A1167" s="70" t="s">
        <v>541</v>
      </c>
      <c r="B1167" s="53" t="s">
        <v>717</v>
      </c>
      <c r="C1167" s="54" t="s">
        <v>367</v>
      </c>
      <c r="D1167" s="54" t="s">
        <v>28</v>
      </c>
      <c r="E1167" s="54" t="s">
        <v>790</v>
      </c>
      <c r="F1167" s="54" t="s">
        <v>542</v>
      </c>
      <c r="G1167" s="55">
        <f t="shared" si="170"/>
        <v>60000</v>
      </c>
      <c r="H1167" s="56">
        <v>320180210</v>
      </c>
      <c r="I1167" s="45" t="str">
        <f t="shared" si="159"/>
        <v>0320180210</v>
      </c>
      <c r="J1167" s="45"/>
      <c r="K1167" s="45" t="str">
        <f t="shared" si="161"/>
        <v>60910030320180210310</v>
      </c>
      <c r="L1167" s="39"/>
    </row>
    <row r="1168" spans="1:12" s="102" customFormat="1" ht="25.5">
      <c r="A1168" s="57" t="s">
        <v>543</v>
      </c>
      <c r="B1168" s="53" t="s">
        <v>717</v>
      </c>
      <c r="C1168" s="54" t="s">
        <v>367</v>
      </c>
      <c r="D1168" s="54" t="s">
        <v>28</v>
      </c>
      <c r="E1168" s="54" t="s">
        <v>790</v>
      </c>
      <c r="F1168" s="54" t="s">
        <v>544</v>
      </c>
      <c r="G1168" s="55">
        <f>VLOOKUP($K1168,'[1]АС БЮДЖ на 31 12 2018'!$A$8:$H$701,6,0)</f>
        <v>60000</v>
      </c>
      <c r="H1168" s="56">
        <v>320180210</v>
      </c>
      <c r="I1168" s="45" t="str">
        <f t="shared" si="159"/>
        <v>0320180210</v>
      </c>
      <c r="J1168" s="45"/>
      <c r="K1168" s="45" t="str">
        <f t="shared" si="161"/>
        <v>60910030320180210313</v>
      </c>
      <c r="L1168" s="58"/>
    </row>
    <row r="1169" spans="1:12" s="101" customFormat="1">
      <c r="A1169" s="103" t="s">
        <v>791</v>
      </c>
      <c r="B1169" s="53" t="s">
        <v>717</v>
      </c>
      <c r="C1169" s="54" t="s">
        <v>367</v>
      </c>
      <c r="D1169" s="54" t="s">
        <v>28</v>
      </c>
      <c r="E1169" s="54" t="s">
        <v>792</v>
      </c>
      <c r="F1169" s="54" t="s">
        <v>24</v>
      </c>
      <c r="G1169" s="55">
        <f>G1170</f>
        <v>1189561</v>
      </c>
      <c r="H1169" s="114">
        <v>320500000</v>
      </c>
      <c r="I1169" s="45" t="str">
        <f t="shared" si="159"/>
        <v>0320500000</v>
      </c>
      <c r="J1169" s="46"/>
      <c r="K1169" s="45" t="str">
        <f t="shared" si="161"/>
        <v>60910030320500000000</v>
      </c>
      <c r="L1169" s="39"/>
    </row>
    <row r="1170" spans="1:12" s="101" customFormat="1" ht="25.5">
      <c r="A1170" s="75" t="s">
        <v>793</v>
      </c>
      <c r="B1170" s="53" t="s">
        <v>717</v>
      </c>
      <c r="C1170" s="54" t="s">
        <v>367</v>
      </c>
      <c r="D1170" s="54" t="s">
        <v>28</v>
      </c>
      <c r="E1170" s="54" t="s">
        <v>794</v>
      </c>
      <c r="F1170" s="54" t="s">
        <v>24</v>
      </c>
      <c r="G1170" s="55">
        <f>G1171+G1173</f>
        <v>1189561</v>
      </c>
      <c r="H1170" s="114">
        <v>320520500</v>
      </c>
      <c r="I1170" s="45" t="str">
        <f t="shared" si="159"/>
        <v>0320520500</v>
      </c>
      <c r="J1170" s="46"/>
      <c r="K1170" s="45" t="str">
        <f t="shared" si="161"/>
        <v>60910030320520500000</v>
      </c>
      <c r="L1170" s="39"/>
    </row>
    <row r="1171" spans="1:12" s="101" customFormat="1" ht="25.5">
      <c r="A1171" s="52" t="s">
        <v>43</v>
      </c>
      <c r="B1171" s="53" t="s">
        <v>717</v>
      </c>
      <c r="C1171" s="54" t="s">
        <v>367</v>
      </c>
      <c r="D1171" s="54" t="s">
        <v>28</v>
      </c>
      <c r="E1171" s="54" t="s">
        <v>794</v>
      </c>
      <c r="F1171" s="54" t="s">
        <v>44</v>
      </c>
      <c r="G1171" s="55">
        <f>G1172</f>
        <v>1112185</v>
      </c>
      <c r="H1171" s="56">
        <v>320520500</v>
      </c>
      <c r="I1171" s="45" t="str">
        <f t="shared" si="159"/>
        <v>0320520500</v>
      </c>
      <c r="J1171" s="45"/>
      <c r="K1171" s="45" t="str">
        <f t="shared" si="161"/>
        <v>60910030320520500240</v>
      </c>
      <c r="L1171" s="39"/>
    </row>
    <row r="1172" spans="1:12" s="102" customFormat="1" ht="25.5">
      <c r="A1172" s="57" t="s">
        <v>45</v>
      </c>
      <c r="B1172" s="53" t="s">
        <v>717</v>
      </c>
      <c r="C1172" s="54" t="s">
        <v>367</v>
      </c>
      <c r="D1172" s="54" t="s">
        <v>28</v>
      </c>
      <c r="E1172" s="54" t="s">
        <v>794</v>
      </c>
      <c r="F1172" s="54" t="s">
        <v>46</v>
      </c>
      <c r="G1172" s="55">
        <f>VLOOKUP($K1172,'[1]АС БЮДЖ на 31 12 2018'!$A$8:$H$701,6,0)</f>
        <v>1112185</v>
      </c>
      <c r="H1172" s="56">
        <v>320520500</v>
      </c>
      <c r="I1172" s="45" t="str">
        <f t="shared" si="159"/>
        <v>0320520500</v>
      </c>
      <c r="J1172" s="45"/>
      <c r="K1172" s="45" t="str">
        <f t="shared" si="161"/>
        <v>60910030320520500244</v>
      </c>
      <c r="L1172" s="58"/>
    </row>
    <row r="1173" spans="1:12" s="101" customFormat="1" ht="25.5">
      <c r="A1173" s="70" t="s">
        <v>380</v>
      </c>
      <c r="B1173" s="53" t="s">
        <v>717</v>
      </c>
      <c r="C1173" s="54" t="s">
        <v>367</v>
      </c>
      <c r="D1173" s="54" t="s">
        <v>28</v>
      </c>
      <c r="E1173" s="54" t="s">
        <v>794</v>
      </c>
      <c r="F1173" s="54" t="s">
        <v>381</v>
      </c>
      <c r="G1173" s="55">
        <f>G1174</f>
        <v>77376</v>
      </c>
      <c r="H1173" s="56">
        <v>320520500</v>
      </c>
      <c r="I1173" s="45" t="str">
        <f t="shared" si="159"/>
        <v>0320520500</v>
      </c>
      <c r="J1173" s="45"/>
      <c r="K1173" s="45" t="str">
        <f t="shared" si="161"/>
        <v>60910030320520500320</v>
      </c>
      <c r="L1173" s="39"/>
    </row>
    <row r="1174" spans="1:12" s="102" customFormat="1" ht="25.5">
      <c r="A1174" s="57" t="s">
        <v>549</v>
      </c>
      <c r="B1174" s="53" t="s">
        <v>717</v>
      </c>
      <c r="C1174" s="54" t="s">
        <v>367</v>
      </c>
      <c r="D1174" s="54" t="s">
        <v>28</v>
      </c>
      <c r="E1174" s="54" t="s">
        <v>794</v>
      </c>
      <c r="F1174" s="54" t="s">
        <v>550</v>
      </c>
      <c r="G1174" s="55">
        <f>VLOOKUP($K1174,'[1]АС БЮДЖ на 31 12 2018'!$A$8:$H$701,6,0)</f>
        <v>77376</v>
      </c>
      <c r="H1174" s="56">
        <v>320520500</v>
      </c>
      <c r="I1174" s="45" t="str">
        <f t="shared" si="159"/>
        <v>0320520500</v>
      </c>
      <c r="J1174" s="45"/>
      <c r="K1174" s="45" t="str">
        <f t="shared" si="161"/>
        <v>60910030320520500323</v>
      </c>
      <c r="L1174" s="58"/>
    </row>
    <row r="1175" spans="1:12" s="101" customFormat="1" ht="25.5">
      <c r="A1175" s="103" t="s">
        <v>795</v>
      </c>
      <c r="B1175" s="53" t="s">
        <v>717</v>
      </c>
      <c r="C1175" s="54" t="s">
        <v>367</v>
      </c>
      <c r="D1175" s="54" t="s">
        <v>28</v>
      </c>
      <c r="E1175" s="54" t="s">
        <v>796</v>
      </c>
      <c r="F1175" s="54" t="s">
        <v>24</v>
      </c>
      <c r="G1175" s="55">
        <f t="shared" ref="G1175:G1177" si="171">G1176</f>
        <v>235200</v>
      </c>
      <c r="H1175" s="114">
        <v>320600000</v>
      </c>
      <c r="I1175" s="45" t="str">
        <f t="shared" si="159"/>
        <v>0320600000</v>
      </c>
      <c r="J1175" s="46"/>
      <c r="K1175" s="45" t="str">
        <f t="shared" si="161"/>
        <v>60910030320600000000</v>
      </c>
      <c r="L1175" s="39"/>
    </row>
    <row r="1176" spans="1:12" s="101" customFormat="1" ht="38.25">
      <c r="A1176" s="75" t="s">
        <v>797</v>
      </c>
      <c r="B1176" s="53" t="s">
        <v>717</v>
      </c>
      <c r="C1176" s="54" t="s">
        <v>367</v>
      </c>
      <c r="D1176" s="54" t="s">
        <v>28</v>
      </c>
      <c r="E1176" s="54" t="s">
        <v>798</v>
      </c>
      <c r="F1176" s="54" t="s">
        <v>24</v>
      </c>
      <c r="G1176" s="55">
        <f t="shared" si="171"/>
        <v>235200</v>
      </c>
      <c r="H1176" s="114">
        <v>320620520</v>
      </c>
      <c r="I1176" s="45" t="str">
        <f t="shared" si="159"/>
        <v>0320620520</v>
      </c>
      <c r="J1176" s="46"/>
      <c r="K1176" s="45" t="str">
        <f t="shared" si="161"/>
        <v>60910030320620520000</v>
      </c>
      <c r="L1176" s="39"/>
    </row>
    <row r="1177" spans="1:12" s="101" customFormat="1" ht="25.5">
      <c r="A1177" s="52" t="s">
        <v>43</v>
      </c>
      <c r="B1177" s="53" t="s">
        <v>717</v>
      </c>
      <c r="C1177" s="54" t="s">
        <v>367</v>
      </c>
      <c r="D1177" s="54" t="s">
        <v>28</v>
      </c>
      <c r="E1177" s="54" t="s">
        <v>798</v>
      </c>
      <c r="F1177" s="54" t="s">
        <v>44</v>
      </c>
      <c r="G1177" s="55">
        <f t="shared" si="171"/>
        <v>235200</v>
      </c>
      <c r="H1177" s="56">
        <v>320620520</v>
      </c>
      <c r="I1177" s="45" t="str">
        <f t="shared" si="159"/>
        <v>0320620520</v>
      </c>
      <c r="J1177" s="45"/>
      <c r="K1177" s="45" t="str">
        <f t="shared" si="161"/>
        <v>60910030320620520240</v>
      </c>
      <c r="L1177" s="39"/>
    </row>
    <row r="1178" spans="1:12" s="102" customFormat="1" ht="25.5">
      <c r="A1178" s="57" t="s">
        <v>45</v>
      </c>
      <c r="B1178" s="53" t="s">
        <v>717</v>
      </c>
      <c r="C1178" s="54" t="s">
        <v>367</v>
      </c>
      <c r="D1178" s="54" t="s">
        <v>28</v>
      </c>
      <c r="E1178" s="54" t="s">
        <v>798</v>
      </c>
      <c r="F1178" s="54" t="s">
        <v>46</v>
      </c>
      <c r="G1178" s="55">
        <f>VLOOKUP($K1178,'[1]АС БЮДЖ на 31 12 2018'!$A$8:$H$701,6,0)</f>
        <v>235200</v>
      </c>
      <c r="H1178" s="56">
        <v>320620520</v>
      </c>
      <c r="I1178" s="45" t="str">
        <f t="shared" si="159"/>
        <v>0320620520</v>
      </c>
      <c r="J1178" s="45"/>
      <c r="K1178" s="45" t="str">
        <f t="shared" si="161"/>
        <v>60910030320620520244</v>
      </c>
      <c r="L1178" s="58"/>
    </row>
    <row r="1179" spans="1:12" s="101" customFormat="1" ht="25.5">
      <c r="A1179" s="52" t="s">
        <v>799</v>
      </c>
      <c r="B1179" s="53" t="s">
        <v>717</v>
      </c>
      <c r="C1179" s="54" t="s">
        <v>367</v>
      </c>
      <c r="D1179" s="54" t="s">
        <v>28</v>
      </c>
      <c r="E1179" s="54" t="s">
        <v>800</v>
      </c>
      <c r="F1179" s="54" t="s">
        <v>24</v>
      </c>
      <c r="G1179" s="55">
        <f>G1180</f>
        <v>371880</v>
      </c>
      <c r="H1179" s="56">
        <v>320800000</v>
      </c>
      <c r="I1179" s="45" t="str">
        <f t="shared" si="159"/>
        <v>0320800000</v>
      </c>
      <c r="J1179" s="46"/>
      <c r="K1179" s="45" t="str">
        <f t="shared" si="161"/>
        <v>60910030320800000000</v>
      </c>
      <c r="L1179" s="39"/>
    </row>
    <row r="1180" spans="1:12" s="101" customFormat="1">
      <c r="A1180" s="75" t="s">
        <v>801</v>
      </c>
      <c r="B1180" s="53" t="s">
        <v>717</v>
      </c>
      <c r="C1180" s="54" t="s">
        <v>367</v>
      </c>
      <c r="D1180" s="54" t="s">
        <v>28</v>
      </c>
      <c r="E1180" s="54" t="s">
        <v>802</v>
      </c>
      <c r="F1180" s="54" t="s">
        <v>24</v>
      </c>
      <c r="G1180" s="55">
        <f t="shared" ref="G1180" si="172">G1181</f>
        <v>371880</v>
      </c>
      <c r="H1180" s="114">
        <v>320820510</v>
      </c>
      <c r="I1180" s="45" t="str">
        <f t="shared" si="159"/>
        <v>0320820510</v>
      </c>
      <c r="J1180" s="46"/>
      <c r="K1180" s="45" t="str">
        <f t="shared" si="161"/>
        <v>60910030320820510000</v>
      </c>
      <c r="L1180" s="39"/>
    </row>
    <row r="1181" spans="1:12" s="101" customFormat="1" ht="25.5">
      <c r="A1181" s="52" t="s">
        <v>43</v>
      </c>
      <c r="B1181" s="53" t="s">
        <v>717</v>
      </c>
      <c r="C1181" s="54" t="s">
        <v>367</v>
      </c>
      <c r="D1181" s="54" t="s">
        <v>28</v>
      </c>
      <c r="E1181" s="54" t="s">
        <v>802</v>
      </c>
      <c r="F1181" s="54" t="s">
        <v>44</v>
      </c>
      <c r="G1181" s="55">
        <f>G1182</f>
        <v>371880</v>
      </c>
      <c r="H1181" s="56">
        <v>320820510</v>
      </c>
      <c r="I1181" s="45" t="str">
        <f t="shared" si="159"/>
        <v>0320820510</v>
      </c>
      <c r="J1181" s="45"/>
      <c r="K1181" s="45" t="str">
        <f t="shared" si="161"/>
        <v>60910030320820510240</v>
      </c>
      <c r="L1181" s="39"/>
    </row>
    <row r="1182" spans="1:12" s="102" customFormat="1" ht="25.5">
      <c r="A1182" s="57" t="s">
        <v>45</v>
      </c>
      <c r="B1182" s="53" t="s">
        <v>717</v>
      </c>
      <c r="C1182" s="54" t="s">
        <v>367</v>
      </c>
      <c r="D1182" s="54" t="s">
        <v>28</v>
      </c>
      <c r="E1182" s="54" t="s">
        <v>802</v>
      </c>
      <c r="F1182" s="54" t="s">
        <v>46</v>
      </c>
      <c r="G1182" s="55">
        <f>VLOOKUP($K1182,'[1]АС БЮДЖ на 31 12 2018'!$A$8:$H$701,6,0)</f>
        <v>371880</v>
      </c>
      <c r="H1182" s="56">
        <v>320820510</v>
      </c>
      <c r="I1182" s="45" t="str">
        <f t="shared" si="159"/>
        <v>0320820510</v>
      </c>
      <c r="J1182" s="45"/>
      <c r="K1182" s="45" t="str">
        <f t="shared" si="161"/>
        <v>60910030320820510244</v>
      </c>
      <c r="L1182" s="58"/>
    </row>
    <row r="1183" spans="1:12" s="101" customFormat="1">
      <c r="A1183" s="75" t="s">
        <v>646</v>
      </c>
      <c r="B1183" s="53" t="s">
        <v>717</v>
      </c>
      <c r="C1183" s="54" t="s">
        <v>367</v>
      </c>
      <c r="D1183" s="54" t="s">
        <v>28</v>
      </c>
      <c r="E1183" s="54" t="s">
        <v>647</v>
      </c>
      <c r="F1183" s="54" t="s">
        <v>24</v>
      </c>
      <c r="G1183" s="55">
        <f t="shared" ref="G1183:G1185" si="173">G1184</f>
        <v>1702525</v>
      </c>
      <c r="H1183" s="114">
        <v>330000000</v>
      </c>
      <c r="I1183" s="45" t="str">
        <f t="shared" si="159"/>
        <v>0330000000</v>
      </c>
      <c r="J1183" s="46"/>
      <c r="K1183" s="45" t="str">
        <f t="shared" si="161"/>
        <v>60910030330000000000</v>
      </c>
      <c r="L1183" s="39"/>
    </row>
    <row r="1184" spans="1:12" s="101" customFormat="1" ht="25.5">
      <c r="A1184" s="111" t="s">
        <v>803</v>
      </c>
      <c r="B1184" s="53" t="s">
        <v>717</v>
      </c>
      <c r="C1184" s="54" t="s">
        <v>367</v>
      </c>
      <c r="D1184" s="54" t="s">
        <v>28</v>
      </c>
      <c r="E1184" s="54" t="s">
        <v>649</v>
      </c>
      <c r="F1184" s="54" t="s">
        <v>24</v>
      </c>
      <c r="G1184" s="55">
        <f t="shared" si="173"/>
        <v>1702525</v>
      </c>
      <c r="H1184" s="114">
        <v>330100000</v>
      </c>
      <c r="I1184" s="45" t="str">
        <f t="shared" si="159"/>
        <v>0330100000</v>
      </c>
      <c r="J1184" s="46"/>
      <c r="K1184" s="45" t="str">
        <f t="shared" si="161"/>
        <v>60910030330100000000</v>
      </c>
      <c r="L1184" s="39"/>
    </row>
    <row r="1185" spans="1:12" s="101" customFormat="1" ht="25.5">
      <c r="A1185" s="75" t="s">
        <v>804</v>
      </c>
      <c r="B1185" s="53" t="s">
        <v>717</v>
      </c>
      <c r="C1185" s="54" t="s">
        <v>367</v>
      </c>
      <c r="D1185" s="54" t="s">
        <v>28</v>
      </c>
      <c r="E1185" s="54" t="s">
        <v>805</v>
      </c>
      <c r="F1185" s="54" t="s">
        <v>24</v>
      </c>
      <c r="G1185" s="55">
        <f t="shared" si="173"/>
        <v>1702525</v>
      </c>
      <c r="H1185" s="114">
        <v>330120530</v>
      </c>
      <c r="I1185" s="45" t="str">
        <f t="shared" si="159"/>
        <v>0330120530</v>
      </c>
      <c r="J1185" s="46"/>
      <c r="K1185" s="45" t="str">
        <f t="shared" si="161"/>
        <v>60910030330120530000</v>
      </c>
      <c r="L1185" s="39"/>
    </row>
    <row r="1186" spans="1:12" s="101" customFormat="1" ht="25.5">
      <c r="A1186" s="70" t="s">
        <v>380</v>
      </c>
      <c r="B1186" s="53" t="s">
        <v>717</v>
      </c>
      <c r="C1186" s="54" t="s">
        <v>367</v>
      </c>
      <c r="D1186" s="54" t="s">
        <v>28</v>
      </c>
      <c r="E1186" s="54" t="s">
        <v>805</v>
      </c>
      <c r="F1186" s="54" t="s">
        <v>381</v>
      </c>
      <c r="G1186" s="55">
        <f>G1187</f>
        <v>1702525</v>
      </c>
      <c r="H1186" s="56">
        <v>330120530</v>
      </c>
      <c r="I1186" s="45" t="str">
        <f t="shared" si="159"/>
        <v>0330120530</v>
      </c>
      <c r="J1186" s="45"/>
      <c r="K1186" s="45" t="str">
        <f t="shared" si="161"/>
        <v>60910030330120530320</v>
      </c>
      <c r="L1186" s="39"/>
    </row>
    <row r="1187" spans="1:12" s="102" customFormat="1" ht="25.5">
      <c r="A1187" s="57" t="s">
        <v>549</v>
      </c>
      <c r="B1187" s="53" t="s">
        <v>717</v>
      </c>
      <c r="C1187" s="54" t="s">
        <v>367</v>
      </c>
      <c r="D1187" s="54" t="s">
        <v>28</v>
      </c>
      <c r="E1187" s="54" t="s">
        <v>805</v>
      </c>
      <c r="F1187" s="54" t="s">
        <v>550</v>
      </c>
      <c r="G1187" s="55">
        <f>VLOOKUP($K1187,'[1]АС БЮДЖ на 31 12 2018'!$A$8:$H$701,6,0)</f>
        <v>1702525</v>
      </c>
      <c r="H1187" s="56">
        <v>330120530</v>
      </c>
      <c r="I1187" s="45" t="str">
        <f t="shared" si="159"/>
        <v>0330120530</v>
      </c>
      <c r="J1187" s="45"/>
      <c r="K1187" s="45" t="str">
        <f t="shared" si="161"/>
        <v>60910030330120530323</v>
      </c>
      <c r="L1187" s="58"/>
    </row>
    <row r="1188" spans="1:12" s="102" customFormat="1" ht="25.5">
      <c r="A1188" s="75" t="s">
        <v>101</v>
      </c>
      <c r="B1188" s="53" t="s">
        <v>717</v>
      </c>
      <c r="C1188" s="54" t="s">
        <v>367</v>
      </c>
      <c r="D1188" s="54" t="s">
        <v>28</v>
      </c>
      <c r="E1188" s="54" t="s">
        <v>102</v>
      </c>
      <c r="F1188" s="54" t="s">
        <v>24</v>
      </c>
      <c r="G1188" s="55">
        <f t="shared" ref="G1188:G1191" si="174">G1189</f>
        <v>33168.839999999997</v>
      </c>
      <c r="H1188" s="114">
        <v>9800000000</v>
      </c>
      <c r="I1188" s="45" t="str">
        <f t="shared" si="159"/>
        <v>9800000000</v>
      </c>
      <c r="J1188" s="46"/>
      <c r="K1188" s="45" t="str">
        <f t="shared" si="161"/>
        <v>60910039800000000000</v>
      </c>
      <c r="L1188" s="39"/>
    </row>
    <row r="1189" spans="1:12" s="102" customFormat="1" ht="38.25">
      <c r="A1189" s="75" t="s">
        <v>342</v>
      </c>
      <c r="B1189" s="53" t="s">
        <v>717</v>
      </c>
      <c r="C1189" s="54" t="s">
        <v>367</v>
      </c>
      <c r="D1189" s="54" t="s">
        <v>28</v>
      </c>
      <c r="E1189" s="54" t="s">
        <v>343</v>
      </c>
      <c r="F1189" s="54" t="s">
        <v>24</v>
      </c>
      <c r="G1189" s="55">
        <f t="shared" si="174"/>
        <v>33168.839999999997</v>
      </c>
      <c r="H1189" s="114">
        <v>9820000000</v>
      </c>
      <c r="I1189" s="45" t="str">
        <f t="shared" si="159"/>
        <v>9820000000</v>
      </c>
      <c r="J1189" s="46"/>
      <c r="K1189" s="45" t="str">
        <f t="shared" si="161"/>
        <v>60910039820000000000</v>
      </c>
      <c r="L1189" s="39"/>
    </row>
    <row r="1190" spans="1:12" s="102" customFormat="1" ht="25.5">
      <c r="A1190" s="103" t="s">
        <v>773</v>
      </c>
      <c r="B1190" s="53" t="s">
        <v>717</v>
      </c>
      <c r="C1190" s="54" t="s">
        <v>367</v>
      </c>
      <c r="D1190" s="54" t="s">
        <v>28</v>
      </c>
      <c r="E1190" s="54" t="s">
        <v>806</v>
      </c>
      <c r="F1190" s="54" t="s">
        <v>24</v>
      </c>
      <c r="G1190" s="55">
        <f t="shared" si="174"/>
        <v>33168.839999999997</v>
      </c>
      <c r="H1190" s="56">
        <v>9820080080</v>
      </c>
      <c r="I1190" s="45" t="str">
        <f t="shared" si="159"/>
        <v>9820080080</v>
      </c>
      <c r="J1190" s="46"/>
      <c r="K1190" s="45" t="str">
        <f t="shared" si="161"/>
        <v>60910039820080080000</v>
      </c>
      <c r="L1190" s="39"/>
    </row>
    <row r="1191" spans="1:12" s="102" customFormat="1">
      <c r="A1191" s="70" t="s">
        <v>541</v>
      </c>
      <c r="B1191" s="53" t="s">
        <v>717</v>
      </c>
      <c r="C1191" s="54" t="s">
        <v>367</v>
      </c>
      <c r="D1191" s="54" t="s">
        <v>28</v>
      </c>
      <c r="E1191" s="54" t="s">
        <v>806</v>
      </c>
      <c r="F1191" s="54" t="s">
        <v>542</v>
      </c>
      <c r="G1191" s="55">
        <f t="shared" si="174"/>
        <v>33168.839999999997</v>
      </c>
      <c r="H1191" s="56">
        <v>9820080080</v>
      </c>
      <c r="I1191" s="45" t="str">
        <f t="shared" si="159"/>
        <v>9820080080</v>
      </c>
      <c r="J1191" s="45"/>
      <c r="K1191" s="45" t="str">
        <f t="shared" si="161"/>
        <v>60910039820080080310</v>
      </c>
      <c r="L1191" s="58"/>
    </row>
    <row r="1192" spans="1:12" s="102" customFormat="1" ht="25.5">
      <c r="A1192" s="57" t="s">
        <v>543</v>
      </c>
      <c r="B1192" s="53" t="s">
        <v>717</v>
      </c>
      <c r="C1192" s="54" t="s">
        <v>367</v>
      </c>
      <c r="D1192" s="54" t="s">
        <v>28</v>
      </c>
      <c r="E1192" s="54" t="s">
        <v>806</v>
      </c>
      <c r="F1192" s="54" t="s">
        <v>544</v>
      </c>
      <c r="G1192" s="55">
        <f>VLOOKUP($K1192,'[1]АС БЮДЖ на 31 12 2018'!$A$8:$H$701,6,0)</f>
        <v>33168.839999999997</v>
      </c>
      <c r="H1192" s="56">
        <v>9820080080</v>
      </c>
      <c r="I1192" s="45" t="str">
        <f t="shared" si="159"/>
        <v>9820080080</v>
      </c>
      <c r="J1192" s="45"/>
      <c r="K1192" s="45" t="str">
        <f t="shared" si="161"/>
        <v>60910039820080080313</v>
      </c>
      <c r="L1192" s="58"/>
    </row>
    <row r="1193" spans="1:12" s="115" customFormat="1">
      <c r="A1193" s="47" t="s">
        <v>538</v>
      </c>
      <c r="B1193" s="48" t="s">
        <v>717</v>
      </c>
      <c r="C1193" s="49" t="s">
        <v>367</v>
      </c>
      <c r="D1193" s="49" t="s">
        <v>86</v>
      </c>
      <c r="E1193" s="49" t="s">
        <v>23</v>
      </c>
      <c r="F1193" s="49" t="s">
        <v>24</v>
      </c>
      <c r="G1193" s="50">
        <f t="shared" ref="G1193:G1195" si="175">G1194</f>
        <v>254511528.78999999</v>
      </c>
      <c r="H1193" s="51">
        <v>0</v>
      </c>
      <c r="I1193" s="45" t="str">
        <f t="shared" si="159"/>
        <v>0000000000</v>
      </c>
      <c r="J1193" s="46"/>
      <c r="K1193" s="45" t="str">
        <f t="shared" si="161"/>
        <v>60910040000000000000</v>
      </c>
      <c r="L1193" s="39"/>
    </row>
    <row r="1194" spans="1:12" s="115" customFormat="1">
      <c r="A1194" s="75" t="s">
        <v>439</v>
      </c>
      <c r="B1194" s="53" t="s">
        <v>717</v>
      </c>
      <c r="C1194" s="54" t="s">
        <v>367</v>
      </c>
      <c r="D1194" s="54" t="s">
        <v>86</v>
      </c>
      <c r="E1194" s="54" t="s">
        <v>440</v>
      </c>
      <c r="F1194" s="54" t="s">
        <v>24</v>
      </c>
      <c r="G1194" s="55">
        <f t="shared" si="175"/>
        <v>254511528.78999999</v>
      </c>
      <c r="H1194" s="114">
        <v>300000000</v>
      </c>
      <c r="I1194" s="45" t="str">
        <f t="shared" si="159"/>
        <v>0300000000</v>
      </c>
      <c r="J1194" s="46"/>
      <c r="K1194" s="45" t="str">
        <f t="shared" si="161"/>
        <v>60910040300000000000</v>
      </c>
      <c r="L1194" s="39"/>
    </row>
    <row r="1195" spans="1:12" s="115" customFormat="1" ht="25.5">
      <c r="A1195" s="111" t="s">
        <v>725</v>
      </c>
      <c r="B1195" s="53" t="s">
        <v>717</v>
      </c>
      <c r="C1195" s="54" t="s">
        <v>367</v>
      </c>
      <c r="D1195" s="54" t="s">
        <v>86</v>
      </c>
      <c r="E1195" s="54" t="s">
        <v>726</v>
      </c>
      <c r="F1195" s="54" t="s">
        <v>24</v>
      </c>
      <c r="G1195" s="55">
        <f t="shared" si="175"/>
        <v>254511528.78999999</v>
      </c>
      <c r="H1195" s="114">
        <v>310000000</v>
      </c>
      <c r="I1195" s="45" t="str">
        <f t="shared" si="159"/>
        <v>0310000000</v>
      </c>
      <c r="J1195" s="46"/>
      <c r="K1195" s="45" t="str">
        <f t="shared" si="161"/>
        <v>60910040310000000000</v>
      </c>
      <c r="L1195" s="39"/>
    </row>
    <row r="1196" spans="1:12" s="101" customFormat="1" ht="25.5">
      <c r="A1196" s="87" t="s">
        <v>756</v>
      </c>
      <c r="B1196" s="53" t="s">
        <v>717</v>
      </c>
      <c r="C1196" s="54" t="s">
        <v>367</v>
      </c>
      <c r="D1196" s="54" t="s">
        <v>86</v>
      </c>
      <c r="E1196" s="54" t="s">
        <v>757</v>
      </c>
      <c r="F1196" s="54" t="s">
        <v>24</v>
      </c>
      <c r="G1196" s="55">
        <f>G1203+G1197+G1200</f>
        <v>254511528.78999999</v>
      </c>
      <c r="H1196" s="56">
        <v>310200000</v>
      </c>
      <c r="I1196" s="45" t="str">
        <f t="shared" si="159"/>
        <v>0310200000</v>
      </c>
      <c r="J1196" s="46"/>
      <c r="K1196" s="45" t="str">
        <f t="shared" si="161"/>
        <v>60910040310200000000</v>
      </c>
      <c r="L1196" s="39"/>
    </row>
    <row r="1197" spans="1:12" s="101" customFormat="1" ht="38.25">
      <c r="A1197" s="103" t="s">
        <v>807</v>
      </c>
      <c r="B1197" s="53" t="s">
        <v>717</v>
      </c>
      <c r="C1197" s="54" t="s">
        <v>367</v>
      </c>
      <c r="D1197" s="54" t="s">
        <v>86</v>
      </c>
      <c r="E1197" s="54" t="s">
        <v>808</v>
      </c>
      <c r="F1197" s="54" t="s">
        <v>24</v>
      </c>
      <c r="G1197" s="55">
        <f t="shared" ref="G1197:G1198" si="176">G1198</f>
        <v>1496928.79</v>
      </c>
      <c r="H1197" s="56">
        <v>310252700</v>
      </c>
      <c r="I1197" s="45" t="str">
        <f>TEXT(H1197,"0000000000")</f>
        <v>0310252700</v>
      </c>
      <c r="J1197" s="46"/>
      <c r="K1197" s="45" t="str">
        <f>CONCATENATE(B1197,C1197,D1197,I1197,F1197)</f>
        <v>60910040310252700000</v>
      </c>
      <c r="L1197" s="39"/>
    </row>
    <row r="1198" spans="1:12" s="101" customFormat="1">
      <c r="A1198" s="70" t="s">
        <v>541</v>
      </c>
      <c r="B1198" s="53" t="s">
        <v>717</v>
      </c>
      <c r="C1198" s="54" t="s">
        <v>367</v>
      </c>
      <c r="D1198" s="54" t="s">
        <v>86</v>
      </c>
      <c r="E1198" s="54" t="s">
        <v>808</v>
      </c>
      <c r="F1198" s="54" t="s">
        <v>542</v>
      </c>
      <c r="G1198" s="55">
        <f t="shared" si="176"/>
        <v>1496928.79</v>
      </c>
      <c r="H1198" s="56">
        <v>310252700</v>
      </c>
      <c r="I1198" s="45" t="str">
        <f>TEXT(H1198,"0000000000")</f>
        <v>0310252700</v>
      </c>
      <c r="J1198" s="45"/>
      <c r="K1198" s="45" t="str">
        <f>CONCATENATE(B1198,C1198,D1198,I1198,F1198)</f>
        <v>60910040310252700310</v>
      </c>
      <c r="L1198" s="39"/>
    </row>
    <row r="1199" spans="1:12" s="102" customFormat="1" ht="25.5">
      <c r="A1199" s="57" t="s">
        <v>543</v>
      </c>
      <c r="B1199" s="53" t="s">
        <v>717</v>
      </c>
      <c r="C1199" s="54" t="s">
        <v>367</v>
      </c>
      <c r="D1199" s="54" t="s">
        <v>86</v>
      </c>
      <c r="E1199" s="54" t="s">
        <v>808</v>
      </c>
      <c r="F1199" s="54" t="s">
        <v>544</v>
      </c>
      <c r="G1199" s="55">
        <f>VLOOKUP($K1199,'[1]АС БЮДЖ на 31 12 2018'!$A$8:$H$701,6,0)</f>
        <v>1496928.79</v>
      </c>
      <c r="H1199" s="56">
        <v>310252700</v>
      </c>
      <c r="I1199" s="45" t="str">
        <f>TEXT(H1199,"0000000000")</f>
        <v>0310252700</v>
      </c>
      <c r="J1199" s="45"/>
      <c r="K1199" s="45" t="str">
        <f>CONCATENATE(B1199,C1199,D1199,I1199,F1199)</f>
        <v>60910040310252700313</v>
      </c>
      <c r="L1199" s="58"/>
    </row>
    <row r="1200" spans="1:12" s="102" customFormat="1">
      <c r="A1200" s="103" t="s">
        <v>809</v>
      </c>
      <c r="B1200" s="53" t="s">
        <v>717</v>
      </c>
      <c r="C1200" s="54" t="s">
        <v>367</v>
      </c>
      <c r="D1200" s="54" t="s">
        <v>86</v>
      </c>
      <c r="E1200" s="54" t="s">
        <v>810</v>
      </c>
      <c r="F1200" s="54" t="s">
        <v>24</v>
      </c>
      <c r="G1200" s="55">
        <f>G1201</f>
        <v>112198860</v>
      </c>
      <c r="H1200" s="54">
        <v>310276270</v>
      </c>
      <c r="I1200" s="45" t="str">
        <f t="shared" ref="I1200:I1263" si="177">TEXT(H1200,"0000000000")</f>
        <v>0310276270</v>
      </c>
      <c r="J1200" s="46"/>
      <c r="K1200" s="45" t="str">
        <f t="shared" ref="K1200:K1263" si="178">CONCATENATE(B1200,C1200,D1200,I1200,F1200)</f>
        <v>60910040310276270000</v>
      </c>
      <c r="L1200" s="39"/>
    </row>
    <row r="1201" spans="1:12" s="102" customFormat="1">
      <c r="A1201" s="70" t="s">
        <v>541</v>
      </c>
      <c r="B1201" s="53" t="s">
        <v>717</v>
      </c>
      <c r="C1201" s="54" t="s">
        <v>367</v>
      </c>
      <c r="D1201" s="54" t="s">
        <v>86</v>
      </c>
      <c r="E1201" s="54" t="s">
        <v>810</v>
      </c>
      <c r="F1201" s="54" t="s">
        <v>542</v>
      </c>
      <c r="G1201" s="55">
        <f>G1202</f>
        <v>112198860</v>
      </c>
      <c r="H1201" s="54">
        <v>310276270</v>
      </c>
      <c r="I1201" s="45" t="str">
        <f t="shared" si="177"/>
        <v>0310276270</v>
      </c>
      <c r="J1201" s="45"/>
      <c r="K1201" s="45" t="str">
        <f t="shared" si="178"/>
        <v>60910040310276270310</v>
      </c>
      <c r="L1201" s="58"/>
    </row>
    <row r="1202" spans="1:12" s="102" customFormat="1" ht="25.5">
      <c r="A1202" s="57" t="s">
        <v>543</v>
      </c>
      <c r="B1202" s="53" t="s">
        <v>717</v>
      </c>
      <c r="C1202" s="54" t="s">
        <v>367</v>
      </c>
      <c r="D1202" s="54" t="s">
        <v>86</v>
      </c>
      <c r="E1202" s="54" t="s">
        <v>810</v>
      </c>
      <c r="F1202" s="54" t="s">
        <v>544</v>
      </c>
      <c r="G1202" s="55">
        <f>VLOOKUP($K1202,'[1]АС БЮДЖ на 31 12 2018'!$A$8:$H$701,6,0)</f>
        <v>112198860</v>
      </c>
      <c r="H1202" s="54">
        <v>310276270</v>
      </c>
      <c r="I1202" s="45" t="str">
        <f t="shared" si="177"/>
        <v>0310276270</v>
      </c>
      <c r="J1202" s="45"/>
      <c r="K1202" s="45" t="str">
        <f t="shared" si="178"/>
        <v>60910040310276270313</v>
      </c>
      <c r="L1202" s="58"/>
    </row>
    <row r="1203" spans="1:12" s="101" customFormat="1" ht="38.25">
      <c r="A1203" s="103" t="s">
        <v>811</v>
      </c>
      <c r="B1203" s="53" t="s">
        <v>717</v>
      </c>
      <c r="C1203" s="54" t="s">
        <v>367</v>
      </c>
      <c r="D1203" s="54" t="s">
        <v>86</v>
      </c>
      <c r="E1203" s="54" t="s">
        <v>812</v>
      </c>
      <c r="F1203" s="54" t="s">
        <v>24</v>
      </c>
      <c r="G1203" s="55">
        <f t="shared" ref="G1203:G1204" si="179">G1204</f>
        <v>140815740</v>
      </c>
      <c r="H1203" s="56" t="s">
        <v>813</v>
      </c>
      <c r="I1203" s="45" t="str">
        <f t="shared" si="177"/>
        <v>03102R0840</v>
      </c>
      <c r="J1203" s="46"/>
      <c r="K1203" s="45" t="str">
        <f t="shared" si="178"/>
        <v>609100403102R0840000</v>
      </c>
      <c r="L1203" s="39"/>
    </row>
    <row r="1204" spans="1:12" s="101" customFormat="1">
      <c r="A1204" s="70" t="s">
        <v>541</v>
      </c>
      <c r="B1204" s="53" t="s">
        <v>717</v>
      </c>
      <c r="C1204" s="54" t="s">
        <v>367</v>
      </c>
      <c r="D1204" s="54" t="s">
        <v>86</v>
      </c>
      <c r="E1204" s="54" t="s">
        <v>812</v>
      </c>
      <c r="F1204" s="54" t="s">
        <v>542</v>
      </c>
      <c r="G1204" s="55">
        <f t="shared" si="179"/>
        <v>140815740</v>
      </c>
      <c r="H1204" s="56" t="s">
        <v>813</v>
      </c>
      <c r="I1204" s="45" t="str">
        <f t="shared" si="177"/>
        <v>03102R0840</v>
      </c>
      <c r="J1204" s="45"/>
      <c r="K1204" s="45" t="str">
        <f t="shared" si="178"/>
        <v>609100403102R0840310</v>
      </c>
      <c r="L1204" s="39"/>
    </row>
    <row r="1205" spans="1:12" s="102" customFormat="1" ht="25.5">
      <c r="A1205" s="57" t="s">
        <v>543</v>
      </c>
      <c r="B1205" s="53" t="s">
        <v>717</v>
      </c>
      <c r="C1205" s="54" t="s">
        <v>367</v>
      </c>
      <c r="D1205" s="54" t="s">
        <v>86</v>
      </c>
      <c r="E1205" s="54" t="s">
        <v>812</v>
      </c>
      <c r="F1205" s="54" t="s">
        <v>544</v>
      </c>
      <c r="G1205" s="55">
        <f>VLOOKUP($K1205,'[1]АС БЮДЖ на 31 12 2018'!$A$8:$H$701,6,0)</f>
        <v>140815740</v>
      </c>
      <c r="H1205" s="56" t="s">
        <v>813</v>
      </c>
      <c r="I1205" s="45" t="str">
        <f t="shared" si="177"/>
        <v>03102R0840</v>
      </c>
      <c r="J1205" s="45"/>
      <c r="K1205" s="45" t="str">
        <f t="shared" si="178"/>
        <v>609100403102R0840313</v>
      </c>
      <c r="L1205" s="58"/>
    </row>
    <row r="1206" spans="1:12" s="116" customFormat="1">
      <c r="A1206" s="47" t="s">
        <v>814</v>
      </c>
      <c r="B1206" s="48" t="s">
        <v>717</v>
      </c>
      <c r="C1206" s="49" t="s">
        <v>367</v>
      </c>
      <c r="D1206" s="49" t="s">
        <v>390</v>
      </c>
      <c r="E1206" s="49" t="s">
        <v>23</v>
      </c>
      <c r="F1206" s="49" t="s">
        <v>24</v>
      </c>
      <c r="G1206" s="50">
        <f>G1207+G1226+G1257</f>
        <v>66093015.789999999</v>
      </c>
      <c r="H1206" s="51">
        <v>0</v>
      </c>
      <c r="I1206" s="45" t="str">
        <f t="shared" si="177"/>
        <v>0000000000</v>
      </c>
      <c r="J1206" s="46"/>
      <c r="K1206" s="45" t="str">
        <f t="shared" si="178"/>
        <v>60910060000000000000</v>
      </c>
      <c r="L1206" s="39"/>
    </row>
    <row r="1207" spans="1:12" s="101" customFormat="1">
      <c r="A1207" s="75" t="s">
        <v>439</v>
      </c>
      <c r="B1207" s="53" t="s">
        <v>717</v>
      </c>
      <c r="C1207" s="54" t="s">
        <v>367</v>
      </c>
      <c r="D1207" s="54" t="s">
        <v>390</v>
      </c>
      <c r="E1207" s="54" t="s">
        <v>440</v>
      </c>
      <c r="F1207" s="54" t="s">
        <v>24</v>
      </c>
      <c r="G1207" s="55">
        <f>G1213+G1218+G1208</f>
        <v>4263556.76</v>
      </c>
      <c r="H1207" s="54">
        <v>300000000</v>
      </c>
      <c r="I1207" s="45" t="str">
        <f t="shared" si="177"/>
        <v>0300000000</v>
      </c>
      <c r="J1207" s="46"/>
      <c r="K1207" s="45" t="str">
        <f t="shared" si="178"/>
        <v>60910060300000000000</v>
      </c>
      <c r="L1207" s="39"/>
    </row>
    <row r="1208" spans="1:12" s="101" customFormat="1" ht="25.5">
      <c r="A1208" s="111" t="s">
        <v>725</v>
      </c>
      <c r="B1208" s="53" t="s">
        <v>717</v>
      </c>
      <c r="C1208" s="54" t="s">
        <v>367</v>
      </c>
      <c r="D1208" s="54" t="s">
        <v>390</v>
      </c>
      <c r="E1208" s="54" t="s">
        <v>815</v>
      </c>
      <c r="F1208" s="54" t="s">
        <v>24</v>
      </c>
      <c r="G1208" s="55">
        <f t="shared" ref="G1208:G1209" si="180">G1209</f>
        <v>2288036.7599999998</v>
      </c>
      <c r="H1208" s="54">
        <v>310000000</v>
      </c>
      <c r="I1208" s="45" t="str">
        <f t="shared" si="177"/>
        <v>0310000000</v>
      </c>
      <c r="J1208" s="46"/>
      <c r="K1208" s="45" t="str">
        <f t="shared" si="178"/>
        <v>60910060310000000000</v>
      </c>
      <c r="L1208" s="39"/>
    </row>
    <row r="1209" spans="1:12" s="101" customFormat="1" ht="25.5">
      <c r="A1209" s="75" t="s">
        <v>731</v>
      </c>
      <c r="B1209" s="53" t="s">
        <v>717</v>
      </c>
      <c r="C1209" s="54" t="s">
        <v>367</v>
      </c>
      <c r="D1209" s="54" t="s">
        <v>390</v>
      </c>
      <c r="E1209" s="54" t="s">
        <v>732</v>
      </c>
      <c r="F1209" s="54" t="s">
        <v>24</v>
      </c>
      <c r="G1209" s="55">
        <f t="shared" si="180"/>
        <v>2288036.7599999998</v>
      </c>
      <c r="H1209" s="54">
        <v>310152500</v>
      </c>
      <c r="I1209" s="45" t="str">
        <f t="shared" si="177"/>
        <v>0310152500</v>
      </c>
      <c r="J1209" s="46"/>
      <c r="K1209" s="45" t="str">
        <f t="shared" si="178"/>
        <v>60910060310152500000</v>
      </c>
      <c r="L1209" s="39"/>
    </row>
    <row r="1210" spans="1:12" s="101" customFormat="1">
      <c r="A1210" s="57" t="s">
        <v>35</v>
      </c>
      <c r="B1210" s="53" t="s">
        <v>717</v>
      </c>
      <c r="C1210" s="54" t="s">
        <v>367</v>
      </c>
      <c r="D1210" s="54" t="s">
        <v>390</v>
      </c>
      <c r="E1210" s="54" t="s">
        <v>732</v>
      </c>
      <c r="F1210" s="54" t="s">
        <v>36</v>
      </c>
      <c r="G1210" s="55">
        <f>SUM(G1211:G1212)</f>
        <v>2288036.7599999998</v>
      </c>
      <c r="H1210" s="54">
        <v>310152500</v>
      </c>
      <c r="I1210" s="45" t="str">
        <f t="shared" si="177"/>
        <v>0310152500</v>
      </c>
      <c r="J1210" s="45"/>
      <c r="K1210" s="45" t="str">
        <f t="shared" si="178"/>
        <v>60910060310152500120</v>
      </c>
      <c r="L1210" s="39"/>
    </row>
    <row r="1211" spans="1:12" s="101" customFormat="1">
      <c r="A1211" s="57" t="s">
        <v>57</v>
      </c>
      <c r="B1211" s="53" t="s">
        <v>717</v>
      </c>
      <c r="C1211" s="54" t="s">
        <v>367</v>
      </c>
      <c r="D1211" s="54" t="s">
        <v>390</v>
      </c>
      <c r="E1211" s="54" t="s">
        <v>732</v>
      </c>
      <c r="F1211" s="54" t="s">
        <v>58</v>
      </c>
      <c r="G1211" s="55">
        <f>VLOOKUP($K1211,'[1]АС БЮДЖ на 31 12 2018'!$A$8:$H$701,6,0)</f>
        <v>1620948</v>
      </c>
      <c r="H1211" s="54">
        <v>310152500</v>
      </c>
      <c r="I1211" s="45" t="str">
        <f t="shared" si="177"/>
        <v>0310152500</v>
      </c>
      <c r="J1211" s="45"/>
      <c r="K1211" s="45" t="str">
        <f t="shared" si="178"/>
        <v>60910060310152500121</v>
      </c>
      <c r="L1211" s="39"/>
    </row>
    <row r="1212" spans="1:12" s="101" customFormat="1" ht="38.25">
      <c r="A1212" s="57" t="s">
        <v>41</v>
      </c>
      <c r="B1212" s="53" t="s">
        <v>717</v>
      </c>
      <c r="C1212" s="54" t="s">
        <v>367</v>
      </c>
      <c r="D1212" s="54" t="s">
        <v>390</v>
      </c>
      <c r="E1212" s="54" t="s">
        <v>732</v>
      </c>
      <c r="F1212" s="54" t="s">
        <v>42</v>
      </c>
      <c r="G1212" s="55">
        <f>VLOOKUP($K1212,'[1]АС БЮДЖ на 31 12 2018'!$A$8:$H$701,6,0)</f>
        <v>667088.76</v>
      </c>
      <c r="H1212" s="54">
        <v>310152500</v>
      </c>
      <c r="I1212" s="45" t="str">
        <f t="shared" si="177"/>
        <v>0310152500</v>
      </c>
      <c r="J1212" s="45"/>
      <c r="K1212" s="45" t="str">
        <f t="shared" si="178"/>
        <v>60910060310152500129</v>
      </c>
      <c r="L1212" s="39"/>
    </row>
    <row r="1213" spans="1:12" s="101" customFormat="1" ht="38.25">
      <c r="A1213" s="75" t="s">
        <v>441</v>
      </c>
      <c r="B1213" s="53" t="s">
        <v>717</v>
      </c>
      <c r="C1213" s="54" t="s">
        <v>367</v>
      </c>
      <c r="D1213" s="54" t="s">
        <v>390</v>
      </c>
      <c r="E1213" s="54" t="s">
        <v>442</v>
      </c>
      <c r="F1213" s="54" t="s">
        <v>24</v>
      </c>
      <c r="G1213" s="55">
        <f t="shared" ref="G1213:G1215" si="181">G1214</f>
        <v>1361450</v>
      </c>
      <c r="H1213" s="114">
        <v>320000000</v>
      </c>
      <c r="I1213" s="45" t="str">
        <f t="shared" si="177"/>
        <v>0320000000</v>
      </c>
      <c r="J1213" s="46"/>
      <c r="K1213" s="45" t="str">
        <f t="shared" si="178"/>
        <v>60910060320000000000</v>
      </c>
      <c r="L1213" s="39"/>
    </row>
    <row r="1214" spans="1:12" s="101" customFormat="1" ht="25.5">
      <c r="A1214" s="75" t="s">
        <v>816</v>
      </c>
      <c r="B1214" s="53" t="s">
        <v>717</v>
      </c>
      <c r="C1214" s="54" t="s">
        <v>367</v>
      </c>
      <c r="D1214" s="54" t="s">
        <v>390</v>
      </c>
      <c r="E1214" s="54" t="s">
        <v>817</v>
      </c>
      <c r="F1214" s="54" t="s">
        <v>24</v>
      </c>
      <c r="G1214" s="55">
        <f t="shared" si="181"/>
        <v>1361450</v>
      </c>
      <c r="H1214" s="114">
        <v>320700000</v>
      </c>
      <c r="I1214" s="45" t="str">
        <f t="shared" si="177"/>
        <v>0320700000</v>
      </c>
      <c r="J1214" s="46"/>
      <c r="K1214" s="45" t="str">
        <f t="shared" si="178"/>
        <v>60910060320700000000</v>
      </c>
      <c r="L1214" s="39"/>
    </row>
    <row r="1215" spans="1:12" s="101" customFormat="1">
      <c r="A1215" s="75" t="s">
        <v>818</v>
      </c>
      <c r="B1215" s="53" t="s">
        <v>717</v>
      </c>
      <c r="C1215" s="54" t="s">
        <v>367</v>
      </c>
      <c r="D1215" s="54" t="s">
        <v>390</v>
      </c>
      <c r="E1215" s="54" t="s">
        <v>819</v>
      </c>
      <c r="F1215" s="54" t="s">
        <v>24</v>
      </c>
      <c r="G1215" s="55">
        <f t="shared" si="181"/>
        <v>1361450</v>
      </c>
      <c r="H1215" s="114">
        <v>320760040</v>
      </c>
      <c r="I1215" s="45" t="str">
        <f t="shared" si="177"/>
        <v>0320760040</v>
      </c>
      <c r="J1215" s="46"/>
      <c r="K1215" s="45" t="str">
        <f t="shared" si="178"/>
        <v>60910060320760040000</v>
      </c>
      <c r="L1215" s="39"/>
    </row>
    <row r="1216" spans="1:12" s="101" customFormat="1" ht="25.5">
      <c r="A1216" s="75" t="s">
        <v>201</v>
      </c>
      <c r="B1216" s="53" t="s">
        <v>717</v>
      </c>
      <c r="C1216" s="54" t="s">
        <v>367</v>
      </c>
      <c r="D1216" s="54" t="s">
        <v>390</v>
      </c>
      <c r="E1216" s="54" t="s">
        <v>819</v>
      </c>
      <c r="F1216" s="54" t="s">
        <v>202</v>
      </c>
      <c r="G1216" s="55">
        <f>G1217</f>
        <v>1361450</v>
      </c>
      <c r="H1216" s="56">
        <v>320760040</v>
      </c>
      <c r="I1216" s="45" t="str">
        <f t="shared" si="177"/>
        <v>0320760040</v>
      </c>
      <c r="J1216" s="45"/>
      <c r="K1216" s="45" t="str">
        <f t="shared" si="178"/>
        <v>60910060320760040630</v>
      </c>
      <c r="L1216" s="39"/>
    </row>
    <row r="1217" spans="1:12" s="102" customFormat="1" ht="63.75">
      <c r="A1217" s="57" t="s">
        <v>226</v>
      </c>
      <c r="B1217" s="53" t="s">
        <v>717</v>
      </c>
      <c r="C1217" s="54" t="s">
        <v>367</v>
      </c>
      <c r="D1217" s="54" t="s">
        <v>390</v>
      </c>
      <c r="E1217" s="54" t="s">
        <v>819</v>
      </c>
      <c r="F1217" s="54" t="s">
        <v>471</v>
      </c>
      <c r="G1217" s="55">
        <f>VLOOKUP($K1217,'[1]АС БЮДЖ на 31 12 2018'!$A$8:$H$701,6,0)</f>
        <v>1361450</v>
      </c>
      <c r="H1217" s="56">
        <v>320760040</v>
      </c>
      <c r="I1217" s="45" t="str">
        <f t="shared" si="177"/>
        <v>0320760040</v>
      </c>
      <c r="J1217" s="45"/>
      <c r="K1217" s="45" t="str">
        <f t="shared" si="178"/>
        <v>60910060320760040632</v>
      </c>
      <c r="L1217" s="58"/>
    </row>
    <row r="1218" spans="1:12" s="101" customFormat="1">
      <c r="A1218" s="75" t="s">
        <v>646</v>
      </c>
      <c r="B1218" s="53" t="s">
        <v>717</v>
      </c>
      <c r="C1218" s="54" t="s">
        <v>367</v>
      </c>
      <c r="D1218" s="54" t="s">
        <v>390</v>
      </c>
      <c r="E1218" s="54" t="s">
        <v>647</v>
      </c>
      <c r="F1218" s="54" t="s">
        <v>24</v>
      </c>
      <c r="G1218" s="55">
        <f>G1219</f>
        <v>614070</v>
      </c>
      <c r="H1218" s="56">
        <v>330000000</v>
      </c>
      <c r="I1218" s="45" t="str">
        <f t="shared" si="177"/>
        <v>0330000000</v>
      </c>
      <c r="J1218" s="46"/>
      <c r="K1218" s="45" t="str">
        <f t="shared" si="178"/>
        <v>60910060330000000000</v>
      </c>
      <c r="L1218" s="39"/>
    </row>
    <row r="1219" spans="1:12" s="101" customFormat="1" ht="25.5">
      <c r="A1219" s="75" t="s">
        <v>803</v>
      </c>
      <c r="B1219" s="53" t="s">
        <v>717</v>
      </c>
      <c r="C1219" s="54" t="s">
        <v>367</v>
      </c>
      <c r="D1219" s="54" t="s">
        <v>390</v>
      </c>
      <c r="E1219" s="54" t="s">
        <v>649</v>
      </c>
      <c r="F1219" s="54" t="s">
        <v>24</v>
      </c>
      <c r="G1219" s="55">
        <f>G1220</f>
        <v>614070</v>
      </c>
      <c r="H1219" s="56">
        <v>330100000</v>
      </c>
      <c r="I1219" s="45" t="str">
        <f t="shared" si="177"/>
        <v>0330100000</v>
      </c>
      <c r="J1219" s="46"/>
      <c r="K1219" s="45" t="str">
        <f t="shared" si="178"/>
        <v>60910060330100000000</v>
      </c>
      <c r="L1219" s="39"/>
    </row>
    <row r="1220" spans="1:12" s="101" customFormat="1" ht="25.5">
      <c r="A1220" s="75" t="s">
        <v>804</v>
      </c>
      <c r="B1220" s="53" t="s">
        <v>717</v>
      </c>
      <c r="C1220" s="54" t="s">
        <v>367</v>
      </c>
      <c r="D1220" s="54" t="s">
        <v>390</v>
      </c>
      <c r="E1220" s="54" t="s">
        <v>805</v>
      </c>
      <c r="F1220" s="54" t="s">
        <v>24</v>
      </c>
      <c r="G1220" s="55">
        <f>G1221+G1223</f>
        <v>614070</v>
      </c>
      <c r="H1220" s="56">
        <v>330120530</v>
      </c>
      <c r="I1220" s="45" t="str">
        <f t="shared" si="177"/>
        <v>0330120530</v>
      </c>
      <c r="J1220" s="46"/>
      <c r="K1220" s="45" t="str">
        <f t="shared" si="178"/>
        <v>60910060330120530000</v>
      </c>
      <c r="L1220" s="39"/>
    </row>
    <row r="1221" spans="1:12" s="101" customFormat="1" ht="25.5">
      <c r="A1221" s="52" t="s">
        <v>43</v>
      </c>
      <c r="B1221" s="53" t="s">
        <v>717</v>
      </c>
      <c r="C1221" s="54" t="s">
        <v>367</v>
      </c>
      <c r="D1221" s="54" t="s">
        <v>390</v>
      </c>
      <c r="E1221" s="54" t="s">
        <v>805</v>
      </c>
      <c r="F1221" s="54" t="s">
        <v>44</v>
      </c>
      <c r="G1221" s="55">
        <f>G1222</f>
        <v>583590</v>
      </c>
      <c r="H1221" s="56">
        <v>330120530</v>
      </c>
      <c r="I1221" s="45" t="str">
        <f t="shared" si="177"/>
        <v>0330120530</v>
      </c>
      <c r="J1221" s="45"/>
      <c r="K1221" s="45" t="str">
        <f t="shared" si="178"/>
        <v>60910060330120530240</v>
      </c>
      <c r="L1221" s="39"/>
    </row>
    <row r="1222" spans="1:12" s="102" customFormat="1" ht="25.5">
      <c r="A1222" s="57" t="s">
        <v>45</v>
      </c>
      <c r="B1222" s="53" t="s">
        <v>717</v>
      </c>
      <c r="C1222" s="54" t="s">
        <v>367</v>
      </c>
      <c r="D1222" s="54" t="s">
        <v>390</v>
      </c>
      <c r="E1222" s="54" t="s">
        <v>805</v>
      </c>
      <c r="F1222" s="54" t="s">
        <v>46</v>
      </c>
      <c r="G1222" s="55">
        <f>VLOOKUP($K1222,'[1]АС БЮДЖ на 31 12 2018'!$A$8:$H$701,6,0)</f>
        <v>583590</v>
      </c>
      <c r="H1222" s="56">
        <v>330120530</v>
      </c>
      <c r="I1222" s="45" t="str">
        <f t="shared" si="177"/>
        <v>0330120530</v>
      </c>
      <c r="J1222" s="45"/>
      <c r="K1222" s="45" t="str">
        <f t="shared" si="178"/>
        <v>60910060330120530244</v>
      </c>
      <c r="L1222" s="58"/>
    </row>
    <row r="1223" spans="1:12" s="101" customFormat="1">
      <c r="A1223" s="52" t="s">
        <v>47</v>
      </c>
      <c r="B1223" s="53" t="s">
        <v>717</v>
      </c>
      <c r="C1223" s="54" t="s">
        <v>367</v>
      </c>
      <c r="D1223" s="54" t="s">
        <v>390</v>
      </c>
      <c r="E1223" s="54" t="s">
        <v>805</v>
      </c>
      <c r="F1223" s="54" t="s">
        <v>48</v>
      </c>
      <c r="G1223" s="55">
        <f>SUM(G1224:G1225)</f>
        <v>30480</v>
      </c>
      <c r="H1223" s="56">
        <v>330120530</v>
      </c>
      <c r="I1223" s="45" t="str">
        <f t="shared" si="177"/>
        <v>0330120530</v>
      </c>
      <c r="J1223" s="45"/>
      <c r="K1223" s="45" t="str">
        <f t="shared" si="178"/>
        <v>60910060330120530850</v>
      </c>
      <c r="L1223" s="39"/>
    </row>
    <row r="1224" spans="1:12" s="102" customFormat="1">
      <c r="A1224" s="57" t="s">
        <v>49</v>
      </c>
      <c r="B1224" s="53" t="s">
        <v>717</v>
      </c>
      <c r="C1224" s="54" t="s">
        <v>367</v>
      </c>
      <c r="D1224" s="54" t="s">
        <v>390</v>
      </c>
      <c r="E1224" s="54" t="s">
        <v>805</v>
      </c>
      <c r="F1224" s="54" t="s">
        <v>50</v>
      </c>
      <c r="G1224" s="55">
        <f>VLOOKUP($K1224,'[1]АС БЮДЖ на 31 12 2018'!$A$8:$H$701,6,0)</f>
        <v>25100</v>
      </c>
      <c r="H1224" s="56">
        <v>330120530</v>
      </c>
      <c r="I1224" s="45" t="str">
        <f t="shared" si="177"/>
        <v>0330120530</v>
      </c>
      <c r="J1224" s="45"/>
      <c r="K1224" s="45" t="str">
        <f t="shared" si="178"/>
        <v>60910060330120530851</v>
      </c>
      <c r="L1224" s="58"/>
    </row>
    <row r="1225" spans="1:12" s="102" customFormat="1">
      <c r="A1225" s="57" t="s">
        <v>51</v>
      </c>
      <c r="B1225" s="53" t="s">
        <v>717</v>
      </c>
      <c r="C1225" s="54" t="s">
        <v>367</v>
      </c>
      <c r="D1225" s="54" t="s">
        <v>390</v>
      </c>
      <c r="E1225" s="54" t="s">
        <v>805</v>
      </c>
      <c r="F1225" s="54" t="s">
        <v>52</v>
      </c>
      <c r="G1225" s="55">
        <f>VLOOKUP($K1225,'[1]АС БЮДЖ на 31 12 2018'!$A$8:$H$701,6,0)</f>
        <v>5380</v>
      </c>
      <c r="H1225" s="56">
        <v>330120530</v>
      </c>
      <c r="I1225" s="45" t="str">
        <f t="shared" si="177"/>
        <v>0330120530</v>
      </c>
      <c r="J1225" s="45"/>
      <c r="K1225" s="45" t="str">
        <f t="shared" si="178"/>
        <v>60910060330120530852</v>
      </c>
      <c r="L1225" s="58"/>
    </row>
    <row r="1226" spans="1:12" s="101" customFormat="1" ht="25.5">
      <c r="A1226" s="111" t="s">
        <v>718</v>
      </c>
      <c r="B1226" s="53" t="s">
        <v>717</v>
      </c>
      <c r="C1226" s="54" t="s">
        <v>367</v>
      </c>
      <c r="D1226" s="54" t="s">
        <v>390</v>
      </c>
      <c r="E1226" s="53" t="s">
        <v>820</v>
      </c>
      <c r="F1226" s="54" t="s">
        <v>24</v>
      </c>
      <c r="G1226" s="55">
        <f>G1227</f>
        <v>61825852.350000001</v>
      </c>
      <c r="H1226" s="114">
        <v>7700000000</v>
      </c>
      <c r="I1226" s="45" t="str">
        <f t="shared" si="177"/>
        <v>7700000000</v>
      </c>
      <c r="J1226" s="46"/>
      <c r="K1226" s="45" t="str">
        <f t="shared" si="178"/>
        <v>60910067700000000000</v>
      </c>
      <c r="L1226" s="39"/>
    </row>
    <row r="1227" spans="1:12" s="101" customFormat="1" ht="25.5">
      <c r="A1227" s="111" t="s">
        <v>720</v>
      </c>
      <c r="B1227" s="53" t="s">
        <v>717</v>
      </c>
      <c r="C1227" s="54" t="s">
        <v>367</v>
      </c>
      <c r="D1227" s="54" t="s">
        <v>390</v>
      </c>
      <c r="E1227" s="53" t="s">
        <v>721</v>
      </c>
      <c r="F1227" s="54" t="s">
        <v>24</v>
      </c>
      <c r="G1227" s="55">
        <f>G1228+G1236+G1240+G1247</f>
        <v>61825852.350000001</v>
      </c>
      <c r="H1227" s="114">
        <v>7710000000</v>
      </c>
      <c r="I1227" s="45" t="str">
        <f t="shared" si="177"/>
        <v>7710000000</v>
      </c>
      <c r="J1227" s="46"/>
      <c r="K1227" s="45" t="str">
        <f t="shared" si="178"/>
        <v>60910067710000000000</v>
      </c>
      <c r="L1227" s="39"/>
    </row>
    <row r="1228" spans="1:12" s="101" customFormat="1" ht="25.5">
      <c r="A1228" s="117" t="s">
        <v>33</v>
      </c>
      <c r="B1228" s="53" t="s">
        <v>717</v>
      </c>
      <c r="C1228" s="54" t="s">
        <v>367</v>
      </c>
      <c r="D1228" s="54" t="s">
        <v>390</v>
      </c>
      <c r="E1228" s="118" t="s">
        <v>821</v>
      </c>
      <c r="F1228" s="54" t="s">
        <v>24</v>
      </c>
      <c r="G1228" s="55">
        <f>G1229+G1232+G1234</f>
        <v>846886</v>
      </c>
      <c r="H1228" s="114">
        <v>7710010010</v>
      </c>
      <c r="I1228" s="45" t="str">
        <f t="shared" si="177"/>
        <v>7710010010</v>
      </c>
      <c r="J1228" s="46"/>
      <c r="K1228" s="45" t="str">
        <f t="shared" si="178"/>
        <v>60910067710010010000</v>
      </c>
      <c r="L1228" s="39"/>
    </row>
    <row r="1229" spans="1:12" s="101" customFormat="1">
      <c r="A1229" s="52" t="s">
        <v>35</v>
      </c>
      <c r="B1229" s="53" t="s">
        <v>717</v>
      </c>
      <c r="C1229" s="54" t="s">
        <v>367</v>
      </c>
      <c r="D1229" s="54" t="s">
        <v>390</v>
      </c>
      <c r="E1229" s="118" t="s">
        <v>821</v>
      </c>
      <c r="F1229" s="54" t="s">
        <v>36</v>
      </c>
      <c r="G1229" s="55">
        <f>SUM(G1230:G1231)</f>
        <v>132960</v>
      </c>
      <c r="H1229" s="56">
        <v>7710010010</v>
      </c>
      <c r="I1229" s="45" t="str">
        <f t="shared" si="177"/>
        <v>7710010010</v>
      </c>
      <c r="J1229" s="45"/>
      <c r="K1229" s="45" t="str">
        <f t="shared" si="178"/>
        <v>60910067710010010120</v>
      </c>
      <c r="L1229" s="39"/>
    </row>
    <row r="1230" spans="1:12" s="101" customFormat="1" ht="25.5">
      <c r="A1230" s="52" t="s">
        <v>37</v>
      </c>
      <c r="B1230" s="53" t="s">
        <v>717</v>
      </c>
      <c r="C1230" s="54" t="s">
        <v>367</v>
      </c>
      <c r="D1230" s="54" t="s">
        <v>390</v>
      </c>
      <c r="E1230" s="118" t="s">
        <v>821</v>
      </c>
      <c r="F1230" s="54" t="s">
        <v>38</v>
      </c>
      <c r="G1230" s="55">
        <f>VLOOKUP($K1230,'[1]АС БЮДЖ на 31 12 2018'!$A$8:$H$701,6,0)</f>
        <v>102120</v>
      </c>
      <c r="H1230" s="56">
        <v>7710010010</v>
      </c>
      <c r="I1230" s="45" t="str">
        <f t="shared" si="177"/>
        <v>7710010010</v>
      </c>
      <c r="J1230" s="45"/>
      <c r="K1230" s="45" t="str">
        <f t="shared" si="178"/>
        <v>60910067710010010122</v>
      </c>
      <c r="L1230" s="39"/>
    </row>
    <row r="1231" spans="1:12" s="101" customFormat="1" ht="38.25">
      <c r="A1231" s="52" t="s">
        <v>41</v>
      </c>
      <c r="B1231" s="53" t="s">
        <v>717</v>
      </c>
      <c r="C1231" s="54" t="s">
        <v>367</v>
      </c>
      <c r="D1231" s="54" t="s">
        <v>390</v>
      </c>
      <c r="E1231" s="118" t="s">
        <v>821</v>
      </c>
      <c r="F1231" s="54" t="s">
        <v>42</v>
      </c>
      <c r="G1231" s="55">
        <f>VLOOKUP($K1231,'[1]АС БЮДЖ на 31 12 2018'!$A$8:$H$701,6,0)</f>
        <v>30840</v>
      </c>
      <c r="H1231" s="56">
        <v>7710010010</v>
      </c>
      <c r="I1231" s="45" t="str">
        <f t="shared" si="177"/>
        <v>7710010010</v>
      </c>
      <c r="J1231" s="45"/>
      <c r="K1231" s="45" t="str">
        <f t="shared" si="178"/>
        <v>60910067710010010129</v>
      </c>
      <c r="L1231" s="39"/>
    </row>
    <row r="1232" spans="1:12" s="101" customFormat="1" ht="25.5">
      <c r="A1232" s="52" t="s">
        <v>43</v>
      </c>
      <c r="B1232" s="53" t="s">
        <v>717</v>
      </c>
      <c r="C1232" s="54" t="s">
        <v>367</v>
      </c>
      <c r="D1232" s="54" t="s">
        <v>390</v>
      </c>
      <c r="E1232" s="118" t="s">
        <v>821</v>
      </c>
      <c r="F1232" s="54" t="s">
        <v>44</v>
      </c>
      <c r="G1232" s="55">
        <f>G1233</f>
        <v>711993</v>
      </c>
      <c r="H1232" s="56">
        <v>7710010010</v>
      </c>
      <c r="I1232" s="45" t="str">
        <f t="shared" si="177"/>
        <v>7710010010</v>
      </c>
      <c r="J1232" s="45"/>
      <c r="K1232" s="45" t="str">
        <f t="shared" si="178"/>
        <v>60910067710010010240</v>
      </c>
      <c r="L1232" s="39"/>
    </row>
    <row r="1233" spans="1:12" s="112" customFormat="1" ht="25.5">
      <c r="A1233" s="57" t="s">
        <v>45</v>
      </c>
      <c r="B1233" s="53" t="s">
        <v>717</v>
      </c>
      <c r="C1233" s="54" t="s">
        <v>367</v>
      </c>
      <c r="D1233" s="54" t="s">
        <v>390</v>
      </c>
      <c r="E1233" s="118" t="s">
        <v>821</v>
      </c>
      <c r="F1233" s="54" t="s">
        <v>46</v>
      </c>
      <c r="G1233" s="55">
        <f>VLOOKUP($K1233,'[1]АС БЮДЖ на 31 12 2018'!$A$8:$H$701,6,0)</f>
        <v>711993</v>
      </c>
      <c r="H1233" s="56">
        <v>7710010010</v>
      </c>
      <c r="I1233" s="45" t="str">
        <f t="shared" si="177"/>
        <v>7710010010</v>
      </c>
      <c r="J1233" s="45"/>
      <c r="K1233" s="45" t="str">
        <f t="shared" si="178"/>
        <v>60910067710010010244</v>
      </c>
      <c r="L1233" s="81"/>
    </row>
    <row r="1234" spans="1:12" s="101" customFormat="1">
      <c r="A1234" s="52" t="s">
        <v>47</v>
      </c>
      <c r="B1234" s="53" t="s">
        <v>717</v>
      </c>
      <c r="C1234" s="54" t="s">
        <v>367</v>
      </c>
      <c r="D1234" s="54" t="s">
        <v>390</v>
      </c>
      <c r="E1234" s="118" t="s">
        <v>821</v>
      </c>
      <c r="F1234" s="54" t="s">
        <v>48</v>
      </c>
      <c r="G1234" s="55">
        <f>G1235</f>
        <v>1933</v>
      </c>
      <c r="H1234" s="56">
        <v>7710010010</v>
      </c>
      <c r="I1234" s="45" t="str">
        <f t="shared" si="177"/>
        <v>7710010010</v>
      </c>
      <c r="J1234" s="45"/>
      <c r="K1234" s="45" t="str">
        <f t="shared" si="178"/>
        <v>60910067710010010850</v>
      </c>
      <c r="L1234" s="39"/>
    </row>
    <row r="1235" spans="1:12" s="101" customFormat="1">
      <c r="A1235" s="52" t="s">
        <v>51</v>
      </c>
      <c r="B1235" s="53" t="s">
        <v>717</v>
      </c>
      <c r="C1235" s="54" t="s">
        <v>367</v>
      </c>
      <c r="D1235" s="54" t="s">
        <v>390</v>
      </c>
      <c r="E1235" s="118" t="s">
        <v>821</v>
      </c>
      <c r="F1235" s="54" t="s">
        <v>52</v>
      </c>
      <c r="G1235" s="55">
        <f>VLOOKUP($K1235,'[1]АС БЮДЖ на 31 12 2018'!$A$8:$H$701,6,0)</f>
        <v>1933</v>
      </c>
      <c r="H1235" s="56">
        <v>7710010010</v>
      </c>
      <c r="I1235" s="45" t="str">
        <f t="shared" si="177"/>
        <v>7710010010</v>
      </c>
      <c r="J1235" s="45"/>
      <c r="K1235" s="45" t="str">
        <f t="shared" si="178"/>
        <v>60910067710010010852</v>
      </c>
      <c r="L1235" s="39"/>
    </row>
    <row r="1236" spans="1:12" s="101" customFormat="1" ht="25.5">
      <c r="A1236" s="117" t="s">
        <v>55</v>
      </c>
      <c r="B1236" s="53" t="s">
        <v>717</v>
      </c>
      <c r="C1236" s="54" t="s">
        <v>367</v>
      </c>
      <c r="D1236" s="54" t="s">
        <v>390</v>
      </c>
      <c r="E1236" s="118" t="s">
        <v>822</v>
      </c>
      <c r="F1236" s="54" t="s">
        <v>24</v>
      </c>
      <c r="G1236" s="55">
        <f>G1237</f>
        <v>6126950</v>
      </c>
      <c r="H1236" s="114">
        <v>7710010020</v>
      </c>
      <c r="I1236" s="45" t="str">
        <f t="shared" si="177"/>
        <v>7710010020</v>
      </c>
      <c r="J1236" s="46"/>
      <c r="K1236" s="45" t="str">
        <f t="shared" si="178"/>
        <v>60910067710010020000</v>
      </c>
      <c r="L1236" s="39"/>
    </row>
    <row r="1237" spans="1:12" s="101" customFormat="1">
      <c r="A1237" s="52" t="s">
        <v>35</v>
      </c>
      <c r="B1237" s="53" t="s">
        <v>717</v>
      </c>
      <c r="C1237" s="54" t="s">
        <v>367</v>
      </c>
      <c r="D1237" s="54" t="s">
        <v>390</v>
      </c>
      <c r="E1237" s="118" t="s">
        <v>822</v>
      </c>
      <c r="F1237" s="54" t="s">
        <v>36</v>
      </c>
      <c r="G1237" s="55">
        <f>SUM(G1238:G1239)</f>
        <v>6126950</v>
      </c>
      <c r="H1237" s="56">
        <v>7710010020</v>
      </c>
      <c r="I1237" s="45" t="str">
        <f t="shared" si="177"/>
        <v>7710010020</v>
      </c>
      <c r="J1237" s="45"/>
      <c r="K1237" s="45" t="str">
        <f t="shared" si="178"/>
        <v>60910067710010020120</v>
      </c>
      <c r="L1237" s="39"/>
    </row>
    <row r="1238" spans="1:12" s="101" customFormat="1">
      <c r="A1238" s="52" t="s">
        <v>57</v>
      </c>
      <c r="B1238" s="53" t="s">
        <v>717</v>
      </c>
      <c r="C1238" s="54" t="s">
        <v>367</v>
      </c>
      <c r="D1238" s="54" t="s">
        <v>390</v>
      </c>
      <c r="E1238" s="118" t="s">
        <v>822</v>
      </c>
      <c r="F1238" s="54" t="s">
        <v>58</v>
      </c>
      <c r="G1238" s="55">
        <f>VLOOKUP($K1238,'[1]АС БЮДЖ на 31 12 2018'!$A$8:$H$701,6,0)</f>
        <v>4705800</v>
      </c>
      <c r="H1238" s="56">
        <v>7710010020</v>
      </c>
      <c r="I1238" s="45" t="str">
        <f t="shared" si="177"/>
        <v>7710010020</v>
      </c>
      <c r="J1238" s="45"/>
      <c r="K1238" s="45" t="str">
        <f t="shared" si="178"/>
        <v>60910067710010020121</v>
      </c>
      <c r="L1238" s="39"/>
    </row>
    <row r="1239" spans="1:12" s="101" customFormat="1" ht="38.25">
      <c r="A1239" s="52" t="s">
        <v>41</v>
      </c>
      <c r="B1239" s="53" t="s">
        <v>717</v>
      </c>
      <c r="C1239" s="54" t="s">
        <v>367</v>
      </c>
      <c r="D1239" s="54" t="s">
        <v>390</v>
      </c>
      <c r="E1239" s="118" t="s">
        <v>822</v>
      </c>
      <c r="F1239" s="54" t="s">
        <v>42</v>
      </c>
      <c r="G1239" s="55">
        <f>VLOOKUP($K1239,'[1]АС БЮДЖ на 31 12 2018'!$A$8:$H$701,6,0)</f>
        <v>1421150</v>
      </c>
      <c r="H1239" s="56">
        <v>7710010020</v>
      </c>
      <c r="I1239" s="45" t="str">
        <f t="shared" si="177"/>
        <v>7710010020</v>
      </c>
      <c r="J1239" s="45"/>
      <c r="K1239" s="45" t="str">
        <f t="shared" si="178"/>
        <v>60910067710010020129</v>
      </c>
      <c r="L1239" s="39"/>
    </row>
    <row r="1240" spans="1:12" s="101" customFormat="1" ht="38.25">
      <c r="A1240" s="117" t="s">
        <v>823</v>
      </c>
      <c r="B1240" s="53" t="s">
        <v>717</v>
      </c>
      <c r="C1240" s="54" t="s">
        <v>367</v>
      </c>
      <c r="D1240" s="54" t="s">
        <v>390</v>
      </c>
      <c r="E1240" s="118" t="s">
        <v>824</v>
      </c>
      <c r="F1240" s="54" t="s">
        <v>24</v>
      </c>
      <c r="G1240" s="55">
        <f>G1241+G1245</f>
        <v>1452286.3499999999</v>
      </c>
      <c r="H1240" s="114">
        <v>7710076100</v>
      </c>
      <c r="I1240" s="45" t="str">
        <f t="shared" si="177"/>
        <v>7710076100</v>
      </c>
      <c r="J1240" s="46"/>
      <c r="K1240" s="45" t="str">
        <f t="shared" si="178"/>
        <v>60910067710076100000</v>
      </c>
      <c r="L1240" s="39"/>
    </row>
    <row r="1241" spans="1:12" s="101" customFormat="1">
      <c r="A1241" s="52" t="s">
        <v>35</v>
      </c>
      <c r="B1241" s="53" t="s">
        <v>717</v>
      </c>
      <c r="C1241" s="54" t="s">
        <v>367</v>
      </c>
      <c r="D1241" s="54" t="s">
        <v>390</v>
      </c>
      <c r="E1241" s="118" t="s">
        <v>824</v>
      </c>
      <c r="F1241" s="54" t="s">
        <v>36</v>
      </c>
      <c r="G1241" s="55">
        <f>SUM(G1242:G1244)</f>
        <v>1241270.3799999999</v>
      </c>
      <c r="H1241" s="56">
        <v>7710076100</v>
      </c>
      <c r="I1241" s="45" t="str">
        <f t="shared" si="177"/>
        <v>7710076100</v>
      </c>
      <c r="J1241" s="45"/>
      <c r="K1241" s="45" t="str">
        <f t="shared" si="178"/>
        <v>60910067710076100120</v>
      </c>
      <c r="L1241" s="39"/>
    </row>
    <row r="1242" spans="1:12" s="101" customFormat="1">
      <c r="A1242" s="52" t="s">
        <v>57</v>
      </c>
      <c r="B1242" s="53" t="s">
        <v>717</v>
      </c>
      <c r="C1242" s="54" t="s">
        <v>367</v>
      </c>
      <c r="D1242" s="54" t="s">
        <v>390</v>
      </c>
      <c r="E1242" s="118" t="s">
        <v>824</v>
      </c>
      <c r="F1242" s="54" t="s">
        <v>58</v>
      </c>
      <c r="G1242" s="55">
        <f>VLOOKUP($K1242,'[1]АС БЮДЖ на 31 12 2018'!$A$8:$H$701,6,0)</f>
        <v>944992</v>
      </c>
      <c r="H1242" s="56">
        <v>7710076100</v>
      </c>
      <c r="I1242" s="45" t="str">
        <f t="shared" si="177"/>
        <v>7710076100</v>
      </c>
      <c r="J1242" s="45"/>
      <c r="K1242" s="45" t="str">
        <f t="shared" si="178"/>
        <v>60910067710076100121</v>
      </c>
      <c r="L1242" s="39"/>
    </row>
    <row r="1243" spans="1:12" s="101" customFormat="1" ht="25.5">
      <c r="A1243" s="52" t="s">
        <v>37</v>
      </c>
      <c r="B1243" s="53" t="s">
        <v>717</v>
      </c>
      <c r="C1243" s="54" t="s">
        <v>367</v>
      </c>
      <c r="D1243" s="54" t="s">
        <v>390</v>
      </c>
      <c r="E1243" s="118" t="s">
        <v>824</v>
      </c>
      <c r="F1243" s="54" t="s">
        <v>38</v>
      </c>
      <c r="G1243" s="55">
        <f>VLOOKUP($K1243,'[1]АС БЮДЖ на 31 12 2018'!$A$8:$H$701,6,0)</f>
        <v>38295</v>
      </c>
      <c r="H1243" s="56">
        <v>7710076100</v>
      </c>
      <c r="I1243" s="45" t="str">
        <f t="shared" si="177"/>
        <v>7710076100</v>
      </c>
      <c r="J1243" s="45"/>
      <c r="K1243" s="45" t="str">
        <f t="shared" si="178"/>
        <v>60910067710076100122</v>
      </c>
      <c r="L1243" s="39"/>
    </row>
    <row r="1244" spans="1:12" s="101" customFormat="1" ht="38.25">
      <c r="A1244" s="52" t="s">
        <v>41</v>
      </c>
      <c r="B1244" s="53" t="s">
        <v>717</v>
      </c>
      <c r="C1244" s="54" t="s">
        <v>367</v>
      </c>
      <c r="D1244" s="54" t="s">
        <v>390</v>
      </c>
      <c r="E1244" s="118" t="s">
        <v>824</v>
      </c>
      <c r="F1244" s="54" t="s">
        <v>42</v>
      </c>
      <c r="G1244" s="55">
        <f>VLOOKUP($K1244,'[1]АС БЮДЖ на 31 12 2018'!$A$8:$H$701,6,0)</f>
        <v>257983.38</v>
      </c>
      <c r="H1244" s="56">
        <v>7710076100</v>
      </c>
      <c r="I1244" s="45" t="str">
        <f t="shared" si="177"/>
        <v>7710076100</v>
      </c>
      <c r="J1244" s="45"/>
      <c r="K1244" s="45" t="str">
        <f t="shared" si="178"/>
        <v>60910067710076100129</v>
      </c>
      <c r="L1244" s="39"/>
    </row>
    <row r="1245" spans="1:12" s="101" customFormat="1" ht="25.5">
      <c r="A1245" s="52" t="s">
        <v>43</v>
      </c>
      <c r="B1245" s="53" t="s">
        <v>717</v>
      </c>
      <c r="C1245" s="54" t="s">
        <v>367</v>
      </c>
      <c r="D1245" s="54" t="s">
        <v>390</v>
      </c>
      <c r="E1245" s="118" t="s">
        <v>824</v>
      </c>
      <c r="F1245" s="54" t="s">
        <v>44</v>
      </c>
      <c r="G1245" s="55">
        <f>G1246</f>
        <v>211015.97</v>
      </c>
      <c r="H1245" s="56">
        <v>7710076100</v>
      </c>
      <c r="I1245" s="45" t="str">
        <f t="shared" si="177"/>
        <v>7710076100</v>
      </c>
      <c r="J1245" s="45"/>
      <c r="K1245" s="45" t="str">
        <f t="shared" si="178"/>
        <v>60910067710076100240</v>
      </c>
      <c r="L1245" s="39"/>
    </row>
    <row r="1246" spans="1:12" s="101" customFormat="1" ht="25.5">
      <c r="A1246" s="57" t="s">
        <v>45</v>
      </c>
      <c r="B1246" s="53" t="s">
        <v>717</v>
      </c>
      <c r="C1246" s="54" t="s">
        <v>367</v>
      </c>
      <c r="D1246" s="54" t="s">
        <v>390</v>
      </c>
      <c r="E1246" s="118" t="s">
        <v>824</v>
      </c>
      <c r="F1246" s="54" t="s">
        <v>46</v>
      </c>
      <c r="G1246" s="55">
        <f>VLOOKUP($K1246,'[1]АС БЮДЖ на 31 12 2018'!$A$8:$H$701,6,0)</f>
        <v>211015.97</v>
      </c>
      <c r="H1246" s="56">
        <v>7710076100</v>
      </c>
      <c r="I1246" s="45" t="str">
        <f t="shared" si="177"/>
        <v>7710076100</v>
      </c>
      <c r="J1246" s="45"/>
      <c r="K1246" s="45" t="str">
        <f t="shared" si="178"/>
        <v>60910067710076100244</v>
      </c>
      <c r="L1246" s="39"/>
    </row>
    <row r="1247" spans="1:12" s="101" customFormat="1" ht="38.25">
      <c r="A1247" s="117" t="s">
        <v>825</v>
      </c>
      <c r="B1247" s="53" t="s">
        <v>717</v>
      </c>
      <c r="C1247" s="54" t="s">
        <v>367</v>
      </c>
      <c r="D1247" s="54" t="s">
        <v>390</v>
      </c>
      <c r="E1247" s="118" t="s">
        <v>826</v>
      </c>
      <c r="F1247" s="54" t="s">
        <v>24</v>
      </c>
      <c r="G1247" s="55">
        <f>G1248+G1252+G1254</f>
        <v>53399730</v>
      </c>
      <c r="H1247" s="114">
        <v>7710076210</v>
      </c>
      <c r="I1247" s="45" t="str">
        <f t="shared" si="177"/>
        <v>7710076210</v>
      </c>
      <c r="J1247" s="46"/>
      <c r="K1247" s="45" t="str">
        <f t="shared" si="178"/>
        <v>60910067710076210000</v>
      </c>
      <c r="L1247" s="39"/>
    </row>
    <row r="1248" spans="1:12" s="101" customFormat="1">
      <c r="A1248" s="52" t="s">
        <v>35</v>
      </c>
      <c r="B1248" s="53" t="s">
        <v>717</v>
      </c>
      <c r="C1248" s="54" t="s">
        <v>367</v>
      </c>
      <c r="D1248" s="54" t="s">
        <v>390</v>
      </c>
      <c r="E1248" s="118" t="s">
        <v>826</v>
      </c>
      <c r="F1248" s="54" t="s">
        <v>36</v>
      </c>
      <c r="G1248" s="55">
        <f>SUM(G1249:G1251)</f>
        <v>51830190</v>
      </c>
      <c r="H1248" s="56">
        <v>7710076210</v>
      </c>
      <c r="I1248" s="45" t="str">
        <f t="shared" si="177"/>
        <v>7710076210</v>
      </c>
      <c r="J1248" s="45"/>
      <c r="K1248" s="45" t="str">
        <f t="shared" si="178"/>
        <v>60910067710076210120</v>
      </c>
      <c r="L1248" s="39"/>
    </row>
    <row r="1249" spans="1:12" s="101" customFormat="1">
      <c r="A1249" s="52" t="s">
        <v>57</v>
      </c>
      <c r="B1249" s="53" t="s">
        <v>717</v>
      </c>
      <c r="C1249" s="54" t="s">
        <v>367</v>
      </c>
      <c r="D1249" s="54" t="s">
        <v>390</v>
      </c>
      <c r="E1249" s="118" t="s">
        <v>826</v>
      </c>
      <c r="F1249" s="54" t="s">
        <v>58</v>
      </c>
      <c r="G1249" s="55">
        <f>VLOOKUP($K1249,'[1]АС БЮДЖ на 31 12 2018'!$A$8:$H$701,6,0)</f>
        <v>38820656.310000002</v>
      </c>
      <c r="H1249" s="56">
        <v>7710076210</v>
      </c>
      <c r="I1249" s="45" t="str">
        <f t="shared" si="177"/>
        <v>7710076210</v>
      </c>
      <c r="J1249" s="45"/>
      <c r="K1249" s="45" t="str">
        <f t="shared" si="178"/>
        <v>60910067710076210121</v>
      </c>
      <c r="L1249" s="39"/>
    </row>
    <row r="1250" spans="1:12" s="101" customFormat="1" ht="25.5">
      <c r="A1250" s="52" t="s">
        <v>37</v>
      </c>
      <c r="B1250" s="53" t="s">
        <v>717</v>
      </c>
      <c r="C1250" s="54" t="s">
        <v>367</v>
      </c>
      <c r="D1250" s="54" t="s">
        <v>390</v>
      </c>
      <c r="E1250" s="118" t="s">
        <v>826</v>
      </c>
      <c r="F1250" s="54" t="s">
        <v>38</v>
      </c>
      <c r="G1250" s="55">
        <f>VLOOKUP($K1250,'[1]АС БЮДЖ на 31 12 2018'!$A$8:$H$701,6,0)</f>
        <v>1328493.69</v>
      </c>
      <c r="H1250" s="56">
        <v>7710076210</v>
      </c>
      <c r="I1250" s="45" t="str">
        <f t="shared" si="177"/>
        <v>7710076210</v>
      </c>
      <c r="J1250" s="45"/>
      <c r="K1250" s="45" t="str">
        <f t="shared" si="178"/>
        <v>60910067710076210122</v>
      </c>
      <c r="L1250" s="39"/>
    </row>
    <row r="1251" spans="1:12" s="101" customFormat="1" ht="38.25">
      <c r="A1251" s="52" t="s">
        <v>41</v>
      </c>
      <c r="B1251" s="53" t="s">
        <v>717</v>
      </c>
      <c r="C1251" s="54" t="s">
        <v>367</v>
      </c>
      <c r="D1251" s="54" t="s">
        <v>390</v>
      </c>
      <c r="E1251" s="118" t="s">
        <v>826</v>
      </c>
      <c r="F1251" s="54" t="s">
        <v>42</v>
      </c>
      <c r="G1251" s="55">
        <f>VLOOKUP($K1251,'[1]АС БЮДЖ на 31 12 2018'!$A$8:$H$701,6,0)</f>
        <v>11681040</v>
      </c>
      <c r="H1251" s="56">
        <v>7710076210</v>
      </c>
      <c r="I1251" s="45" t="str">
        <f t="shared" si="177"/>
        <v>7710076210</v>
      </c>
      <c r="J1251" s="45"/>
      <c r="K1251" s="45" t="str">
        <f t="shared" si="178"/>
        <v>60910067710076210129</v>
      </c>
      <c r="L1251" s="39"/>
    </row>
    <row r="1252" spans="1:12" s="101" customFormat="1" ht="25.5">
      <c r="A1252" s="52" t="s">
        <v>43</v>
      </c>
      <c r="B1252" s="53" t="s">
        <v>717</v>
      </c>
      <c r="C1252" s="54" t="s">
        <v>367</v>
      </c>
      <c r="D1252" s="54" t="s">
        <v>390</v>
      </c>
      <c r="E1252" s="118" t="s">
        <v>826</v>
      </c>
      <c r="F1252" s="54" t="s">
        <v>44</v>
      </c>
      <c r="G1252" s="55">
        <f>G1253</f>
        <v>1470995</v>
      </c>
      <c r="H1252" s="56">
        <v>7710076210</v>
      </c>
      <c r="I1252" s="45" t="str">
        <f t="shared" si="177"/>
        <v>7710076210</v>
      </c>
      <c r="J1252" s="45"/>
      <c r="K1252" s="45" t="str">
        <f t="shared" si="178"/>
        <v>60910067710076210240</v>
      </c>
      <c r="L1252" s="39"/>
    </row>
    <row r="1253" spans="1:12" s="112" customFormat="1" ht="25.5">
      <c r="A1253" s="57" t="s">
        <v>45</v>
      </c>
      <c r="B1253" s="53" t="s">
        <v>717</v>
      </c>
      <c r="C1253" s="54" t="s">
        <v>367</v>
      </c>
      <c r="D1253" s="54" t="s">
        <v>390</v>
      </c>
      <c r="E1253" s="118" t="s">
        <v>826</v>
      </c>
      <c r="F1253" s="54" t="s">
        <v>46</v>
      </c>
      <c r="G1253" s="55">
        <f>VLOOKUP($K1253,'[1]АС БЮДЖ на 31 12 2018'!$A$8:$H$701,6,0)</f>
        <v>1470995</v>
      </c>
      <c r="H1253" s="56">
        <v>7710076210</v>
      </c>
      <c r="I1253" s="45" t="str">
        <f t="shared" si="177"/>
        <v>7710076210</v>
      </c>
      <c r="J1253" s="45"/>
      <c r="K1253" s="45" t="str">
        <f t="shared" si="178"/>
        <v>60910067710076210244</v>
      </c>
      <c r="L1253" s="81"/>
    </row>
    <row r="1254" spans="1:12" s="101" customFormat="1">
      <c r="A1254" s="52" t="s">
        <v>47</v>
      </c>
      <c r="B1254" s="53" t="s">
        <v>717</v>
      </c>
      <c r="C1254" s="54" t="s">
        <v>367</v>
      </c>
      <c r="D1254" s="54" t="s">
        <v>390</v>
      </c>
      <c r="E1254" s="118" t="s">
        <v>826</v>
      </c>
      <c r="F1254" s="54" t="s">
        <v>48</v>
      </c>
      <c r="G1254" s="55">
        <f>SUM(G1255:G1256)</f>
        <v>98545</v>
      </c>
      <c r="H1254" s="56">
        <v>7710076210</v>
      </c>
      <c r="I1254" s="45" t="str">
        <f t="shared" si="177"/>
        <v>7710076210</v>
      </c>
      <c r="J1254" s="45"/>
      <c r="K1254" s="45" t="str">
        <f t="shared" si="178"/>
        <v>60910067710076210850</v>
      </c>
      <c r="L1254" s="39"/>
    </row>
    <row r="1255" spans="1:12" s="101" customFormat="1">
      <c r="A1255" s="52" t="s">
        <v>49</v>
      </c>
      <c r="B1255" s="53" t="s">
        <v>717</v>
      </c>
      <c r="C1255" s="54" t="s">
        <v>367</v>
      </c>
      <c r="D1255" s="54" t="s">
        <v>390</v>
      </c>
      <c r="E1255" s="118" t="s">
        <v>826</v>
      </c>
      <c r="F1255" s="54" t="s">
        <v>50</v>
      </c>
      <c r="G1255" s="55">
        <f>VLOOKUP($K1255,'[1]АС БЮДЖ на 31 12 2018'!$A$8:$H$701,6,0)</f>
        <v>96581</v>
      </c>
      <c r="H1255" s="56">
        <v>7710076210</v>
      </c>
      <c r="I1255" s="45" t="str">
        <f t="shared" si="177"/>
        <v>7710076210</v>
      </c>
      <c r="J1255" s="45"/>
      <c r="K1255" s="45" t="str">
        <f t="shared" si="178"/>
        <v>60910067710076210851</v>
      </c>
      <c r="L1255" s="39"/>
    </row>
    <row r="1256" spans="1:12" s="101" customFormat="1">
      <c r="A1256" s="52" t="s">
        <v>51</v>
      </c>
      <c r="B1256" s="53" t="s">
        <v>717</v>
      </c>
      <c r="C1256" s="54" t="s">
        <v>367</v>
      </c>
      <c r="D1256" s="54" t="s">
        <v>390</v>
      </c>
      <c r="E1256" s="118" t="s">
        <v>826</v>
      </c>
      <c r="F1256" s="54" t="s">
        <v>52</v>
      </c>
      <c r="G1256" s="55">
        <f>VLOOKUP($K1256,'[1]АС БЮДЖ на 31 12 2018'!$A$8:$H$701,6,0)</f>
        <v>1964</v>
      </c>
      <c r="H1256" s="56">
        <v>7710076210</v>
      </c>
      <c r="I1256" s="45" t="str">
        <f t="shared" si="177"/>
        <v>7710076210</v>
      </c>
      <c r="J1256" s="45"/>
      <c r="K1256" s="45" t="str">
        <f t="shared" si="178"/>
        <v>60910067710076210852</v>
      </c>
      <c r="L1256" s="39"/>
    </row>
    <row r="1257" spans="1:12" s="101" customFormat="1" ht="25.5">
      <c r="A1257" s="75" t="s">
        <v>101</v>
      </c>
      <c r="B1257" s="53" t="s">
        <v>717</v>
      </c>
      <c r="C1257" s="54" t="s">
        <v>367</v>
      </c>
      <c r="D1257" s="54" t="s">
        <v>390</v>
      </c>
      <c r="E1257" s="54" t="s">
        <v>102</v>
      </c>
      <c r="F1257" s="54" t="s">
        <v>24</v>
      </c>
      <c r="G1257" s="55">
        <f t="shared" ref="G1257:G1258" si="182">G1258</f>
        <v>3606.68</v>
      </c>
      <c r="H1257" s="56">
        <v>9800000000</v>
      </c>
      <c r="I1257" s="45" t="str">
        <f t="shared" si="177"/>
        <v>9800000000</v>
      </c>
      <c r="J1257" s="46"/>
      <c r="K1257" s="45" t="str">
        <f t="shared" si="178"/>
        <v>60910069800000000000</v>
      </c>
      <c r="L1257" s="39"/>
    </row>
    <row r="1258" spans="1:12" s="101" customFormat="1" ht="38.25">
      <c r="A1258" s="75" t="s">
        <v>342</v>
      </c>
      <c r="B1258" s="53" t="s">
        <v>717</v>
      </c>
      <c r="C1258" s="54" t="s">
        <v>367</v>
      </c>
      <c r="D1258" s="54" t="s">
        <v>390</v>
      </c>
      <c r="E1258" s="54" t="s">
        <v>343</v>
      </c>
      <c r="F1258" s="54" t="s">
        <v>24</v>
      </c>
      <c r="G1258" s="55">
        <f t="shared" si="182"/>
        <v>3606.68</v>
      </c>
      <c r="H1258" s="56">
        <v>9820000000</v>
      </c>
      <c r="I1258" s="45" t="str">
        <f t="shared" si="177"/>
        <v>9820000000</v>
      </c>
      <c r="J1258" s="46"/>
      <c r="K1258" s="45" t="str">
        <f t="shared" si="178"/>
        <v>60910069820000000000</v>
      </c>
      <c r="L1258" s="39"/>
    </row>
    <row r="1259" spans="1:12" s="101" customFormat="1" ht="25.5">
      <c r="A1259" s="75" t="s">
        <v>804</v>
      </c>
      <c r="B1259" s="53" t="s">
        <v>717</v>
      </c>
      <c r="C1259" s="54" t="s">
        <v>367</v>
      </c>
      <c r="D1259" s="54" t="s">
        <v>390</v>
      </c>
      <c r="E1259" s="54" t="s">
        <v>827</v>
      </c>
      <c r="F1259" s="54" t="s">
        <v>24</v>
      </c>
      <c r="G1259" s="55">
        <f>SUM(G1260:G1260)</f>
        <v>3606.68</v>
      </c>
      <c r="H1259" s="56">
        <v>9820020530</v>
      </c>
      <c r="I1259" s="45" t="str">
        <f t="shared" si="177"/>
        <v>9820020530</v>
      </c>
      <c r="J1259" s="46"/>
      <c r="K1259" s="45" t="str">
        <f t="shared" si="178"/>
        <v>60910069820020530000</v>
      </c>
      <c r="L1259" s="39"/>
    </row>
    <row r="1260" spans="1:12" s="101" customFormat="1" ht="25.5">
      <c r="A1260" s="52" t="s">
        <v>43</v>
      </c>
      <c r="B1260" s="53" t="s">
        <v>717</v>
      </c>
      <c r="C1260" s="54" t="s">
        <v>367</v>
      </c>
      <c r="D1260" s="54" t="s">
        <v>390</v>
      </c>
      <c r="E1260" s="54" t="s">
        <v>827</v>
      </c>
      <c r="F1260" s="54" t="s">
        <v>44</v>
      </c>
      <c r="G1260" s="55">
        <f>G1261</f>
        <v>3606.68</v>
      </c>
      <c r="H1260" s="56">
        <v>9820020530</v>
      </c>
      <c r="I1260" s="45" t="str">
        <f t="shared" si="177"/>
        <v>9820020530</v>
      </c>
      <c r="J1260" s="45"/>
      <c r="K1260" s="45" t="str">
        <f t="shared" si="178"/>
        <v>60910069820020530240</v>
      </c>
      <c r="L1260" s="39"/>
    </row>
    <row r="1261" spans="1:12" s="101" customFormat="1" ht="25.5">
      <c r="A1261" s="57" t="s">
        <v>45</v>
      </c>
      <c r="B1261" s="53" t="s">
        <v>717</v>
      </c>
      <c r="C1261" s="54" t="s">
        <v>367</v>
      </c>
      <c r="D1261" s="54" t="s">
        <v>390</v>
      </c>
      <c r="E1261" s="54" t="s">
        <v>827</v>
      </c>
      <c r="F1261" s="54" t="s">
        <v>46</v>
      </c>
      <c r="G1261" s="55">
        <f>VLOOKUP($K1261,'[1]АС БЮДЖ на 31 12 2018'!$A$8:$H$701,6,0)</f>
        <v>3606.68</v>
      </c>
      <c r="H1261" s="56">
        <v>9820020530</v>
      </c>
      <c r="I1261" s="45" t="str">
        <f t="shared" si="177"/>
        <v>9820020530</v>
      </c>
      <c r="J1261" s="45"/>
      <c r="K1261" s="45" t="str">
        <f t="shared" si="178"/>
        <v>60910069820020530244</v>
      </c>
      <c r="L1261" s="39"/>
    </row>
    <row r="1262" spans="1:12" s="120" customFormat="1">
      <c r="A1262" s="60"/>
      <c r="B1262" s="61"/>
      <c r="C1262" s="62"/>
      <c r="D1262" s="62"/>
      <c r="E1262" s="119"/>
      <c r="F1262" s="62"/>
      <c r="G1262" s="55"/>
      <c r="H1262" s="56"/>
      <c r="I1262" s="45" t="str">
        <f t="shared" si="177"/>
        <v>0000000000</v>
      </c>
      <c r="J1262" s="45"/>
      <c r="K1262" s="45" t="str">
        <f t="shared" si="178"/>
        <v>0000000000</v>
      </c>
      <c r="L1262" s="63"/>
    </row>
    <row r="1263" spans="1:12" s="38" customFormat="1">
      <c r="A1263" s="31" t="s">
        <v>828</v>
      </c>
      <c r="B1263" s="32" t="s">
        <v>460</v>
      </c>
      <c r="C1263" s="33" t="s">
        <v>22</v>
      </c>
      <c r="D1263" s="33" t="s">
        <v>22</v>
      </c>
      <c r="E1263" s="33" t="s">
        <v>23</v>
      </c>
      <c r="F1263" s="33" t="s">
        <v>24</v>
      </c>
      <c r="G1263" s="34">
        <f>G1264+G1293</f>
        <v>204535832.72</v>
      </c>
      <c r="H1263" s="56">
        <v>0</v>
      </c>
      <c r="I1263" s="45" t="str">
        <f t="shared" si="177"/>
        <v>0000000000</v>
      </c>
      <c r="J1263" s="46"/>
      <c r="K1263" s="45" t="str">
        <f t="shared" si="178"/>
        <v>61100000000000000000</v>
      </c>
      <c r="L1263" s="39"/>
    </row>
    <row r="1264" spans="1:12" s="38" customFormat="1">
      <c r="A1264" s="40" t="s">
        <v>241</v>
      </c>
      <c r="B1264" s="41" t="s">
        <v>460</v>
      </c>
      <c r="C1264" s="42" t="s">
        <v>242</v>
      </c>
      <c r="D1264" s="42" t="s">
        <v>22</v>
      </c>
      <c r="E1264" s="42" t="s">
        <v>23</v>
      </c>
      <c r="F1264" s="42" t="s">
        <v>24</v>
      </c>
      <c r="G1264" s="43">
        <f>G1265</f>
        <v>154503646.81</v>
      </c>
      <c r="H1264" s="56">
        <v>0</v>
      </c>
      <c r="I1264" s="45" t="str">
        <f t="shared" ref="I1264:I1329" si="183">TEXT(H1264,"0000000000")</f>
        <v>0000000000</v>
      </c>
      <c r="J1264" s="46"/>
      <c r="K1264" s="45" t="str">
        <f t="shared" ref="K1264:K1327" si="184">CONCATENATE(B1264,C1264,D1264,I1264,F1264)</f>
        <v>61107000000000000000</v>
      </c>
      <c r="L1264" s="39"/>
    </row>
    <row r="1265" spans="1:12" s="38" customFormat="1">
      <c r="A1265" s="47" t="s">
        <v>502</v>
      </c>
      <c r="B1265" s="48" t="s">
        <v>460</v>
      </c>
      <c r="C1265" s="49" t="s">
        <v>242</v>
      </c>
      <c r="D1265" s="49" t="s">
        <v>28</v>
      </c>
      <c r="E1265" s="49" t="s">
        <v>23</v>
      </c>
      <c r="F1265" s="49" t="s">
        <v>24</v>
      </c>
      <c r="G1265" s="50">
        <f>G1266+G1281+G1287</f>
        <v>154503646.81</v>
      </c>
      <c r="H1265" s="56">
        <v>0</v>
      </c>
      <c r="I1265" s="45" t="str">
        <f t="shared" si="183"/>
        <v>0000000000</v>
      </c>
      <c r="J1265" s="46"/>
      <c r="K1265" s="45" t="str">
        <f t="shared" si="184"/>
        <v>61107030000000000000</v>
      </c>
      <c r="L1265" s="39"/>
    </row>
    <row r="1266" spans="1:12" s="38" customFormat="1" ht="25.5">
      <c r="A1266" s="52" t="s">
        <v>829</v>
      </c>
      <c r="B1266" s="53" t="s">
        <v>460</v>
      </c>
      <c r="C1266" s="54" t="s">
        <v>242</v>
      </c>
      <c r="D1266" s="54" t="s">
        <v>28</v>
      </c>
      <c r="E1266" s="54" t="s">
        <v>830</v>
      </c>
      <c r="F1266" s="54" t="s">
        <v>24</v>
      </c>
      <c r="G1266" s="55">
        <f t="shared" ref="G1266:G1267" si="185">G1267</f>
        <v>153819156.81</v>
      </c>
      <c r="H1266" s="56">
        <v>800000000</v>
      </c>
      <c r="I1266" s="45" t="str">
        <f t="shared" si="183"/>
        <v>0800000000</v>
      </c>
      <c r="J1266" s="46"/>
      <c r="K1266" s="45" t="str">
        <f t="shared" si="184"/>
        <v>61107030800000000000</v>
      </c>
      <c r="L1266" s="39"/>
    </row>
    <row r="1267" spans="1:12" s="38" customFormat="1" ht="38.25">
      <c r="A1267" s="52" t="s">
        <v>831</v>
      </c>
      <c r="B1267" s="53" t="s">
        <v>460</v>
      </c>
      <c r="C1267" s="54" t="s">
        <v>242</v>
      </c>
      <c r="D1267" s="54" t="s">
        <v>28</v>
      </c>
      <c r="E1267" s="54" t="s">
        <v>832</v>
      </c>
      <c r="F1267" s="54" t="s">
        <v>24</v>
      </c>
      <c r="G1267" s="55">
        <f t="shared" si="185"/>
        <v>153819156.81</v>
      </c>
      <c r="H1267" s="56">
        <v>810000000</v>
      </c>
      <c r="I1267" s="45" t="str">
        <f t="shared" si="183"/>
        <v>0810000000</v>
      </c>
      <c r="J1267" s="46"/>
      <c r="K1267" s="45" t="str">
        <f t="shared" si="184"/>
        <v>61107030810000000000</v>
      </c>
      <c r="L1267" s="39"/>
    </row>
    <row r="1268" spans="1:12" s="38" customFormat="1" ht="38.25">
      <c r="A1268" s="52" t="s">
        <v>833</v>
      </c>
      <c r="B1268" s="53" t="s">
        <v>460</v>
      </c>
      <c r="C1268" s="54" t="s">
        <v>242</v>
      </c>
      <c r="D1268" s="54" t="s">
        <v>28</v>
      </c>
      <c r="E1268" s="54" t="s">
        <v>834</v>
      </c>
      <c r="F1268" s="54" t="s">
        <v>24</v>
      </c>
      <c r="G1268" s="55">
        <f>G1269+G1272+G1278+G1275</f>
        <v>153819156.81</v>
      </c>
      <c r="H1268" s="56">
        <v>810100000</v>
      </c>
      <c r="I1268" s="45" t="str">
        <f t="shared" si="183"/>
        <v>0810100000</v>
      </c>
      <c r="J1268" s="46"/>
      <c r="K1268" s="45" t="str">
        <f t="shared" si="184"/>
        <v>61107030810100000000</v>
      </c>
      <c r="L1268" s="39"/>
    </row>
    <row r="1269" spans="1:12" s="38" customFormat="1">
      <c r="A1269" s="57" t="s">
        <v>152</v>
      </c>
      <c r="B1269" s="53" t="s">
        <v>460</v>
      </c>
      <c r="C1269" s="54" t="s">
        <v>242</v>
      </c>
      <c r="D1269" s="54" t="s">
        <v>28</v>
      </c>
      <c r="E1269" s="54" t="s">
        <v>835</v>
      </c>
      <c r="F1269" s="54" t="s">
        <v>24</v>
      </c>
      <c r="G1269" s="55">
        <f t="shared" ref="G1269:G1270" si="186">G1270</f>
        <v>146781964.66999999</v>
      </c>
      <c r="H1269" s="56">
        <v>810111010</v>
      </c>
      <c r="I1269" s="45" t="str">
        <f t="shared" si="183"/>
        <v>0810111010</v>
      </c>
      <c r="J1269" s="46"/>
      <c r="K1269" s="45" t="str">
        <f t="shared" si="184"/>
        <v>61107030810111010000</v>
      </c>
      <c r="L1269" s="39"/>
    </row>
    <row r="1270" spans="1:12" s="38" customFormat="1">
      <c r="A1270" s="70" t="s">
        <v>457</v>
      </c>
      <c r="B1270" s="53" t="s">
        <v>460</v>
      </c>
      <c r="C1270" s="54" t="s">
        <v>242</v>
      </c>
      <c r="D1270" s="54" t="s">
        <v>28</v>
      </c>
      <c r="E1270" s="54" t="s">
        <v>835</v>
      </c>
      <c r="F1270" s="54" t="s">
        <v>458</v>
      </c>
      <c r="G1270" s="55">
        <f t="shared" si="186"/>
        <v>146781964.66999999</v>
      </c>
      <c r="H1270" s="56">
        <v>810111010</v>
      </c>
      <c r="I1270" s="45" t="str">
        <f t="shared" si="183"/>
        <v>0810111010</v>
      </c>
      <c r="J1270" s="45"/>
      <c r="K1270" s="45" t="str">
        <f t="shared" si="184"/>
        <v>61107030810111010610</v>
      </c>
      <c r="L1270" s="39"/>
    </row>
    <row r="1271" spans="1:12" s="59" customFormat="1" ht="38.25">
      <c r="A1271" s="57" t="s">
        <v>459</v>
      </c>
      <c r="B1271" s="53" t="s">
        <v>460</v>
      </c>
      <c r="C1271" s="54" t="s">
        <v>242</v>
      </c>
      <c r="D1271" s="54" t="s">
        <v>28</v>
      </c>
      <c r="E1271" s="54" t="s">
        <v>835</v>
      </c>
      <c r="F1271" s="54" t="s">
        <v>460</v>
      </c>
      <c r="G1271" s="55">
        <f>VLOOKUP($K1271,'[1]АС БЮДЖ на 31 12 2018'!$A$8:$H$701,6,0)</f>
        <v>146781964.66999999</v>
      </c>
      <c r="H1271" s="56">
        <v>810111010</v>
      </c>
      <c r="I1271" s="45" t="str">
        <f t="shared" si="183"/>
        <v>0810111010</v>
      </c>
      <c r="J1271" s="45"/>
      <c r="K1271" s="45" t="str">
        <f t="shared" si="184"/>
        <v>61107030810111010611</v>
      </c>
      <c r="L1271" s="58"/>
    </row>
    <row r="1272" spans="1:12" s="59" customFormat="1" ht="25.5">
      <c r="A1272" s="57" t="s">
        <v>472</v>
      </c>
      <c r="B1272" s="53" t="s">
        <v>460</v>
      </c>
      <c r="C1272" s="54" t="s">
        <v>242</v>
      </c>
      <c r="D1272" s="54" t="s">
        <v>28</v>
      </c>
      <c r="E1272" s="54" t="s">
        <v>836</v>
      </c>
      <c r="F1272" s="54" t="s">
        <v>24</v>
      </c>
      <c r="G1272" s="55">
        <f t="shared" ref="G1272:G1273" si="187">G1273</f>
        <v>112490</v>
      </c>
      <c r="H1272" s="56">
        <v>810177250</v>
      </c>
      <c r="I1272" s="45" t="str">
        <f t="shared" si="183"/>
        <v>0810177250</v>
      </c>
      <c r="J1272" s="46"/>
      <c r="K1272" s="45" t="str">
        <f t="shared" si="184"/>
        <v>61107030810177250000</v>
      </c>
      <c r="L1272" s="39"/>
    </row>
    <row r="1273" spans="1:12" s="59" customFormat="1">
      <c r="A1273" s="70" t="s">
        <v>457</v>
      </c>
      <c r="B1273" s="53" t="s">
        <v>460</v>
      </c>
      <c r="C1273" s="54" t="s">
        <v>242</v>
      </c>
      <c r="D1273" s="54" t="s">
        <v>28</v>
      </c>
      <c r="E1273" s="54" t="s">
        <v>836</v>
      </c>
      <c r="F1273" s="54" t="s">
        <v>458</v>
      </c>
      <c r="G1273" s="55">
        <f t="shared" si="187"/>
        <v>112490</v>
      </c>
      <c r="H1273" s="56">
        <v>810177250</v>
      </c>
      <c r="I1273" s="45" t="str">
        <f t="shared" si="183"/>
        <v>0810177250</v>
      </c>
      <c r="J1273" s="45"/>
      <c r="K1273" s="45" t="str">
        <f t="shared" si="184"/>
        <v>61107030810177250610</v>
      </c>
      <c r="L1273" s="58"/>
    </row>
    <row r="1274" spans="1:12" s="59" customFormat="1" ht="38.25">
      <c r="A1274" s="57" t="s">
        <v>459</v>
      </c>
      <c r="B1274" s="53" t="s">
        <v>460</v>
      </c>
      <c r="C1274" s="54" t="s">
        <v>242</v>
      </c>
      <c r="D1274" s="54" t="s">
        <v>28</v>
      </c>
      <c r="E1274" s="54" t="s">
        <v>836</v>
      </c>
      <c r="F1274" s="54" t="s">
        <v>460</v>
      </c>
      <c r="G1274" s="55">
        <f>VLOOKUP($K1274,'[1]АС БЮДЖ на 31 12 2018'!$A$8:$H$701,6,0)</f>
        <v>112490</v>
      </c>
      <c r="H1274" s="56">
        <v>810177250</v>
      </c>
      <c r="I1274" s="45" t="str">
        <f t="shared" si="183"/>
        <v>0810177250</v>
      </c>
      <c r="J1274" s="45"/>
      <c r="K1274" s="45" t="str">
        <f t="shared" si="184"/>
        <v>61107030810177250611</v>
      </c>
      <c r="L1274" s="58"/>
    </row>
    <row r="1275" spans="1:12" s="59" customFormat="1" ht="38.25">
      <c r="A1275" s="52" t="s">
        <v>506</v>
      </c>
      <c r="B1275" s="53" t="s">
        <v>460</v>
      </c>
      <c r="C1275" s="54" t="s">
        <v>242</v>
      </c>
      <c r="D1275" s="54" t="s">
        <v>28</v>
      </c>
      <c r="E1275" s="54" t="s">
        <v>837</v>
      </c>
      <c r="F1275" s="54" t="s">
        <v>24</v>
      </c>
      <c r="G1275" s="55">
        <f t="shared" ref="G1275:G1276" si="188">G1276</f>
        <v>6578467.0300000003</v>
      </c>
      <c r="H1275" s="56">
        <v>810177080</v>
      </c>
      <c r="I1275" s="45" t="str">
        <f t="shared" si="183"/>
        <v>0810177080</v>
      </c>
      <c r="J1275" s="46"/>
      <c r="K1275" s="45" t="str">
        <f t="shared" si="184"/>
        <v>61107030810177080000</v>
      </c>
      <c r="L1275" s="39"/>
    </row>
    <row r="1276" spans="1:12" s="59" customFormat="1">
      <c r="A1276" s="70" t="s">
        <v>457</v>
      </c>
      <c r="B1276" s="53" t="s">
        <v>460</v>
      </c>
      <c r="C1276" s="54" t="s">
        <v>242</v>
      </c>
      <c r="D1276" s="54" t="s">
        <v>28</v>
      </c>
      <c r="E1276" s="54" t="s">
        <v>837</v>
      </c>
      <c r="F1276" s="54" t="s">
        <v>458</v>
      </c>
      <c r="G1276" s="55">
        <f t="shared" si="188"/>
        <v>6578467.0300000003</v>
      </c>
      <c r="H1276" s="56">
        <v>810177080</v>
      </c>
      <c r="I1276" s="45" t="str">
        <f t="shared" si="183"/>
        <v>0810177080</v>
      </c>
      <c r="J1276" s="45"/>
      <c r="K1276" s="45" t="str">
        <f t="shared" si="184"/>
        <v>61107030810177080610</v>
      </c>
      <c r="L1276" s="58"/>
    </row>
    <row r="1277" spans="1:12" s="59" customFormat="1" ht="38.25">
      <c r="A1277" s="57" t="s">
        <v>459</v>
      </c>
      <c r="B1277" s="53" t="s">
        <v>460</v>
      </c>
      <c r="C1277" s="54" t="s">
        <v>242</v>
      </c>
      <c r="D1277" s="54" t="s">
        <v>28</v>
      </c>
      <c r="E1277" s="54" t="s">
        <v>837</v>
      </c>
      <c r="F1277" s="54" t="s">
        <v>460</v>
      </c>
      <c r="G1277" s="55">
        <f>VLOOKUP($K1277,'[1]АС БЮДЖ на 31 12 2018'!$A$8:$H$701,6,0)</f>
        <v>6578467.0300000003</v>
      </c>
      <c r="H1277" s="56">
        <v>810177080</v>
      </c>
      <c r="I1277" s="45" t="str">
        <f t="shared" si="183"/>
        <v>0810177080</v>
      </c>
      <c r="J1277" s="45"/>
      <c r="K1277" s="45" t="str">
        <f t="shared" si="184"/>
        <v>61107030810177080611</v>
      </c>
      <c r="L1277" s="58"/>
    </row>
    <row r="1278" spans="1:12" s="59" customFormat="1" ht="38.25">
      <c r="A1278" s="86" t="s">
        <v>509</v>
      </c>
      <c r="B1278" s="53" t="s">
        <v>460</v>
      </c>
      <c r="C1278" s="54" t="s">
        <v>242</v>
      </c>
      <c r="D1278" s="54" t="s">
        <v>28</v>
      </c>
      <c r="E1278" s="54" t="s">
        <v>838</v>
      </c>
      <c r="F1278" s="54" t="s">
        <v>24</v>
      </c>
      <c r="G1278" s="55">
        <f t="shared" ref="G1278:G1279" si="189">G1279</f>
        <v>346235.11</v>
      </c>
      <c r="H1278" s="56" t="s">
        <v>839</v>
      </c>
      <c r="I1278" s="45" t="str">
        <f t="shared" si="183"/>
        <v>08101S7080</v>
      </c>
      <c r="J1278" s="46"/>
      <c r="K1278" s="45" t="str">
        <f t="shared" si="184"/>
        <v>611070308101S7080000</v>
      </c>
      <c r="L1278" s="39"/>
    </row>
    <row r="1279" spans="1:12" s="59" customFormat="1">
      <c r="A1279" s="70" t="s">
        <v>457</v>
      </c>
      <c r="B1279" s="53" t="s">
        <v>460</v>
      </c>
      <c r="C1279" s="54" t="s">
        <v>242</v>
      </c>
      <c r="D1279" s="54" t="s">
        <v>28</v>
      </c>
      <c r="E1279" s="54" t="s">
        <v>838</v>
      </c>
      <c r="F1279" s="54" t="s">
        <v>458</v>
      </c>
      <c r="G1279" s="55">
        <f t="shared" si="189"/>
        <v>346235.11</v>
      </c>
      <c r="H1279" s="56" t="s">
        <v>839</v>
      </c>
      <c r="I1279" s="45" t="str">
        <f t="shared" si="183"/>
        <v>08101S7080</v>
      </c>
      <c r="J1279" s="45"/>
      <c r="K1279" s="45" t="str">
        <f t="shared" si="184"/>
        <v>611070308101S7080610</v>
      </c>
      <c r="L1279" s="58"/>
    </row>
    <row r="1280" spans="1:12" s="59" customFormat="1" ht="38.25">
      <c r="A1280" s="57" t="s">
        <v>459</v>
      </c>
      <c r="B1280" s="53" t="s">
        <v>460</v>
      </c>
      <c r="C1280" s="54" t="s">
        <v>242</v>
      </c>
      <c r="D1280" s="54" t="s">
        <v>28</v>
      </c>
      <c r="E1280" s="54" t="s">
        <v>838</v>
      </c>
      <c r="F1280" s="54" t="s">
        <v>460</v>
      </c>
      <c r="G1280" s="55">
        <f>VLOOKUP($K1280,'[1]АС БЮДЖ на 31 12 2018'!$A$8:$H$701,6,0)</f>
        <v>346235.11</v>
      </c>
      <c r="H1280" s="56" t="s">
        <v>839</v>
      </c>
      <c r="I1280" s="45" t="str">
        <f t="shared" si="183"/>
        <v>08101S7080</v>
      </c>
      <c r="J1280" s="45"/>
      <c r="K1280" s="45" t="str">
        <f t="shared" si="184"/>
        <v>611070308101S7080611</v>
      </c>
      <c r="L1280" s="58"/>
    </row>
    <row r="1281" spans="1:12" s="38" customFormat="1" ht="51">
      <c r="A1281" s="52" t="s">
        <v>482</v>
      </c>
      <c r="B1281" s="53" t="s">
        <v>460</v>
      </c>
      <c r="C1281" s="54" t="s">
        <v>242</v>
      </c>
      <c r="D1281" s="54" t="s">
        <v>28</v>
      </c>
      <c r="E1281" s="54" t="s">
        <v>483</v>
      </c>
      <c r="F1281" s="54" t="s">
        <v>24</v>
      </c>
      <c r="G1281" s="55">
        <f t="shared" ref="G1281:G1284" si="190">G1282</f>
        <v>259490</v>
      </c>
      <c r="H1281" s="56">
        <v>1600000000</v>
      </c>
      <c r="I1281" s="45" t="str">
        <f t="shared" si="183"/>
        <v>1600000000</v>
      </c>
      <c r="J1281" s="46"/>
      <c r="K1281" s="45" t="str">
        <f t="shared" si="184"/>
        <v>61107031600000000000</v>
      </c>
      <c r="L1281" s="39"/>
    </row>
    <row r="1282" spans="1:12" s="38" customFormat="1" ht="25.5">
      <c r="A1282" s="52" t="s">
        <v>484</v>
      </c>
      <c r="B1282" s="53" t="s">
        <v>460</v>
      </c>
      <c r="C1282" s="54" t="s">
        <v>242</v>
      </c>
      <c r="D1282" s="54" t="s">
        <v>28</v>
      </c>
      <c r="E1282" s="54" t="s">
        <v>485</v>
      </c>
      <c r="F1282" s="54" t="s">
        <v>24</v>
      </c>
      <c r="G1282" s="55">
        <f t="shared" si="190"/>
        <v>259490</v>
      </c>
      <c r="H1282" s="56">
        <v>1620000000</v>
      </c>
      <c r="I1282" s="45" t="str">
        <f t="shared" si="183"/>
        <v>1620000000</v>
      </c>
      <c r="J1282" s="46"/>
      <c r="K1282" s="45" t="str">
        <f t="shared" si="184"/>
        <v>61107031620000000000</v>
      </c>
      <c r="L1282" s="39"/>
    </row>
    <row r="1283" spans="1:12" s="38" customFormat="1" ht="25.5">
      <c r="A1283" s="52" t="s">
        <v>486</v>
      </c>
      <c r="B1283" s="53" t="s">
        <v>460</v>
      </c>
      <c r="C1283" s="54" t="s">
        <v>242</v>
      </c>
      <c r="D1283" s="54" t="s">
        <v>28</v>
      </c>
      <c r="E1283" s="54" t="s">
        <v>487</v>
      </c>
      <c r="F1283" s="54" t="s">
        <v>24</v>
      </c>
      <c r="G1283" s="55">
        <f t="shared" si="190"/>
        <v>259490</v>
      </c>
      <c r="H1283" s="56">
        <v>1620200000</v>
      </c>
      <c r="I1283" s="45" t="str">
        <f t="shared" si="183"/>
        <v>1620200000</v>
      </c>
      <c r="J1283" s="46"/>
      <c r="K1283" s="45" t="str">
        <f t="shared" si="184"/>
        <v>61107031620200000000</v>
      </c>
      <c r="L1283" s="39"/>
    </row>
    <row r="1284" spans="1:12" s="38" customFormat="1" ht="25.5">
      <c r="A1284" s="52" t="s">
        <v>488</v>
      </c>
      <c r="B1284" s="53" t="s">
        <v>460</v>
      </c>
      <c r="C1284" s="54" t="s">
        <v>242</v>
      </c>
      <c r="D1284" s="54" t="s">
        <v>28</v>
      </c>
      <c r="E1284" s="54" t="s">
        <v>489</v>
      </c>
      <c r="F1284" s="54" t="s">
        <v>24</v>
      </c>
      <c r="G1284" s="55">
        <f t="shared" si="190"/>
        <v>259490</v>
      </c>
      <c r="H1284" s="56">
        <v>1620220550</v>
      </c>
      <c r="I1284" s="45" t="str">
        <f t="shared" si="183"/>
        <v>1620220550</v>
      </c>
      <c r="J1284" s="46"/>
      <c r="K1284" s="45" t="str">
        <f t="shared" si="184"/>
        <v>61107031620220550000</v>
      </c>
      <c r="L1284" s="39"/>
    </row>
    <row r="1285" spans="1:12" s="38" customFormat="1">
      <c r="A1285" s="70" t="s">
        <v>457</v>
      </c>
      <c r="B1285" s="53" t="s">
        <v>460</v>
      </c>
      <c r="C1285" s="54" t="s">
        <v>242</v>
      </c>
      <c r="D1285" s="54" t="s">
        <v>28</v>
      </c>
      <c r="E1285" s="54" t="s">
        <v>489</v>
      </c>
      <c r="F1285" s="54" t="s">
        <v>458</v>
      </c>
      <c r="G1285" s="55">
        <f>G1286</f>
        <v>259490</v>
      </c>
      <c r="H1285" s="56">
        <v>1620220550</v>
      </c>
      <c r="I1285" s="45" t="str">
        <f t="shared" si="183"/>
        <v>1620220550</v>
      </c>
      <c r="J1285" s="45"/>
      <c r="K1285" s="45" t="str">
        <f t="shared" si="184"/>
        <v>61107031620220550610</v>
      </c>
      <c r="L1285" s="39"/>
    </row>
    <row r="1286" spans="1:12" s="59" customFormat="1">
      <c r="A1286" s="57" t="s">
        <v>461</v>
      </c>
      <c r="B1286" s="53" t="s">
        <v>460</v>
      </c>
      <c r="C1286" s="54" t="s">
        <v>242</v>
      </c>
      <c r="D1286" s="54" t="s">
        <v>28</v>
      </c>
      <c r="E1286" s="54" t="s">
        <v>489</v>
      </c>
      <c r="F1286" s="54" t="s">
        <v>462</v>
      </c>
      <c r="G1286" s="55">
        <f>VLOOKUP($K1286,'[1]АС БЮДЖ на 31 12 2018'!$A$8:$H$701,6,0)</f>
        <v>259490</v>
      </c>
      <c r="H1286" s="56">
        <v>1620220550</v>
      </c>
      <c r="I1286" s="45" t="str">
        <f t="shared" si="183"/>
        <v>1620220550</v>
      </c>
      <c r="J1286" s="45"/>
      <c r="K1286" s="45" t="str">
        <f t="shared" si="184"/>
        <v>61107031620220550612</v>
      </c>
      <c r="L1286" s="58"/>
    </row>
    <row r="1287" spans="1:12" s="38" customFormat="1" ht="25.5">
      <c r="A1287" s="52" t="s">
        <v>591</v>
      </c>
      <c r="B1287" s="53" t="s">
        <v>460</v>
      </c>
      <c r="C1287" s="54" t="s">
        <v>242</v>
      </c>
      <c r="D1287" s="54" t="s">
        <v>28</v>
      </c>
      <c r="E1287" s="54" t="s">
        <v>592</v>
      </c>
      <c r="F1287" s="54" t="s">
        <v>24</v>
      </c>
      <c r="G1287" s="55">
        <f t="shared" ref="G1287:G1288" si="191">G1288</f>
        <v>425000</v>
      </c>
      <c r="H1287" s="56">
        <v>1700000000</v>
      </c>
      <c r="I1287" s="45" t="str">
        <f t="shared" si="183"/>
        <v>1700000000</v>
      </c>
      <c r="J1287" s="46"/>
      <c r="K1287" s="45" t="str">
        <f t="shared" si="184"/>
        <v>61107031700000000000</v>
      </c>
      <c r="L1287" s="39"/>
    </row>
    <row r="1288" spans="1:12" s="38" customFormat="1" ht="25.5">
      <c r="A1288" s="65" t="s">
        <v>593</v>
      </c>
      <c r="B1288" s="53" t="s">
        <v>460</v>
      </c>
      <c r="C1288" s="54" t="s">
        <v>242</v>
      </c>
      <c r="D1288" s="54" t="s">
        <v>28</v>
      </c>
      <c r="E1288" s="54" t="s">
        <v>594</v>
      </c>
      <c r="F1288" s="54" t="s">
        <v>24</v>
      </c>
      <c r="G1288" s="55">
        <f t="shared" si="191"/>
        <v>425000</v>
      </c>
      <c r="H1288" s="56" t="s">
        <v>595</v>
      </c>
      <c r="I1288" s="45" t="str">
        <f t="shared" si="183"/>
        <v>17Б0000000</v>
      </c>
      <c r="J1288" s="46"/>
      <c r="K1288" s="45" t="str">
        <f t="shared" si="184"/>
        <v>611070317Б0000000000</v>
      </c>
      <c r="L1288" s="39"/>
    </row>
    <row r="1289" spans="1:12" s="38" customFormat="1" ht="25.5">
      <c r="A1289" s="52" t="s">
        <v>596</v>
      </c>
      <c r="B1289" s="53" t="s">
        <v>460</v>
      </c>
      <c r="C1289" s="54" t="s">
        <v>242</v>
      </c>
      <c r="D1289" s="54" t="s">
        <v>28</v>
      </c>
      <c r="E1289" s="54" t="s">
        <v>597</v>
      </c>
      <c r="F1289" s="54" t="s">
        <v>24</v>
      </c>
      <c r="G1289" s="55">
        <f>G1291</f>
        <v>425000</v>
      </c>
      <c r="H1289" s="56" t="s">
        <v>598</v>
      </c>
      <c r="I1289" s="45" t="str">
        <f t="shared" si="183"/>
        <v>17Б0100000</v>
      </c>
      <c r="J1289" s="46"/>
      <c r="K1289" s="45" t="str">
        <f t="shared" si="184"/>
        <v>611070317Б0100000000</v>
      </c>
      <c r="L1289" s="39"/>
    </row>
    <row r="1290" spans="1:12" s="38" customFormat="1" ht="25.5">
      <c r="A1290" s="70" t="s">
        <v>599</v>
      </c>
      <c r="B1290" s="53" t="s">
        <v>460</v>
      </c>
      <c r="C1290" s="54" t="s">
        <v>242</v>
      </c>
      <c r="D1290" s="54" t="s">
        <v>28</v>
      </c>
      <c r="E1290" s="54" t="s">
        <v>600</v>
      </c>
      <c r="F1290" s="54" t="s">
        <v>24</v>
      </c>
      <c r="G1290" s="55">
        <f t="shared" ref="G1290:G1291" si="192">G1291</f>
        <v>425000</v>
      </c>
      <c r="H1290" s="56" t="s">
        <v>601</v>
      </c>
      <c r="I1290" s="45" t="str">
        <f t="shared" si="183"/>
        <v>17Б0120490</v>
      </c>
      <c r="J1290" s="46"/>
      <c r="K1290" s="45" t="str">
        <f t="shared" si="184"/>
        <v>611070317Б0120490000</v>
      </c>
      <c r="L1290" s="39"/>
    </row>
    <row r="1291" spans="1:12" s="38" customFormat="1">
      <c r="A1291" s="70" t="s">
        <v>457</v>
      </c>
      <c r="B1291" s="53" t="s">
        <v>460</v>
      </c>
      <c r="C1291" s="54" t="s">
        <v>242</v>
      </c>
      <c r="D1291" s="54" t="s">
        <v>28</v>
      </c>
      <c r="E1291" s="54" t="s">
        <v>600</v>
      </c>
      <c r="F1291" s="54" t="s">
        <v>458</v>
      </c>
      <c r="G1291" s="55">
        <f t="shared" si="192"/>
        <v>425000</v>
      </c>
      <c r="H1291" s="56" t="s">
        <v>601</v>
      </c>
      <c r="I1291" s="45" t="str">
        <f t="shared" si="183"/>
        <v>17Б0120490</v>
      </c>
      <c r="J1291" s="45"/>
      <c r="K1291" s="45" t="str">
        <f t="shared" si="184"/>
        <v>611070317Б0120490610</v>
      </c>
      <c r="L1291" s="39"/>
    </row>
    <row r="1292" spans="1:12" s="59" customFormat="1">
      <c r="A1292" s="57" t="s">
        <v>461</v>
      </c>
      <c r="B1292" s="53" t="s">
        <v>460</v>
      </c>
      <c r="C1292" s="54" t="s">
        <v>242</v>
      </c>
      <c r="D1292" s="54" t="s">
        <v>28</v>
      </c>
      <c r="E1292" s="54" t="s">
        <v>600</v>
      </c>
      <c r="F1292" s="54" t="s">
        <v>462</v>
      </c>
      <c r="G1292" s="55">
        <f>VLOOKUP($K1292,'[1]АС БЮДЖ на 31 12 2018'!$A$8:$H$701,6,0)</f>
        <v>425000</v>
      </c>
      <c r="H1292" s="56" t="s">
        <v>601</v>
      </c>
      <c r="I1292" s="45" t="str">
        <f t="shared" si="183"/>
        <v>17Б0120490</v>
      </c>
      <c r="J1292" s="45"/>
      <c r="K1292" s="45" t="str">
        <f t="shared" si="184"/>
        <v>611070317Б0120490612</v>
      </c>
      <c r="L1292" s="58"/>
    </row>
    <row r="1293" spans="1:12" s="38" customFormat="1">
      <c r="A1293" s="40" t="s">
        <v>840</v>
      </c>
      <c r="B1293" s="41" t="s">
        <v>460</v>
      </c>
      <c r="C1293" s="42" t="s">
        <v>398</v>
      </c>
      <c r="D1293" s="42" t="s">
        <v>22</v>
      </c>
      <c r="E1293" s="42" t="s">
        <v>23</v>
      </c>
      <c r="F1293" s="42" t="s">
        <v>24</v>
      </c>
      <c r="G1293" s="43">
        <f>G1294+G1304+G1322+G1332</f>
        <v>50032185.909999996</v>
      </c>
      <c r="H1293" s="44">
        <v>0</v>
      </c>
      <c r="I1293" s="45" t="str">
        <f t="shared" si="183"/>
        <v>0000000000</v>
      </c>
      <c r="J1293" s="46"/>
      <c r="K1293" s="45" t="str">
        <f t="shared" si="184"/>
        <v>61111000000000000000</v>
      </c>
      <c r="L1293" s="39"/>
    </row>
    <row r="1294" spans="1:12" s="38" customFormat="1">
      <c r="A1294" s="47" t="s">
        <v>841</v>
      </c>
      <c r="B1294" s="48" t="s">
        <v>460</v>
      </c>
      <c r="C1294" s="49" t="s">
        <v>398</v>
      </c>
      <c r="D1294" s="49" t="s">
        <v>26</v>
      </c>
      <c r="E1294" s="49" t="s">
        <v>23</v>
      </c>
      <c r="F1294" s="49" t="s">
        <v>24</v>
      </c>
      <c r="G1294" s="50">
        <f t="shared" ref="G1294:G1298" si="193">G1295</f>
        <v>2811240.22</v>
      </c>
      <c r="H1294" s="51">
        <v>0</v>
      </c>
      <c r="I1294" s="45" t="str">
        <f t="shared" si="183"/>
        <v>0000000000</v>
      </c>
      <c r="J1294" s="46"/>
      <c r="K1294" s="45" t="str">
        <f t="shared" si="184"/>
        <v>61111010000000000000</v>
      </c>
      <c r="L1294" s="39"/>
    </row>
    <row r="1295" spans="1:12" s="38" customFormat="1" ht="25.5">
      <c r="A1295" s="52" t="s">
        <v>829</v>
      </c>
      <c r="B1295" s="53" t="s">
        <v>460</v>
      </c>
      <c r="C1295" s="54" t="s">
        <v>398</v>
      </c>
      <c r="D1295" s="54" t="s">
        <v>26</v>
      </c>
      <c r="E1295" s="54" t="s">
        <v>830</v>
      </c>
      <c r="F1295" s="54" t="s">
        <v>24</v>
      </c>
      <c r="G1295" s="55">
        <f t="shared" si="193"/>
        <v>2811240.22</v>
      </c>
      <c r="H1295" s="56">
        <v>800000000</v>
      </c>
      <c r="I1295" s="45" t="str">
        <f t="shared" si="183"/>
        <v>0800000000</v>
      </c>
      <c r="J1295" s="46"/>
      <c r="K1295" s="45" t="str">
        <f t="shared" si="184"/>
        <v>61111010800000000000</v>
      </c>
      <c r="L1295" s="39"/>
    </row>
    <row r="1296" spans="1:12" s="38" customFormat="1" ht="38.25">
      <c r="A1296" s="52" t="s">
        <v>831</v>
      </c>
      <c r="B1296" s="53" t="s">
        <v>460</v>
      </c>
      <c r="C1296" s="54" t="s">
        <v>398</v>
      </c>
      <c r="D1296" s="54" t="s">
        <v>26</v>
      </c>
      <c r="E1296" s="54" t="s">
        <v>832</v>
      </c>
      <c r="F1296" s="54" t="s">
        <v>24</v>
      </c>
      <c r="G1296" s="55">
        <f>G1297</f>
        <v>2811240.22</v>
      </c>
      <c r="H1296" s="56">
        <v>810000000</v>
      </c>
      <c r="I1296" s="45" t="str">
        <f t="shared" si="183"/>
        <v>0810000000</v>
      </c>
      <c r="J1296" s="46"/>
      <c r="K1296" s="45" t="str">
        <f t="shared" si="184"/>
        <v>61111010810000000000</v>
      </c>
      <c r="L1296" s="39"/>
    </row>
    <row r="1297" spans="1:12" s="38" customFormat="1" ht="25.5">
      <c r="A1297" s="65" t="s">
        <v>842</v>
      </c>
      <c r="B1297" s="66" t="s">
        <v>460</v>
      </c>
      <c r="C1297" s="67" t="s">
        <v>398</v>
      </c>
      <c r="D1297" s="67" t="s">
        <v>26</v>
      </c>
      <c r="E1297" s="67" t="s">
        <v>843</v>
      </c>
      <c r="F1297" s="67" t="s">
        <v>24</v>
      </c>
      <c r="G1297" s="68">
        <f>G1298+G1301</f>
        <v>2811240.22</v>
      </c>
      <c r="H1297" s="69">
        <v>810200000</v>
      </c>
      <c r="I1297" s="45" t="str">
        <f t="shared" si="183"/>
        <v>0810200000</v>
      </c>
      <c r="J1297" s="46"/>
      <c r="K1297" s="45" t="str">
        <f t="shared" si="184"/>
        <v>61111010810200000000</v>
      </c>
      <c r="L1297" s="39"/>
    </row>
    <row r="1298" spans="1:12" s="38" customFormat="1">
      <c r="A1298" s="57" t="s">
        <v>152</v>
      </c>
      <c r="B1298" s="66" t="s">
        <v>460</v>
      </c>
      <c r="C1298" s="67" t="s">
        <v>398</v>
      </c>
      <c r="D1298" s="67" t="s">
        <v>26</v>
      </c>
      <c r="E1298" s="67" t="s">
        <v>844</v>
      </c>
      <c r="F1298" s="67" t="s">
        <v>24</v>
      </c>
      <c r="G1298" s="68">
        <f t="shared" si="193"/>
        <v>2806550.22</v>
      </c>
      <c r="H1298" s="69">
        <v>810211010</v>
      </c>
      <c r="I1298" s="45" t="str">
        <f t="shared" si="183"/>
        <v>0810211010</v>
      </c>
      <c r="J1298" s="46"/>
      <c r="K1298" s="45" t="str">
        <f t="shared" si="184"/>
        <v>61111010810211010000</v>
      </c>
      <c r="L1298" s="39"/>
    </row>
    <row r="1299" spans="1:12" s="38" customFormat="1">
      <c r="A1299" s="70" t="s">
        <v>457</v>
      </c>
      <c r="B1299" s="66" t="s">
        <v>460</v>
      </c>
      <c r="C1299" s="67" t="s">
        <v>398</v>
      </c>
      <c r="D1299" s="67" t="s">
        <v>26</v>
      </c>
      <c r="E1299" s="67" t="s">
        <v>844</v>
      </c>
      <c r="F1299" s="67" t="s">
        <v>458</v>
      </c>
      <c r="G1299" s="55">
        <f>G1300</f>
        <v>2806550.22</v>
      </c>
      <c r="H1299" s="56">
        <v>810211010</v>
      </c>
      <c r="I1299" s="45" t="str">
        <f t="shared" si="183"/>
        <v>0810211010</v>
      </c>
      <c r="J1299" s="45"/>
      <c r="K1299" s="45" t="str">
        <f t="shared" si="184"/>
        <v>61111010810211010610</v>
      </c>
      <c r="L1299" s="39"/>
    </row>
    <row r="1300" spans="1:12" s="59" customFormat="1" ht="38.25">
      <c r="A1300" s="57" t="s">
        <v>459</v>
      </c>
      <c r="B1300" s="66" t="s">
        <v>460</v>
      </c>
      <c r="C1300" s="67" t="s">
        <v>398</v>
      </c>
      <c r="D1300" s="67" t="s">
        <v>26</v>
      </c>
      <c r="E1300" s="67" t="s">
        <v>844</v>
      </c>
      <c r="F1300" s="67" t="s">
        <v>460</v>
      </c>
      <c r="G1300" s="55">
        <f>VLOOKUP($K1300,'[1]АС БЮДЖ на 31 12 2018'!$A$8:$H$701,6,0)</f>
        <v>2806550.22</v>
      </c>
      <c r="H1300" s="56">
        <v>810211010</v>
      </c>
      <c r="I1300" s="45" t="str">
        <f t="shared" si="183"/>
        <v>0810211010</v>
      </c>
      <c r="J1300" s="45"/>
      <c r="K1300" s="45" t="str">
        <f t="shared" si="184"/>
        <v>61111010810211010611</v>
      </c>
      <c r="L1300" s="58"/>
    </row>
    <row r="1301" spans="1:12" s="59" customFormat="1" ht="25.5">
      <c r="A1301" s="57" t="s">
        <v>472</v>
      </c>
      <c r="B1301" s="66" t="s">
        <v>460</v>
      </c>
      <c r="C1301" s="67" t="s">
        <v>398</v>
      </c>
      <c r="D1301" s="67" t="s">
        <v>26</v>
      </c>
      <c r="E1301" s="67" t="s">
        <v>845</v>
      </c>
      <c r="F1301" s="67" t="s">
        <v>24</v>
      </c>
      <c r="G1301" s="68">
        <f t="shared" ref="G1301:G1302" si="194">G1302</f>
        <v>4690</v>
      </c>
      <c r="H1301" s="69">
        <v>810277250</v>
      </c>
      <c r="I1301" s="45" t="str">
        <f t="shared" si="183"/>
        <v>0810277250</v>
      </c>
      <c r="J1301" s="46"/>
      <c r="K1301" s="45" t="str">
        <f t="shared" si="184"/>
        <v>61111010810277250000</v>
      </c>
      <c r="L1301" s="39"/>
    </row>
    <row r="1302" spans="1:12" s="59" customFormat="1">
      <c r="A1302" s="70" t="s">
        <v>457</v>
      </c>
      <c r="B1302" s="66" t="s">
        <v>460</v>
      </c>
      <c r="C1302" s="67" t="s">
        <v>398</v>
      </c>
      <c r="D1302" s="67" t="s">
        <v>26</v>
      </c>
      <c r="E1302" s="67" t="s">
        <v>845</v>
      </c>
      <c r="F1302" s="67" t="s">
        <v>458</v>
      </c>
      <c r="G1302" s="55">
        <f t="shared" si="194"/>
        <v>4690</v>
      </c>
      <c r="H1302" s="56">
        <v>810277250</v>
      </c>
      <c r="I1302" s="45" t="str">
        <f t="shared" si="183"/>
        <v>0810277250</v>
      </c>
      <c r="J1302" s="45"/>
      <c r="K1302" s="45" t="str">
        <f t="shared" si="184"/>
        <v>61111010810277250610</v>
      </c>
      <c r="L1302" s="58"/>
    </row>
    <row r="1303" spans="1:12" s="59" customFormat="1" ht="38.25">
      <c r="A1303" s="57" t="s">
        <v>459</v>
      </c>
      <c r="B1303" s="66" t="s">
        <v>460</v>
      </c>
      <c r="C1303" s="67" t="s">
        <v>398</v>
      </c>
      <c r="D1303" s="67" t="s">
        <v>26</v>
      </c>
      <c r="E1303" s="67" t="s">
        <v>845</v>
      </c>
      <c r="F1303" s="67" t="s">
        <v>460</v>
      </c>
      <c r="G1303" s="55">
        <f>VLOOKUP($K1303,'[1]АС БЮДЖ на 31 12 2018'!$A$8:$H$701,6,0)</f>
        <v>4690</v>
      </c>
      <c r="H1303" s="56">
        <v>810277250</v>
      </c>
      <c r="I1303" s="45" t="str">
        <f t="shared" si="183"/>
        <v>0810277250</v>
      </c>
      <c r="J1303" s="45"/>
      <c r="K1303" s="45" t="str">
        <f t="shared" si="184"/>
        <v>61111010810277250611</v>
      </c>
      <c r="L1303" s="58"/>
    </row>
    <row r="1304" spans="1:12" s="38" customFormat="1">
      <c r="A1304" s="47" t="s">
        <v>846</v>
      </c>
      <c r="B1304" s="48" t="s">
        <v>460</v>
      </c>
      <c r="C1304" s="49" t="s">
        <v>398</v>
      </c>
      <c r="D1304" s="49" t="s">
        <v>75</v>
      </c>
      <c r="E1304" s="49" t="s">
        <v>23</v>
      </c>
      <c r="F1304" s="49" t="s">
        <v>24</v>
      </c>
      <c r="G1304" s="50">
        <f>G1305</f>
        <v>13328907.08</v>
      </c>
      <c r="H1304" s="51">
        <v>0</v>
      </c>
      <c r="I1304" s="45" t="str">
        <f t="shared" si="183"/>
        <v>0000000000</v>
      </c>
      <c r="J1304" s="46"/>
      <c r="K1304" s="45" t="str">
        <f t="shared" si="184"/>
        <v>61111020000000000000</v>
      </c>
      <c r="L1304" s="39"/>
    </row>
    <row r="1305" spans="1:12" s="38" customFormat="1" ht="25.5">
      <c r="A1305" s="52" t="s">
        <v>829</v>
      </c>
      <c r="B1305" s="53" t="s">
        <v>460</v>
      </c>
      <c r="C1305" s="54" t="s">
        <v>398</v>
      </c>
      <c r="D1305" s="54" t="s">
        <v>75</v>
      </c>
      <c r="E1305" s="54" t="s">
        <v>830</v>
      </c>
      <c r="F1305" s="54" t="s">
        <v>24</v>
      </c>
      <c r="G1305" s="55">
        <f>G1306+G1311</f>
        <v>13328907.08</v>
      </c>
      <c r="H1305" s="56">
        <v>800000000</v>
      </c>
      <c r="I1305" s="45" t="str">
        <f t="shared" si="183"/>
        <v>0800000000</v>
      </c>
      <c r="J1305" s="46"/>
      <c r="K1305" s="45" t="str">
        <f t="shared" si="184"/>
        <v>61111020800000000000</v>
      </c>
      <c r="L1305" s="39"/>
    </row>
    <row r="1306" spans="1:12" s="38" customFormat="1" ht="38.25">
      <c r="A1306" s="52" t="s">
        <v>831</v>
      </c>
      <c r="B1306" s="53" t="s">
        <v>460</v>
      </c>
      <c r="C1306" s="54" t="s">
        <v>398</v>
      </c>
      <c r="D1306" s="54" t="s">
        <v>75</v>
      </c>
      <c r="E1306" s="54" t="s">
        <v>832</v>
      </c>
      <c r="F1306" s="54" t="s">
        <v>24</v>
      </c>
      <c r="G1306" s="55">
        <f t="shared" ref="G1306" si="195">G1307</f>
        <v>8506770</v>
      </c>
      <c r="H1306" s="56">
        <v>810000000</v>
      </c>
      <c r="I1306" s="45" t="str">
        <f t="shared" si="183"/>
        <v>0810000000</v>
      </c>
      <c r="J1306" s="46"/>
      <c r="K1306" s="45" t="str">
        <f t="shared" si="184"/>
        <v>61111020810000000000</v>
      </c>
      <c r="L1306" s="39"/>
    </row>
    <row r="1307" spans="1:12" s="38" customFormat="1" ht="51">
      <c r="A1307" s="52" t="s">
        <v>847</v>
      </c>
      <c r="B1307" s="53" t="s">
        <v>460</v>
      </c>
      <c r="C1307" s="54" t="s">
        <v>398</v>
      </c>
      <c r="D1307" s="54" t="s">
        <v>75</v>
      </c>
      <c r="E1307" s="54" t="s">
        <v>848</v>
      </c>
      <c r="F1307" s="54" t="s">
        <v>24</v>
      </c>
      <c r="G1307" s="55">
        <f>G1308</f>
        <v>8506770</v>
      </c>
      <c r="H1307" s="56">
        <v>810300000</v>
      </c>
      <c r="I1307" s="45" t="str">
        <f t="shared" si="183"/>
        <v>0810300000</v>
      </c>
      <c r="J1307" s="46"/>
      <c r="K1307" s="45" t="str">
        <f t="shared" si="184"/>
        <v>61111020810300000000</v>
      </c>
      <c r="L1307" s="39"/>
    </row>
    <row r="1308" spans="1:12" s="38" customFormat="1">
      <c r="A1308" s="57" t="s">
        <v>152</v>
      </c>
      <c r="B1308" s="66" t="s">
        <v>460</v>
      </c>
      <c r="C1308" s="54" t="s">
        <v>398</v>
      </c>
      <c r="D1308" s="54" t="s">
        <v>75</v>
      </c>
      <c r="E1308" s="67" t="s">
        <v>849</v>
      </c>
      <c r="F1308" s="67" t="s">
        <v>24</v>
      </c>
      <c r="G1308" s="68">
        <f t="shared" ref="G1308" si="196">G1309</f>
        <v>8506770</v>
      </c>
      <c r="H1308" s="69">
        <v>810311010</v>
      </c>
      <c r="I1308" s="45" t="str">
        <f t="shared" si="183"/>
        <v>0810311010</v>
      </c>
      <c r="J1308" s="46"/>
      <c r="K1308" s="45" t="str">
        <f t="shared" si="184"/>
        <v>61111020810311010000</v>
      </c>
      <c r="L1308" s="39"/>
    </row>
    <row r="1309" spans="1:12" s="38" customFormat="1">
      <c r="A1309" s="70" t="s">
        <v>457</v>
      </c>
      <c r="B1309" s="66" t="s">
        <v>460</v>
      </c>
      <c r="C1309" s="54" t="s">
        <v>398</v>
      </c>
      <c r="D1309" s="54" t="s">
        <v>75</v>
      </c>
      <c r="E1309" s="67" t="s">
        <v>849</v>
      </c>
      <c r="F1309" s="67" t="s">
        <v>458</v>
      </c>
      <c r="G1309" s="55">
        <f>G1310</f>
        <v>8506770</v>
      </c>
      <c r="H1309" s="56">
        <v>810311010</v>
      </c>
      <c r="I1309" s="45" t="str">
        <f t="shared" si="183"/>
        <v>0810311010</v>
      </c>
      <c r="J1309" s="45"/>
      <c r="K1309" s="45" t="str">
        <f t="shared" si="184"/>
        <v>61111020810311010610</v>
      </c>
      <c r="L1309" s="39"/>
    </row>
    <row r="1310" spans="1:12" s="59" customFormat="1" ht="38.25">
      <c r="A1310" s="57" t="s">
        <v>459</v>
      </c>
      <c r="B1310" s="66" t="s">
        <v>460</v>
      </c>
      <c r="C1310" s="54" t="s">
        <v>398</v>
      </c>
      <c r="D1310" s="54" t="s">
        <v>75</v>
      </c>
      <c r="E1310" s="67" t="s">
        <v>849</v>
      </c>
      <c r="F1310" s="67" t="s">
        <v>460</v>
      </c>
      <c r="G1310" s="55">
        <f>VLOOKUP($K1310,'[1]АС БЮДЖ на 31 12 2018'!$A$8:$H$701,6,0)</f>
        <v>8506770</v>
      </c>
      <c r="H1310" s="56">
        <v>810311010</v>
      </c>
      <c r="I1310" s="45" t="str">
        <f t="shared" si="183"/>
        <v>0810311010</v>
      </c>
      <c r="J1310" s="45"/>
      <c r="K1310" s="45" t="str">
        <f t="shared" si="184"/>
        <v>61111020810311010611</v>
      </c>
      <c r="L1310" s="58"/>
    </row>
    <row r="1311" spans="1:12" s="38" customFormat="1" ht="25.5">
      <c r="A1311" s="52" t="s">
        <v>850</v>
      </c>
      <c r="B1311" s="53" t="s">
        <v>460</v>
      </c>
      <c r="C1311" s="54" t="s">
        <v>398</v>
      </c>
      <c r="D1311" s="54" t="s">
        <v>75</v>
      </c>
      <c r="E1311" s="54" t="s">
        <v>851</v>
      </c>
      <c r="F1311" s="54" t="s">
        <v>24</v>
      </c>
      <c r="G1311" s="55">
        <f>G1312+G1318</f>
        <v>4822137.08</v>
      </c>
      <c r="H1311" s="56">
        <v>820000000</v>
      </c>
      <c r="I1311" s="45" t="str">
        <f t="shared" si="183"/>
        <v>0820000000</v>
      </c>
      <c r="J1311" s="46"/>
      <c r="K1311" s="45" t="str">
        <f t="shared" si="184"/>
        <v>61111020820000000000</v>
      </c>
      <c r="L1311" s="39"/>
    </row>
    <row r="1312" spans="1:12" s="38" customFormat="1" ht="25.5">
      <c r="A1312" s="52" t="s">
        <v>852</v>
      </c>
      <c r="B1312" s="53" t="s">
        <v>460</v>
      </c>
      <c r="C1312" s="54" t="s">
        <v>398</v>
      </c>
      <c r="D1312" s="54" t="s">
        <v>75</v>
      </c>
      <c r="E1312" s="54" t="s">
        <v>853</v>
      </c>
      <c r="F1312" s="54" t="s">
        <v>24</v>
      </c>
      <c r="G1312" s="55">
        <f>G1313</f>
        <v>4811637.08</v>
      </c>
      <c r="H1312" s="56">
        <v>820100000</v>
      </c>
      <c r="I1312" s="45" t="str">
        <f t="shared" si="183"/>
        <v>0820100000</v>
      </c>
      <c r="J1312" s="46"/>
      <c r="K1312" s="45" t="str">
        <f t="shared" si="184"/>
        <v>61111020820100000000</v>
      </c>
      <c r="L1312" s="39"/>
    </row>
    <row r="1313" spans="1:12" s="38" customFormat="1" ht="25.5">
      <c r="A1313" s="52" t="s">
        <v>854</v>
      </c>
      <c r="B1313" s="53" t="s">
        <v>460</v>
      </c>
      <c r="C1313" s="54" t="s">
        <v>398</v>
      </c>
      <c r="D1313" s="54" t="s">
        <v>75</v>
      </c>
      <c r="E1313" s="54" t="s">
        <v>855</v>
      </c>
      <c r="F1313" s="54" t="s">
        <v>24</v>
      </c>
      <c r="G1313" s="55">
        <f>G1316+G1314</f>
        <v>4811637.08</v>
      </c>
      <c r="H1313" s="56">
        <v>820120420</v>
      </c>
      <c r="I1313" s="45" t="str">
        <f t="shared" si="183"/>
        <v>0820120420</v>
      </c>
      <c r="J1313" s="46"/>
      <c r="K1313" s="45" t="str">
        <f t="shared" si="184"/>
        <v>61111020820120420000</v>
      </c>
      <c r="L1313" s="39"/>
    </row>
    <row r="1314" spans="1:12" s="38" customFormat="1">
      <c r="A1314" s="52" t="s">
        <v>154</v>
      </c>
      <c r="B1314" s="53" t="s">
        <v>460</v>
      </c>
      <c r="C1314" s="54" t="s">
        <v>398</v>
      </c>
      <c r="D1314" s="54" t="s">
        <v>75</v>
      </c>
      <c r="E1314" s="54" t="s">
        <v>855</v>
      </c>
      <c r="F1314" s="54" t="s">
        <v>155</v>
      </c>
      <c r="G1314" s="55">
        <f>G1315</f>
        <v>3132000</v>
      </c>
      <c r="H1314" s="56">
        <v>820120420</v>
      </c>
      <c r="I1314" s="45" t="str">
        <f t="shared" si="183"/>
        <v>0820120420</v>
      </c>
      <c r="J1314" s="45"/>
      <c r="K1314" s="45" t="str">
        <f t="shared" si="184"/>
        <v>61111020820120420110</v>
      </c>
      <c r="L1314" s="39"/>
    </row>
    <row r="1315" spans="1:12" s="59" customFormat="1" ht="25.5">
      <c r="A1315" s="57" t="s">
        <v>856</v>
      </c>
      <c r="B1315" s="53" t="s">
        <v>460</v>
      </c>
      <c r="C1315" s="54" t="s">
        <v>398</v>
      </c>
      <c r="D1315" s="54" t="s">
        <v>75</v>
      </c>
      <c r="E1315" s="54" t="s">
        <v>855</v>
      </c>
      <c r="F1315" s="54" t="s">
        <v>857</v>
      </c>
      <c r="G1315" s="55">
        <f>VLOOKUP($K1315,'[1]АС БЮДЖ на 31 12 2018'!$A$8:$H$701,6,0)</f>
        <v>3132000</v>
      </c>
      <c r="H1315" s="56">
        <v>820120420</v>
      </c>
      <c r="I1315" s="45" t="str">
        <f t="shared" si="183"/>
        <v>0820120420</v>
      </c>
      <c r="J1315" s="45"/>
      <c r="K1315" s="45" t="str">
        <f t="shared" si="184"/>
        <v>61111020820120420113</v>
      </c>
      <c r="L1315" s="58"/>
    </row>
    <row r="1316" spans="1:12" s="38" customFormat="1" ht="25.5">
      <c r="A1316" s="52" t="s">
        <v>43</v>
      </c>
      <c r="B1316" s="53" t="s">
        <v>460</v>
      </c>
      <c r="C1316" s="54" t="s">
        <v>398</v>
      </c>
      <c r="D1316" s="54" t="s">
        <v>75</v>
      </c>
      <c r="E1316" s="54" t="s">
        <v>855</v>
      </c>
      <c r="F1316" s="54" t="s">
        <v>44</v>
      </c>
      <c r="G1316" s="55">
        <f>G1317</f>
        <v>1679637.08</v>
      </c>
      <c r="H1316" s="56">
        <v>820120420</v>
      </c>
      <c r="I1316" s="45" t="str">
        <f t="shared" si="183"/>
        <v>0820120420</v>
      </c>
      <c r="J1316" s="45"/>
      <c r="K1316" s="45" t="str">
        <f t="shared" si="184"/>
        <v>61111020820120420240</v>
      </c>
      <c r="L1316" s="39"/>
    </row>
    <row r="1317" spans="1:12" s="59" customFormat="1" ht="25.5">
      <c r="A1317" s="57" t="s">
        <v>45</v>
      </c>
      <c r="B1317" s="53" t="s">
        <v>460</v>
      </c>
      <c r="C1317" s="54" t="s">
        <v>398</v>
      </c>
      <c r="D1317" s="54" t="s">
        <v>75</v>
      </c>
      <c r="E1317" s="54" t="s">
        <v>855</v>
      </c>
      <c r="F1317" s="54" t="s">
        <v>46</v>
      </c>
      <c r="G1317" s="55">
        <f>VLOOKUP($K1317,'[1]АС БЮДЖ на 31 12 2018'!$A$8:$H$701,6,0)</f>
        <v>1679637.08</v>
      </c>
      <c r="H1317" s="56">
        <v>820120420</v>
      </c>
      <c r="I1317" s="45" t="str">
        <f t="shared" si="183"/>
        <v>0820120420</v>
      </c>
      <c r="J1317" s="45"/>
      <c r="K1317" s="45" t="str">
        <f t="shared" si="184"/>
        <v>61111020820120420244</v>
      </c>
      <c r="L1317" s="58"/>
    </row>
    <row r="1318" spans="1:12" s="38" customFormat="1" ht="25.5">
      <c r="A1318" s="91" t="s">
        <v>858</v>
      </c>
      <c r="B1318" s="53" t="s">
        <v>460</v>
      </c>
      <c r="C1318" s="54" t="s">
        <v>398</v>
      </c>
      <c r="D1318" s="54" t="s">
        <v>75</v>
      </c>
      <c r="E1318" s="54" t="s">
        <v>859</v>
      </c>
      <c r="F1318" s="54" t="s">
        <v>24</v>
      </c>
      <c r="G1318" s="55">
        <f t="shared" ref="G1318:G1320" si="197">G1319</f>
        <v>10500</v>
      </c>
      <c r="H1318" s="56">
        <v>820200000</v>
      </c>
      <c r="I1318" s="45" t="str">
        <f t="shared" si="183"/>
        <v>0820200000</v>
      </c>
      <c r="J1318" s="46"/>
      <c r="K1318" s="45" t="str">
        <f t="shared" si="184"/>
        <v>61111020820200000000</v>
      </c>
      <c r="L1318" s="39"/>
    </row>
    <row r="1319" spans="1:12" s="38" customFormat="1">
      <c r="A1319" s="57" t="s">
        <v>860</v>
      </c>
      <c r="B1319" s="53" t="s">
        <v>460</v>
      </c>
      <c r="C1319" s="54" t="s">
        <v>398</v>
      </c>
      <c r="D1319" s="54" t="s">
        <v>75</v>
      </c>
      <c r="E1319" s="54" t="s">
        <v>861</v>
      </c>
      <c r="F1319" s="54" t="s">
        <v>24</v>
      </c>
      <c r="G1319" s="55">
        <f t="shared" si="197"/>
        <v>10500</v>
      </c>
      <c r="H1319" s="56">
        <v>820220440</v>
      </c>
      <c r="I1319" s="45" t="str">
        <f t="shared" si="183"/>
        <v>0820220440</v>
      </c>
      <c r="J1319" s="46"/>
      <c r="K1319" s="45" t="str">
        <f t="shared" si="184"/>
        <v>61111020820220440000</v>
      </c>
      <c r="L1319" s="39"/>
    </row>
    <row r="1320" spans="1:12" s="38" customFormat="1" ht="25.5">
      <c r="A1320" s="52" t="s">
        <v>43</v>
      </c>
      <c r="B1320" s="53" t="s">
        <v>460</v>
      </c>
      <c r="C1320" s="54" t="s">
        <v>398</v>
      </c>
      <c r="D1320" s="54" t="s">
        <v>75</v>
      </c>
      <c r="E1320" s="54" t="s">
        <v>861</v>
      </c>
      <c r="F1320" s="54" t="s">
        <v>44</v>
      </c>
      <c r="G1320" s="55">
        <f t="shared" si="197"/>
        <v>10500</v>
      </c>
      <c r="H1320" s="56">
        <v>820220440</v>
      </c>
      <c r="I1320" s="45" t="str">
        <f t="shared" si="183"/>
        <v>0820220440</v>
      </c>
      <c r="J1320" s="45"/>
      <c r="K1320" s="45" t="str">
        <f t="shared" si="184"/>
        <v>61111020820220440240</v>
      </c>
      <c r="L1320" s="39"/>
    </row>
    <row r="1321" spans="1:12" s="59" customFormat="1" ht="25.5">
      <c r="A1321" s="57" t="s">
        <v>45</v>
      </c>
      <c r="B1321" s="53" t="s">
        <v>460</v>
      </c>
      <c r="C1321" s="54" t="s">
        <v>398</v>
      </c>
      <c r="D1321" s="54" t="s">
        <v>75</v>
      </c>
      <c r="E1321" s="54" t="s">
        <v>861</v>
      </c>
      <c r="F1321" s="54" t="s">
        <v>46</v>
      </c>
      <c r="G1321" s="55">
        <f>VLOOKUP($K1321,'[1]АС БЮДЖ на 31 12 2018'!$A$8:$H$701,6,0)</f>
        <v>10500</v>
      </c>
      <c r="H1321" s="56">
        <v>820220440</v>
      </c>
      <c r="I1321" s="45" t="str">
        <f t="shared" si="183"/>
        <v>0820220440</v>
      </c>
      <c r="J1321" s="45"/>
      <c r="K1321" s="45" t="str">
        <f t="shared" si="184"/>
        <v>61111020820220440244</v>
      </c>
      <c r="L1321" s="58"/>
    </row>
    <row r="1322" spans="1:12" s="38" customFormat="1">
      <c r="A1322" s="47" t="s">
        <v>862</v>
      </c>
      <c r="B1322" s="48" t="s">
        <v>460</v>
      </c>
      <c r="C1322" s="49" t="s">
        <v>398</v>
      </c>
      <c r="D1322" s="49" t="s">
        <v>28</v>
      </c>
      <c r="E1322" s="49" t="s">
        <v>23</v>
      </c>
      <c r="F1322" s="49" t="s">
        <v>24</v>
      </c>
      <c r="G1322" s="50">
        <f>G1323</f>
        <v>21605000</v>
      </c>
      <c r="H1322" s="51">
        <v>0</v>
      </c>
      <c r="I1322" s="45" t="str">
        <f t="shared" si="183"/>
        <v>0000000000</v>
      </c>
      <c r="J1322" s="46"/>
      <c r="K1322" s="45" t="str">
        <f t="shared" si="184"/>
        <v>61111030000000000000</v>
      </c>
      <c r="L1322" s="39"/>
    </row>
    <row r="1323" spans="1:12" s="38" customFormat="1" ht="25.5">
      <c r="A1323" s="52" t="s">
        <v>829</v>
      </c>
      <c r="B1323" s="53" t="s">
        <v>460</v>
      </c>
      <c r="C1323" s="54" t="s">
        <v>398</v>
      </c>
      <c r="D1323" s="54" t="s">
        <v>28</v>
      </c>
      <c r="E1323" s="54" t="s">
        <v>830</v>
      </c>
      <c r="F1323" s="54" t="s">
        <v>24</v>
      </c>
      <c r="G1323" s="55">
        <f t="shared" ref="G1323:G1329" si="198">G1324</f>
        <v>21605000</v>
      </c>
      <c r="H1323" s="56">
        <v>800000000</v>
      </c>
      <c r="I1323" s="45" t="str">
        <f t="shared" si="183"/>
        <v>0800000000</v>
      </c>
      <c r="J1323" s="46"/>
      <c r="K1323" s="45" t="str">
        <f t="shared" si="184"/>
        <v>61111030800000000000</v>
      </c>
      <c r="L1323" s="39"/>
    </row>
    <row r="1324" spans="1:12" s="38" customFormat="1" ht="25.5">
      <c r="A1324" s="52" t="s">
        <v>850</v>
      </c>
      <c r="B1324" s="53" t="s">
        <v>460</v>
      </c>
      <c r="C1324" s="54" t="s">
        <v>398</v>
      </c>
      <c r="D1324" s="54" t="s">
        <v>28</v>
      </c>
      <c r="E1324" s="54" t="s">
        <v>851</v>
      </c>
      <c r="F1324" s="54" t="s">
        <v>24</v>
      </c>
      <c r="G1324" s="55">
        <f>G1325</f>
        <v>21605000</v>
      </c>
      <c r="H1324" s="56">
        <v>820000000</v>
      </c>
      <c r="I1324" s="45" t="str">
        <f t="shared" si="183"/>
        <v>0820000000</v>
      </c>
      <c r="J1324" s="46"/>
      <c r="K1324" s="45" t="str">
        <f t="shared" si="184"/>
        <v>61111030820000000000</v>
      </c>
      <c r="L1324" s="39"/>
    </row>
    <row r="1325" spans="1:12" s="38" customFormat="1" ht="38.25">
      <c r="A1325" s="52" t="s">
        <v>863</v>
      </c>
      <c r="B1325" s="53" t="s">
        <v>460</v>
      </c>
      <c r="C1325" s="54" t="s">
        <v>398</v>
      </c>
      <c r="D1325" s="54" t="s">
        <v>28</v>
      </c>
      <c r="E1325" s="54" t="s">
        <v>864</v>
      </c>
      <c r="F1325" s="54" t="s">
        <v>24</v>
      </c>
      <c r="G1325" s="55">
        <f>G1326+G1329</f>
        <v>21605000</v>
      </c>
      <c r="H1325" s="56">
        <v>820400000</v>
      </c>
      <c r="I1325" s="45" t="str">
        <f t="shared" si="183"/>
        <v>0820400000</v>
      </c>
      <c r="J1325" s="46"/>
      <c r="K1325" s="45" t="str">
        <f t="shared" si="184"/>
        <v>61111030820400000000</v>
      </c>
      <c r="L1325" s="39"/>
    </row>
    <row r="1326" spans="1:12" s="38" customFormat="1" ht="51">
      <c r="A1326" s="52" t="s">
        <v>865</v>
      </c>
      <c r="B1326" s="53" t="s">
        <v>460</v>
      </c>
      <c r="C1326" s="54" t="s">
        <v>398</v>
      </c>
      <c r="D1326" s="54" t="s">
        <v>28</v>
      </c>
      <c r="E1326" s="54" t="s">
        <v>866</v>
      </c>
      <c r="F1326" s="54" t="s">
        <v>24</v>
      </c>
      <c r="G1326" s="55">
        <f t="shared" si="198"/>
        <v>1105000</v>
      </c>
      <c r="H1326" s="56">
        <v>820460120</v>
      </c>
      <c r="I1326" s="45" t="str">
        <f t="shared" si="183"/>
        <v>0820460120</v>
      </c>
      <c r="J1326" s="46"/>
      <c r="K1326" s="45" t="str">
        <f t="shared" si="184"/>
        <v>61111030820460120000</v>
      </c>
      <c r="L1326" s="39"/>
    </row>
    <row r="1327" spans="1:12" s="38" customFormat="1" ht="25.5">
      <c r="A1327" s="52" t="s">
        <v>201</v>
      </c>
      <c r="B1327" s="53" t="s">
        <v>460</v>
      </c>
      <c r="C1327" s="54" t="s">
        <v>398</v>
      </c>
      <c r="D1327" s="54" t="s">
        <v>28</v>
      </c>
      <c r="E1327" s="54" t="s">
        <v>866</v>
      </c>
      <c r="F1327" s="54" t="s">
        <v>202</v>
      </c>
      <c r="G1327" s="55">
        <f>G1328</f>
        <v>1105000</v>
      </c>
      <c r="H1327" s="56">
        <v>820460120</v>
      </c>
      <c r="I1327" s="45" t="str">
        <f t="shared" si="183"/>
        <v>0820460120</v>
      </c>
      <c r="J1327" s="45"/>
      <c r="K1327" s="45" t="str">
        <f t="shared" si="184"/>
        <v>61111030820460120630</v>
      </c>
      <c r="L1327" s="39"/>
    </row>
    <row r="1328" spans="1:12" s="82" customFormat="1" ht="63.75">
      <c r="A1328" s="57" t="s">
        <v>226</v>
      </c>
      <c r="B1328" s="53" t="s">
        <v>460</v>
      </c>
      <c r="C1328" s="54" t="s">
        <v>398</v>
      </c>
      <c r="D1328" s="54" t="s">
        <v>28</v>
      </c>
      <c r="E1328" s="54" t="s">
        <v>866</v>
      </c>
      <c r="F1328" s="54" t="s">
        <v>471</v>
      </c>
      <c r="G1328" s="55">
        <f>VLOOKUP($K1328,'[1]АС БЮДЖ на 31 12 2018'!$A$8:$H$701,6,0)</f>
        <v>1105000</v>
      </c>
      <c r="H1328" s="56">
        <v>820460120</v>
      </c>
      <c r="I1328" s="45" t="str">
        <f t="shared" si="183"/>
        <v>0820460120</v>
      </c>
      <c r="J1328" s="45"/>
      <c r="K1328" s="45" t="str">
        <f t="shared" ref="K1328:K1391" si="199">CONCATENATE(B1328,C1328,D1328,I1328,F1328)</f>
        <v>61111030820460120632</v>
      </c>
      <c r="L1328" s="81"/>
    </row>
    <row r="1329" spans="1:12" s="38" customFormat="1" ht="38.25">
      <c r="A1329" s="52" t="s">
        <v>867</v>
      </c>
      <c r="B1329" s="53" t="s">
        <v>460</v>
      </c>
      <c r="C1329" s="54" t="s">
        <v>398</v>
      </c>
      <c r="D1329" s="54" t="s">
        <v>28</v>
      </c>
      <c r="E1329" s="54" t="s">
        <v>868</v>
      </c>
      <c r="F1329" s="54" t="s">
        <v>24</v>
      </c>
      <c r="G1329" s="55">
        <f t="shared" si="198"/>
        <v>20500000</v>
      </c>
      <c r="H1329" s="56">
        <v>820460150</v>
      </c>
      <c r="I1329" s="45" t="str">
        <f t="shared" si="183"/>
        <v>0820460150</v>
      </c>
      <c r="J1329" s="46"/>
      <c r="K1329" s="45" t="str">
        <f t="shared" si="199"/>
        <v>61111030820460150000</v>
      </c>
      <c r="L1329" s="39"/>
    </row>
    <row r="1330" spans="1:12" s="38" customFormat="1" ht="25.5">
      <c r="A1330" s="52" t="s">
        <v>201</v>
      </c>
      <c r="B1330" s="53" t="s">
        <v>460</v>
      </c>
      <c r="C1330" s="54" t="s">
        <v>398</v>
      </c>
      <c r="D1330" s="54" t="s">
        <v>28</v>
      </c>
      <c r="E1330" s="54" t="s">
        <v>868</v>
      </c>
      <c r="F1330" s="54" t="s">
        <v>202</v>
      </c>
      <c r="G1330" s="55">
        <f>G1331</f>
        <v>20500000</v>
      </c>
      <c r="H1330" s="56">
        <v>820460150</v>
      </c>
      <c r="I1330" s="45" t="str">
        <f t="shared" ref="I1330:I1393" si="200">TEXT(H1330,"0000000000")</f>
        <v>0820460150</v>
      </c>
      <c r="J1330" s="45"/>
      <c r="K1330" s="45" t="str">
        <f t="shared" si="199"/>
        <v>61111030820460150630</v>
      </c>
      <c r="L1330" s="39"/>
    </row>
    <row r="1331" spans="1:12" s="59" customFormat="1" ht="63.75">
      <c r="A1331" s="57" t="s">
        <v>226</v>
      </c>
      <c r="B1331" s="53" t="s">
        <v>460</v>
      </c>
      <c r="C1331" s="54" t="s">
        <v>398</v>
      </c>
      <c r="D1331" s="54" t="s">
        <v>28</v>
      </c>
      <c r="E1331" s="54" t="s">
        <v>868</v>
      </c>
      <c r="F1331" s="54" t="s">
        <v>471</v>
      </c>
      <c r="G1331" s="55">
        <f>VLOOKUP($K1331,'[1]АС БЮДЖ на 31 12 2018'!$A$8:$H$701,6,0)</f>
        <v>20500000</v>
      </c>
      <c r="H1331" s="56">
        <v>820460150</v>
      </c>
      <c r="I1331" s="45" t="str">
        <f t="shared" si="200"/>
        <v>0820460150</v>
      </c>
      <c r="J1331" s="45"/>
      <c r="K1331" s="45" t="str">
        <f t="shared" si="199"/>
        <v>61111030820460150632</v>
      </c>
      <c r="L1331" s="58"/>
    </row>
    <row r="1332" spans="1:12" s="38" customFormat="1">
      <c r="A1332" s="47" t="s">
        <v>869</v>
      </c>
      <c r="B1332" s="48" t="s">
        <v>460</v>
      </c>
      <c r="C1332" s="49" t="s">
        <v>398</v>
      </c>
      <c r="D1332" s="49" t="s">
        <v>100</v>
      </c>
      <c r="E1332" s="49" t="s">
        <v>23</v>
      </c>
      <c r="F1332" s="49" t="s">
        <v>24</v>
      </c>
      <c r="G1332" s="50">
        <f t="shared" ref="G1332" si="201">G1333</f>
        <v>12287038.609999999</v>
      </c>
      <c r="H1332" s="51">
        <v>0</v>
      </c>
      <c r="I1332" s="45" t="str">
        <f t="shared" si="200"/>
        <v>0000000000</v>
      </c>
      <c r="J1332" s="46"/>
      <c r="K1332" s="45" t="str">
        <f t="shared" si="199"/>
        <v>61111050000000000000</v>
      </c>
      <c r="L1332" s="39"/>
    </row>
    <row r="1333" spans="1:12" s="38" customFormat="1" ht="25.5">
      <c r="A1333" s="52" t="s">
        <v>870</v>
      </c>
      <c r="B1333" s="53" t="s">
        <v>460</v>
      </c>
      <c r="C1333" s="54" t="s">
        <v>398</v>
      </c>
      <c r="D1333" s="54" t="s">
        <v>100</v>
      </c>
      <c r="E1333" s="54" t="s">
        <v>871</v>
      </c>
      <c r="F1333" s="54" t="s">
        <v>24</v>
      </c>
      <c r="G1333" s="55">
        <f>G1334+G1355</f>
        <v>12287038.609999999</v>
      </c>
      <c r="H1333" s="56">
        <v>7800000000</v>
      </c>
      <c r="I1333" s="45" t="str">
        <f t="shared" si="200"/>
        <v>7800000000</v>
      </c>
      <c r="J1333" s="46"/>
      <c r="K1333" s="45" t="str">
        <f t="shared" si="199"/>
        <v>61111057800000000000</v>
      </c>
      <c r="L1333" s="39"/>
    </row>
    <row r="1334" spans="1:12" s="38" customFormat="1" ht="25.5">
      <c r="A1334" s="52" t="s">
        <v>872</v>
      </c>
      <c r="B1334" s="53" t="s">
        <v>460</v>
      </c>
      <c r="C1334" s="54" t="s">
        <v>398</v>
      </c>
      <c r="D1334" s="54" t="s">
        <v>100</v>
      </c>
      <c r="E1334" s="54" t="s">
        <v>873</v>
      </c>
      <c r="F1334" s="54" t="s">
        <v>24</v>
      </c>
      <c r="G1334" s="55">
        <f>G1335+G1345+G1349</f>
        <v>11221928.609999999</v>
      </c>
      <c r="H1334" s="56">
        <v>7810000000</v>
      </c>
      <c r="I1334" s="45" t="str">
        <f t="shared" si="200"/>
        <v>7810000000</v>
      </c>
      <c r="J1334" s="46"/>
      <c r="K1334" s="45" t="str">
        <f t="shared" si="199"/>
        <v>61111057810000000000</v>
      </c>
      <c r="L1334" s="39"/>
    </row>
    <row r="1335" spans="1:12" s="38" customFormat="1" ht="25.5">
      <c r="A1335" s="52" t="s">
        <v>33</v>
      </c>
      <c r="B1335" s="53" t="s">
        <v>460</v>
      </c>
      <c r="C1335" s="54" t="s">
        <v>398</v>
      </c>
      <c r="D1335" s="54" t="s">
        <v>100</v>
      </c>
      <c r="E1335" s="54" t="s">
        <v>874</v>
      </c>
      <c r="F1335" s="54" t="s">
        <v>24</v>
      </c>
      <c r="G1335" s="55">
        <f>G1336+G1339+G1341</f>
        <v>1026618.61</v>
      </c>
      <c r="H1335" s="56">
        <v>7810010010</v>
      </c>
      <c r="I1335" s="45" t="str">
        <f t="shared" si="200"/>
        <v>7810010010</v>
      </c>
      <c r="J1335" s="46"/>
      <c r="K1335" s="45" t="str">
        <f t="shared" si="199"/>
        <v>61111057810010010000</v>
      </c>
      <c r="L1335" s="39"/>
    </row>
    <row r="1336" spans="1:12" s="38" customFormat="1">
      <c r="A1336" s="57" t="s">
        <v>35</v>
      </c>
      <c r="B1336" s="53" t="s">
        <v>460</v>
      </c>
      <c r="C1336" s="54" t="s">
        <v>398</v>
      </c>
      <c r="D1336" s="54" t="s">
        <v>100</v>
      </c>
      <c r="E1336" s="54" t="s">
        <v>874</v>
      </c>
      <c r="F1336" s="54" t="s">
        <v>36</v>
      </c>
      <c r="G1336" s="55">
        <f>SUM(G1337:G1338)</f>
        <v>235450</v>
      </c>
      <c r="H1336" s="56">
        <v>7810010010</v>
      </c>
      <c r="I1336" s="45" t="str">
        <f t="shared" si="200"/>
        <v>7810010010</v>
      </c>
      <c r="J1336" s="45"/>
      <c r="K1336" s="45" t="str">
        <f t="shared" si="199"/>
        <v>61111057810010010120</v>
      </c>
      <c r="L1336" s="39"/>
    </row>
    <row r="1337" spans="1:12" s="38" customFormat="1" ht="25.5">
      <c r="A1337" s="52" t="s">
        <v>37</v>
      </c>
      <c r="B1337" s="53" t="s">
        <v>460</v>
      </c>
      <c r="C1337" s="54" t="s">
        <v>398</v>
      </c>
      <c r="D1337" s="54" t="s">
        <v>100</v>
      </c>
      <c r="E1337" s="54" t="s">
        <v>874</v>
      </c>
      <c r="F1337" s="54" t="s">
        <v>38</v>
      </c>
      <c r="G1337" s="55">
        <f>VLOOKUP($K1337,'[1]АС БЮДЖ на 31 12 2018'!$A$8:$H$701,6,0)</f>
        <v>161049.37</v>
      </c>
      <c r="H1337" s="56">
        <v>7810010010</v>
      </c>
      <c r="I1337" s="45" t="str">
        <f t="shared" si="200"/>
        <v>7810010010</v>
      </c>
      <c r="J1337" s="45"/>
      <c r="K1337" s="45" t="str">
        <f t="shared" si="199"/>
        <v>61111057810010010122</v>
      </c>
      <c r="L1337" s="39"/>
    </row>
    <row r="1338" spans="1:12" s="38" customFormat="1" ht="38.25">
      <c r="A1338" s="52" t="s">
        <v>41</v>
      </c>
      <c r="B1338" s="53" t="s">
        <v>460</v>
      </c>
      <c r="C1338" s="54" t="s">
        <v>398</v>
      </c>
      <c r="D1338" s="54" t="s">
        <v>100</v>
      </c>
      <c r="E1338" s="54" t="s">
        <v>874</v>
      </c>
      <c r="F1338" s="54" t="s">
        <v>42</v>
      </c>
      <c r="G1338" s="55">
        <f>VLOOKUP($K1338,'[1]АС БЮДЖ на 31 12 2018'!$A$8:$H$701,6,0)</f>
        <v>74400.63</v>
      </c>
      <c r="H1338" s="56">
        <v>7810010010</v>
      </c>
      <c r="I1338" s="45" t="str">
        <f t="shared" si="200"/>
        <v>7810010010</v>
      </c>
      <c r="J1338" s="45"/>
      <c r="K1338" s="45" t="str">
        <f t="shared" si="199"/>
        <v>61111057810010010129</v>
      </c>
      <c r="L1338" s="39"/>
    </row>
    <row r="1339" spans="1:12" s="38" customFormat="1" ht="25.5">
      <c r="A1339" s="52" t="s">
        <v>43</v>
      </c>
      <c r="B1339" s="53" t="s">
        <v>460</v>
      </c>
      <c r="C1339" s="54" t="s">
        <v>398</v>
      </c>
      <c r="D1339" s="54" t="s">
        <v>100</v>
      </c>
      <c r="E1339" s="54" t="s">
        <v>874</v>
      </c>
      <c r="F1339" s="54" t="s">
        <v>44</v>
      </c>
      <c r="G1339" s="55">
        <f>G1340</f>
        <v>777968.61</v>
      </c>
      <c r="H1339" s="56">
        <v>7810010010</v>
      </c>
      <c r="I1339" s="45" t="str">
        <f t="shared" si="200"/>
        <v>7810010010</v>
      </c>
      <c r="J1339" s="45"/>
      <c r="K1339" s="45" t="str">
        <f t="shared" si="199"/>
        <v>61111057810010010240</v>
      </c>
      <c r="L1339" s="39"/>
    </row>
    <row r="1340" spans="1:12" s="82" customFormat="1" ht="25.5">
      <c r="A1340" s="57" t="s">
        <v>45</v>
      </c>
      <c r="B1340" s="53" t="s">
        <v>460</v>
      </c>
      <c r="C1340" s="54" t="s">
        <v>398</v>
      </c>
      <c r="D1340" s="54" t="s">
        <v>100</v>
      </c>
      <c r="E1340" s="54" t="s">
        <v>874</v>
      </c>
      <c r="F1340" s="54" t="s">
        <v>46</v>
      </c>
      <c r="G1340" s="55">
        <f>VLOOKUP($K1340,'[1]АС БЮДЖ на 31 12 2018'!$A$8:$H$701,6,0)</f>
        <v>777968.61</v>
      </c>
      <c r="H1340" s="56">
        <v>7810010010</v>
      </c>
      <c r="I1340" s="45" t="str">
        <f t="shared" si="200"/>
        <v>7810010010</v>
      </c>
      <c r="J1340" s="45"/>
      <c r="K1340" s="45" t="str">
        <f t="shared" si="199"/>
        <v>61111057810010010244</v>
      </c>
      <c r="L1340" s="81"/>
    </row>
    <row r="1341" spans="1:12" s="38" customFormat="1">
      <c r="A1341" s="52" t="s">
        <v>47</v>
      </c>
      <c r="B1341" s="53" t="s">
        <v>460</v>
      </c>
      <c r="C1341" s="54" t="s">
        <v>398</v>
      </c>
      <c r="D1341" s="54" t="s">
        <v>100</v>
      </c>
      <c r="E1341" s="54" t="s">
        <v>874</v>
      </c>
      <c r="F1341" s="54" t="s">
        <v>48</v>
      </c>
      <c r="G1341" s="55">
        <f>SUM(G1342:G1344)</f>
        <v>13200</v>
      </c>
      <c r="H1341" s="56">
        <v>7810010010</v>
      </c>
      <c r="I1341" s="45" t="str">
        <f t="shared" si="200"/>
        <v>7810010010</v>
      </c>
      <c r="J1341" s="45"/>
      <c r="K1341" s="45" t="str">
        <f t="shared" si="199"/>
        <v>61111057810010010850</v>
      </c>
      <c r="L1341" s="39"/>
    </row>
    <row r="1342" spans="1:12" s="38" customFormat="1">
      <c r="A1342" s="52" t="s">
        <v>49</v>
      </c>
      <c r="B1342" s="53" t="s">
        <v>460</v>
      </c>
      <c r="C1342" s="54" t="s">
        <v>398</v>
      </c>
      <c r="D1342" s="54" t="s">
        <v>100</v>
      </c>
      <c r="E1342" s="54" t="s">
        <v>874</v>
      </c>
      <c r="F1342" s="54" t="s">
        <v>50</v>
      </c>
      <c r="G1342" s="55">
        <f>VLOOKUP($K1342,'[1]АС БЮДЖ на 31 12 2018'!$A$8:$H$701,6,0)</f>
        <v>7000</v>
      </c>
      <c r="H1342" s="56">
        <v>7810010010</v>
      </c>
      <c r="I1342" s="45" t="str">
        <f t="shared" si="200"/>
        <v>7810010010</v>
      </c>
      <c r="J1342" s="45"/>
      <c r="K1342" s="45" t="str">
        <f t="shared" si="199"/>
        <v>61111057810010010851</v>
      </c>
      <c r="L1342" s="39"/>
    </row>
    <row r="1343" spans="1:12" s="38" customFormat="1">
      <c r="A1343" s="52" t="s">
        <v>51</v>
      </c>
      <c r="B1343" s="53" t="s">
        <v>460</v>
      </c>
      <c r="C1343" s="54" t="s">
        <v>398</v>
      </c>
      <c r="D1343" s="54" t="s">
        <v>100</v>
      </c>
      <c r="E1343" s="54" t="s">
        <v>874</v>
      </c>
      <c r="F1343" s="54" t="s">
        <v>52</v>
      </c>
      <c r="G1343" s="55">
        <f>VLOOKUP($K1343,'[1]АС БЮДЖ на 31 12 2018'!$A$8:$H$701,6,0)</f>
        <v>2200</v>
      </c>
      <c r="H1343" s="56">
        <v>7810010010</v>
      </c>
      <c r="I1343" s="45" t="str">
        <f t="shared" si="200"/>
        <v>7810010010</v>
      </c>
      <c r="J1343" s="45"/>
      <c r="K1343" s="45" t="str">
        <f t="shared" si="199"/>
        <v>61111057810010010852</v>
      </c>
      <c r="L1343" s="39"/>
    </row>
    <row r="1344" spans="1:12" s="38" customFormat="1">
      <c r="A1344" s="52" t="s">
        <v>53</v>
      </c>
      <c r="B1344" s="53" t="s">
        <v>460</v>
      </c>
      <c r="C1344" s="54" t="s">
        <v>398</v>
      </c>
      <c r="D1344" s="54" t="s">
        <v>100</v>
      </c>
      <c r="E1344" s="54" t="s">
        <v>874</v>
      </c>
      <c r="F1344" s="54" t="s">
        <v>54</v>
      </c>
      <c r="G1344" s="55">
        <f>VLOOKUP($K1344,'[1]АС БЮДЖ на 31 12 2018'!$A$8:$H$701,6,0)</f>
        <v>4000</v>
      </c>
      <c r="H1344" s="56">
        <v>7810010010</v>
      </c>
      <c r="I1344" s="45" t="str">
        <f t="shared" si="200"/>
        <v>7810010010</v>
      </c>
      <c r="J1344" s="45"/>
      <c r="K1344" s="45" t="str">
        <f t="shared" si="199"/>
        <v>61111057810010010853</v>
      </c>
      <c r="L1344" s="39"/>
    </row>
    <row r="1345" spans="1:12" s="38" customFormat="1" ht="25.5">
      <c r="A1345" s="52" t="s">
        <v>55</v>
      </c>
      <c r="B1345" s="53" t="s">
        <v>460</v>
      </c>
      <c r="C1345" s="54" t="s">
        <v>398</v>
      </c>
      <c r="D1345" s="54" t="s">
        <v>100</v>
      </c>
      <c r="E1345" s="54" t="s">
        <v>875</v>
      </c>
      <c r="F1345" s="54" t="s">
        <v>24</v>
      </c>
      <c r="G1345" s="55">
        <f>G1346</f>
        <v>8638160</v>
      </c>
      <c r="H1345" s="56">
        <v>7810010020</v>
      </c>
      <c r="I1345" s="45" t="str">
        <f t="shared" si="200"/>
        <v>7810010020</v>
      </c>
      <c r="J1345" s="46"/>
      <c r="K1345" s="45" t="str">
        <f t="shared" si="199"/>
        <v>61111057810010020000</v>
      </c>
      <c r="L1345" s="39"/>
    </row>
    <row r="1346" spans="1:12" s="38" customFormat="1">
      <c r="A1346" s="52" t="s">
        <v>35</v>
      </c>
      <c r="B1346" s="53" t="s">
        <v>460</v>
      </c>
      <c r="C1346" s="54" t="s">
        <v>398</v>
      </c>
      <c r="D1346" s="54" t="s">
        <v>100</v>
      </c>
      <c r="E1346" s="54" t="s">
        <v>875</v>
      </c>
      <c r="F1346" s="54" t="s">
        <v>36</v>
      </c>
      <c r="G1346" s="55">
        <f>SUM(G1347:G1348)</f>
        <v>8638160</v>
      </c>
      <c r="H1346" s="56">
        <v>7810010020</v>
      </c>
      <c r="I1346" s="45" t="str">
        <f t="shared" si="200"/>
        <v>7810010020</v>
      </c>
      <c r="J1346" s="45"/>
      <c r="K1346" s="45" t="str">
        <f t="shared" si="199"/>
        <v>61111057810010020120</v>
      </c>
      <c r="L1346" s="39"/>
    </row>
    <row r="1347" spans="1:12" s="38" customFormat="1">
      <c r="A1347" s="52" t="s">
        <v>57</v>
      </c>
      <c r="B1347" s="53" t="s">
        <v>460</v>
      </c>
      <c r="C1347" s="54" t="s">
        <v>398</v>
      </c>
      <c r="D1347" s="54" t="s">
        <v>100</v>
      </c>
      <c r="E1347" s="54" t="s">
        <v>875</v>
      </c>
      <c r="F1347" s="54" t="s">
        <v>58</v>
      </c>
      <c r="G1347" s="55">
        <f>VLOOKUP($K1347,'[1]АС БЮДЖ на 31 12 2018'!$A$8:$H$701,6,0)</f>
        <v>6540938.4000000004</v>
      </c>
      <c r="H1347" s="56">
        <v>7810010020</v>
      </c>
      <c r="I1347" s="45" t="str">
        <f t="shared" si="200"/>
        <v>7810010020</v>
      </c>
      <c r="J1347" s="45"/>
      <c r="K1347" s="45" t="str">
        <f t="shared" si="199"/>
        <v>61111057810010020121</v>
      </c>
      <c r="L1347" s="39"/>
    </row>
    <row r="1348" spans="1:12" s="38" customFormat="1" ht="38.25">
      <c r="A1348" s="52" t="s">
        <v>41</v>
      </c>
      <c r="B1348" s="53" t="s">
        <v>460</v>
      </c>
      <c r="C1348" s="54" t="s">
        <v>398</v>
      </c>
      <c r="D1348" s="54" t="s">
        <v>100</v>
      </c>
      <c r="E1348" s="54" t="s">
        <v>875</v>
      </c>
      <c r="F1348" s="54" t="s">
        <v>42</v>
      </c>
      <c r="G1348" s="55">
        <f>VLOOKUP($K1348,'[1]АС БЮДЖ на 31 12 2018'!$A$8:$H$701,6,0)</f>
        <v>2097221.6</v>
      </c>
      <c r="H1348" s="56">
        <v>7810010020</v>
      </c>
      <c r="I1348" s="45" t="str">
        <f t="shared" si="200"/>
        <v>7810010020</v>
      </c>
      <c r="J1348" s="45"/>
      <c r="K1348" s="45" t="str">
        <f t="shared" si="199"/>
        <v>61111057810010020129</v>
      </c>
      <c r="L1348" s="39"/>
    </row>
    <row r="1349" spans="1:12" s="38" customFormat="1">
      <c r="A1349" s="52" t="s">
        <v>152</v>
      </c>
      <c r="B1349" s="53" t="s">
        <v>460</v>
      </c>
      <c r="C1349" s="54" t="s">
        <v>398</v>
      </c>
      <c r="D1349" s="54" t="s">
        <v>100</v>
      </c>
      <c r="E1349" s="54" t="s">
        <v>876</v>
      </c>
      <c r="F1349" s="54" t="s">
        <v>24</v>
      </c>
      <c r="G1349" s="55">
        <f>G1350+G1353</f>
        <v>1557150</v>
      </c>
      <c r="H1349" s="56">
        <v>7810011010</v>
      </c>
      <c r="I1349" s="45" t="str">
        <f t="shared" si="200"/>
        <v>7810011010</v>
      </c>
      <c r="J1349" s="46"/>
      <c r="K1349" s="45" t="str">
        <f t="shared" si="199"/>
        <v>61111057810011010000</v>
      </c>
      <c r="L1349" s="39"/>
    </row>
    <row r="1350" spans="1:12" s="38" customFormat="1">
      <c r="A1350" s="70" t="s">
        <v>154</v>
      </c>
      <c r="B1350" s="53" t="s">
        <v>460</v>
      </c>
      <c r="C1350" s="54" t="s">
        <v>398</v>
      </c>
      <c r="D1350" s="54" t="s">
        <v>100</v>
      </c>
      <c r="E1350" s="54" t="s">
        <v>876</v>
      </c>
      <c r="F1350" s="54" t="s">
        <v>155</v>
      </c>
      <c r="G1350" s="55">
        <f>G1351+G1352</f>
        <v>1409150</v>
      </c>
      <c r="H1350" s="56">
        <v>7810011010</v>
      </c>
      <c r="I1350" s="45" t="str">
        <f t="shared" si="200"/>
        <v>7810011010</v>
      </c>
      <c r="J1350" s="45"/>
      <c r="K1350" s="45" t="str">
        <f t="shared" si="199"/>
        <v>61111057810011010110</v>
      </c>
      <c r="L1350" s="39"/>
    </row>
    <row r="1351" spans="1:12" s="38" customFormat="1">
      <c r="A1351" s="57" t="s">
        <v>156</v>
      </c>
      <c r="B1351" s="53" t="s">
        <v>460</v>
      </c>
      <c r="C1351" s="54" t="s">
        <v>398</v>
      </c>
      <c r="D1351" s="54" t="s">
        <v>100</v>
      </c>
      <c r="E1351" s="54" t="s">
        <v>876</v>
      </c>
      <c r="F1351" s="54" t="s">
        <v>157</v>
      </c>
      <c r="G1351" s="55">
        <f>VLOOKUP($K1351,'[1]АС БЮДЖ на 31 12 2018'!$A$8:$H$701,6,0)</f>
        <v>1070417.47</v>
      </c>
      <c r="H1351" s="56">
        <v>7810011010</v>
      </c>
      <c r="I1351" s="45" t="str">
        <f t="shared" si="200"/>
        <v>7810011010</v>
      </c>
      <c r="J1351" s="45"/>
      <c r="K1351" s="45" t="str">
        <f t="shared" si="199"/>
        <v>61111057810011010111</v>
      </c>
      <c r="L1351" s="39"/>
    </row>
    <row r="1352" spans="1:12" s="38" customFormat="1" ht="25.5">
      <c r="A1352" s="57" t="s">
        <v>160</v>
      </c>
      <c r="B1352" s="53" t="s">
        <v>460</v>
      </c>
      <c r="C1352" s="54" t="s">
        <v>398</v>
      </c>
      <c r="D1352" s="54" t="s">
        <v>100</v>
      </c>
      <c r="E1352" s="54" t="s">
        <v>876</v>
      </c>
      <c r="F1352" s="54" t="s">
        <v>161</v>
      </c>
      <c r="G1352" s="55">
        <f>VLOOKUP($K1352,'[1]АС БЮДЖ на 31 12 2018'!$A$8:$H$701,6,0)</f>
        <v>338732.53</v>
      </c>
      <c r="H1352" s="56">
        <v>7810011010</v>
      </c>
      <c r="I1352" s="45" t="str">
        <f t="shared" si="200"/>
        <v>7810011010</v>
      </c>
      <c r="J1352" s="45"/>
      <c r="K1352" s="45" t="str">
        <f t="shared" si="199"/>
        <v>61111057810011010119</v>
      </c>
      <c r="L1352" s="39"/>
    </row>
    <row r="1353" spans="1:12" s="38" customFormat="1" ht="25.5">
      <c r="A1353" s="52" t="s">
        <v>43</v>
      </c>
      <c r="B1353" s="53" t="s">
        <v>460</v>
      </c>
      <c r="C1353" s="54" t="s">
        <v>398</v>
      </c>
      <c r="D1353" s="54" t="s">
        <v>100</v>
      </c>
      <c r="E1353" s="54" t="s">
        <v>876</v>
      </c>
      <c r="F1353" s="54" t="s">
        <v>44</v>
      </c>
      <c r="G1353" s="55">
        <f>G1354</f>
        <v>148000</v>
      </c>
      <c r="H1353" s="56">
        <v>7810011010</v>
      </c>
      <c r="I1353" s="45" t="str">
        <f t="shared" si="200"/>
        <v>7810011010</v>
      </c>
      <c r="J1353" s="45"/>
      <c r="K1353" s="45" t="str">
        <f t="shared" si="199"/>
        <v>61111057810011010240</v>
      </c>
      <c r="L1353" s="39"/>
    </row>
    <row r="1354" spans="1:12" s="38" customFormat="1" ht="25.5">
      <c r="A1354" s="57" t="s">
        <v>45</v>
      </c>
      <c r="B1354" s="53" t="s">
        <v>460</v>
      </c>
      <c r="C1354" s="54" t="s">
        <v>398</v>
      </c>
      <c r="D1354" s="54" t="s">
        <v>100</v>
      </c>
      <c r="E1354" s="54" t="s">
        <v>876</v>
      </c>
      <c r="F1354" s="54" t="s">
        <v>46</v>
      </c>
      <c r="G1354" s="55">
        <f>VLOOKUP($K1354,'[1]АС БЮДЖ на 31 12 2018'!$A$8:$H$701,6,0)</f>
        <v>148000</v>
      </c>
      <c r="H1354" s="56">
        <v>7810011010</v>
      </c>
      <c r="I1354" s="45" t="str">
        <f t="shared" si="200"/>
        <v>7810011010</v>
      </c>
      <c r="J1354" s="45"/>
      <c r="K1354" s="45" t="str">
        <f t="shared" si="199"/>
        <v>61111057810011010244</v>
      </c>
      <c r="L1354" s="39"/>
    </row>
    <row r="1355" spans="1:12" s="38" customFormat="1">
      <c r="A1355" s="52" t="s">
        <v>70</v>
      </c>
      <c r="B1355" s="53" t="s">
        <v>460</v>
      </c>
      <c r="C1355" s="54" t="s">
        <v>398</v>
      </c>
      <c r="D1355" s="54" t="s">
        <v>100</v>
      </c>
      <c r="E1355" s="54" t="s">
        <v>877</v>
      </c>
      <c r="F1355" s="54" t="s">
        <v>24</v>
      </c>
      <c r="G1355" s="55">
        <f t="shared" ref="G1355:G1357" si="202">G1356</f>
        <v>1065110</v>
      </c>
      <c r="H1355" s="56">
        <v>7820000000</v>
      </c>
      <c r="I1355" s="45" t="str">
        <f t="shared" si="200"/>
        <v>7820000000</v>
      </c>
      <c r="J1355" s="46"/>
      <c r="K1355" s="45" t="str">
        <f t="shared" si="199"/>
        <v>61111057820000000000</v>
      </c>
      <c r="L1355" s="39"/>
    </row>
    <row r="1356" spans="1:12" s="38" customFormat="1" ht="25.5">
      <c r="A1356" s="52" t="s">
        <v>139</v>
      </c>
      <c r="B1356" s="53" t="s">
        <v>460</v>
      </c>
      <c r="C1356" s="54" t="s">
        <v>398</v>
      </c>
      <c r="D1356" s="54" t="s">
        <v>100</v>
      </c>
      <c r="E1356" s="54" t="s">
        <v>878</v>
      </c>
      <c r="F1356" s="54" t="s">
        <v>24</v>
      </c>
      <c r="G1356" s="55">
        <f>G1357+G1359</f>
        <v>1065110</v>
      </c>
      <c r="H1356" s="56">
        <v>7820021340</v>
      </c>
      <c r="I1356" s="45" t="str">
        <f t="shared" si="200"/>
        <v>7820021340</v>
      </c>
      <c r="J1356" s="46"/>
      <c r="K1356" s="45" t="str">
        <f t="shared" si="199"/>
        <v>61111057820021340000</v>
      </c>
      <c r="L1356" s="39"/>
    </row>
    <row r="1357" spans="1:12" s="38" customFormat="1" ht="25.5">
      <c r="A1357" s="52" t="s">
        <v>43</v>
      </c>
      <c r="B1357" s="53" t="s">
        <v>460</v>
      </c>
      <c r="C1357" s="54" t="s">
        <v>398</v>
      </c>
      <c r="D1357" s="54" t="s">
        <v>100</v>
      </c>
      <c r="E1357" s="54" t="s">
        <v>878</v>
      </c>
      <c r="F1357" s="54" t="s">
        <v>44</v>
      </c>
      <c r="G1357" s="55">
        <f t="shared" si="202"/>
        <v>1057110</v>
      </c>
      <c r="H1357" s="56">
        <v>7820021340</v>
      </c>
      <c r="I1357" s="45" t="str">
        <f t="shared" si="200"/>
        <v>7820021340</v>
      </c>
      <c r="J1357" s="45"/>
      <c r="K1357" s="45" t="str">
        <f t="shared" si="199"/>
        <v>61111057820021340240</v>
      </c>
      <c r="L1357" s="39"/>
    </row>
    <row r="1358" spans="1:12" s="38" customFormat="1" ht="25.5">
      <c r="A1358" s="57" t="s">
        <v>45</v>
      </c>
      <c r="B1358" s="53" t="s">
        <v>460</v>
      </c>
      <c r="C1358" s="54" t="s">
        <v>398</v>
      </c>
      <c r="D1358" s="54" t="s">
        <v>100</v>
      </c>
      <c r="E1358" s="54" t="s">
        <v>878</v>
      </c>
      <c r="F1358" s="54" t="s">
        <v>46</v>
      </c>
      <c r="G1358" s="55">
        <f>VLOOKUP($K1358,'[1]АС БЮДЖ на 31 12 2018'!$A$8:$H$701,6,0)</f>
        <v>1057110</v>
      </c>
      <c r="H1358" s="56">
        <v>7820021340</v>
      </c>
      <c r="I1358" s="45" t="str">
        <f t="shared" si="200"/>
        <v>7820021340</v>
      </c>
      <c r="J1358" s="45"/>
      <c r="K1358" s="45" t="str">
        <f t="shared" si="199"/>
        <v>61111057820021340244</v>
      </c>
      <c r="L1358" s="39"/>
    </row>
    <row r="1359" spans="1:12" s="38" customFormat="1">
      <c r="A1359" s="52" t="s">
        <v>47</v>
      </c>
      <c r="B1359" s="53" t="s">
        <v>460</v>
      </c>
      <c r="C1359" s="54" t="s">
        <v>398</v>
      </c>
      <c r="D1359" s="54" t="s">
        <v>100</v>
      </c>
      <c r="E1359" s="54" t="s">
        <v>878</v>
      </c>
      <c r="F1359" s="54" t="s">
        <v>48</v>
      </c>
      <c r="G1359" s="55">
        <f>G1360</f>
        <v>8000</v>
      </c>
      <c r="H1359" s="56">
        <v>7820021340</v>
      </c>
      <c r="I1359" s="45" t="str">
        <f t="shared" si="200"/>
        <v>7820021340</v>
      </c>
      <c r="J1359" s="45"/>
      <c r="K1359" s="45" t="str">
        <f t="shared" si="199"/>
        <v>61111057820021340850</v>
      </c>
      <c r="L1359" s="39"/>
    </row>
    <row r="1360" spans="1:12" s="38" customFormat="1">
      <c r="A1360" s="52" t="s">
        <v>53</v>
      </c>
      <c r="B1360" s="53" t="s">
        <v>460</v>
      </c>
      <c r="C1360" s="54" t="s">
        <v>398</v>
      </c>
      <c r="D1360" s="54" t="s">
        <v>100</v>
      </c>
      <c r="E1360" s="54" t="s">
        <v>878</v>
      </c>
      <c r="F1360" s="54" t="s">
        <v>54</v>
      </c>
      <c r="G1360" s="55">
        <f>VLOOKUP($K1360,'[1]АС БЮДЖ на 31 12 2018'!$A$8:$H$701,6,0)</f>
        <v>8000</v>
      </c>
      <c r="H1360" s="56">
        <v>7820021340</v>
      </c>
      <c r="I1360" s="45" t="str">
        <f t="shared" si="200"/>
        <v>7820021340</v>
      </c>
      <c r="J1360" s="45"/>
      <c r="K1360" s="45" t="str">
        <f t="shared" si="199"/>
        <v>61111057820021340853</v>
      </c>
      <c r="L1360" s="39"/>
    </row>
    <row r="1361" spans="1:12" s="64" customFormat="1">
      <c r="A1361" s="99"/>
      <c r="B1361" s="61"/>
      <c r="C1361" s="62"/>
      <c r="D1361" s="62"/>
      <c r="E1361" s="62"/>
      <c r="F1361" s="62"/>
      <c r="G1361" s="55"/>
      <c r="H1361" s="56"/>
      <c r="I1361" s="45" t="str">
        <f t="shared" si="200"/>
        <v>0000000000</v>
      </c>
      <c r="J1361" s="45"/>
      <c r="K1361" s="45" t="str">
        <f t="shared" si="199"/>
        <v>0000000000</v>
      </c>
      <c r="L1361" s="63"/>
    </row>
    <row r="1362" spans="1:12" s="38" customFormat="1">
      <c r="A1362" s="31" t="s">
        <v>879</v>
      </c>
      <c r="B1362" s="32" t="s">
        <v>880</v>
      </c>
      <c r="C1362" s="33" t="s">
        <v>22</v>
      </c>
      <c r="D1362" s="33" t="s">
        <v>22</v>
      </c>
      <c r="E1362" s="33" t="s">
        <v>23</v>
      </c>
      <c r="F1362" s="33" t="s">
        <v>24</v>
      </c>
      <c r="G1362" s="34">
        <f>G1363+G1408+G1425+G1455</f>
        <v>122602588.61999999</v>
      </c>
      <c r="H1362" s="35">
        <v>0</v>
      </c>
      <c r="I1362" s="45" t="str">
        <f t="shared" si="200"/>
        <v>0000000000</v>
      </c>
      <c r="J1362" s="46"/>
      <c r="K1362" s="45" t="str">
        <f t="shared" si="199"/>
        <v>61700000000000000000</v>
      </c>
      <c r="L1362" s="39"/>
    </row>
    <row r="1363" spans="1:12" s="38" customFormat="1">
      <c r="A1363" s="40" t="s">
        <v>25</v>
      </c>
      <c r="B1363" s="41" t="s">
        <v>880</v>
      </c>
      <c r="C1363" s="42" t="s">
        <v>26</v>
      </c>
      <c r="D1363" s="42" t="s">
        <v>22</v>
      </c>
      <c r="E1363" s="42" t="s">
        <v>23</v>
      </c>
      <c r="F1363" s="42" t="s">
        <v>24</v>
      </c>
      <c r="G1363" s="43">
        <f>G1364+G1393</f>
        <v>33023142.209999997</v>
      </c>
      <c r="H1363" s="44">
        <v>0</v>
      </c>
      <c r="I1363" s="45" t="str">
        <f t="shared" si="200"/>
        <v>0000000000</v>
      </c>
      <c r="J1363" s="46"/>
      <c r="K1363" s="45" t="str">
        <f t="shared" si="199"/>
        <v>61701000000000000000</v>
      </c>
      <c r="L1363" s="39"/>
    </row>
    <row r="1364" spans="1:12" s="38" customFormat="1" ht="38.25">
      <c r="A1364" s="47" t="s">
        <v>85</v>
      </c>
      <c r="B1364" s="48" t="s">
        <v>880</v>
      </c>
      <c r="C1364" s="49" t="s">
        <v>26</v>
      </c>
      <c r="D1364" s="49" t="s">
        <v>86</v>
      </c>
      <c r="E1364" s="49" t="s">
        <v>23</v>
      </c>
      <c r="F1364" s="49" t="s">
        <v>24</v>
      </c>
      <c r="G1364" s="50">
        <f t="shared" ref="G1364:G1365" si="203">G1365</f>
        <v>32460804.309999999</v>
      </c>
      <c r="H1364" s="51">
        <v>0</v>
      </c>
      <c r="I1364" s="45" t="str">
        <f t="shared" si="200"/>
        <v>0000000000</v>
      </c>
      <c r="J1364" s="46"/>
      <c r="K1364" s="45" t="str">
        <f t="shared" si="199"/>
        <v>61701040000000000000</v>
      </c>
      <c r="L1364" s="39"/>
    </row>
    <row r="1365" spans="1:12" s="38" customFormat="1">
      <c r="A1365" s="91" t="s">
        <v>881</v>
      </c>
      <c r="B1365" s="66" t="s">
        <v>880</v>
      </c>
      <c r="C1365" s="67" t="s">
        <v>26</v>
      </c>
      <c r="D1365" s="67" t="s">
        <v>86</v>
      </c>
      <c r="E1365" s="67" t="s">
        <v>882</v>
      </c>
      <c r="F1365" s="67" t="s">
        <v>24</v>
      </c>
      <c r="G1365" s="68">
        <f t="shared" si="203"/>
        <v>32460804.309999999</v>
      </c>
      <c r="H1365" s="69">
        <v>8000000000</v>
      </c>
      <c r="I1365" s="45" t="str">
        <f t="shared" si="200"/>
        <v>8000000000</v>
      </c>
      <c r="J1365" s="46"/>
      <c r="K1365" s="45" t="str">
        <f t="shared" si="199"/>
        <v>61701048000000000000</v>
      </c>
      <c r="L1365" s="39"/>
    </row>
    <row r="1366" spans="1:12" s="38" customFormat="1" ht="25.5">
      <c r="A1366" s="91" t="s">
        <v>883</v>
      </c>
      <c r="B1366" s="66" t="s">
        <v>880</v>
      </c>
      <c r="C1366" s="67" t="s">
        <v>26</v>
      </c>
      <c r="D1366" s="67" t="s">
        <v>86</v>
      </c>
      <c r="E1366" s="67" t="s">
        <v>884</v>
      </c>
      <c r="F1366" s="67" t="s">
        <v>24</v>
      </c>
      <c r="G1366" s="68">
        <f>G1367+G1377+G1381+G1388</f>
        <v>32460804.309999999</v>
      </c>
      <c r="H1366" s="69">
        <v>8010000000</v>
      </c>
      <c r="I1366" s="45" t="str">
        <f t="shared" si="200"/>
        <v>8010000000</v>
      </c>
      <c r="J1366" s="46"/>
      <c r="K1366" s="45" t="str">
        <f t="shared" si="199"/>
        <v>61701048010000000000</v>
      </c>
      <c r="L1366" s="39"/>
    </row>
    <row r="1367" spans="1:12" s="38" customFormat="1" ht="25.5">
      <c r="A1367" s="52" t="s">
        <v>33</v>
      </c>
      <c r="B1367" s="66" t="s">
        <v>880</v>
      </c>
      <c r="C1367" s="67" t="s">
        <v>26</v>
      </c>
      <c r="D1367" s="67" t="s">
        <v>86</v>
      </c>
      <c r="E1367" s="67" t="s">
        <v>885</v>
      </c>
      <c r="F1367" s="67" t="s">
        <v>24</v>
      </c>
      <c r="G1367" s="68">
        <f>G1368+G1371+G1373</f>
        <v>3610033.8</v>
      </c>
      <c r="H1367" s="69">
        <v>8010010010</v>
      </c>
      <c r="I1367" s="45" t="str">
        <f t="shared" si="200"/>
        <v>8010010010</v>
      </c>
      <c r="J1367" s="46"/>
      <c r="K1367" s="45" t="str">
        <f t="shared" si="199"/>
        <v>61701048010010010000</v>
      </c>
      <c r="L1367" s="39"/>
    </row>
    <row r="1368" spans="1:12" s="38" customFormat="1">
      <c r="A1368" s="57" t="s">
        <v>35</v>
      </c>
      <c r="B1368" s="66" t="s">
        <v>880</v>
      </c>
      <c r="C1368" s="67" t="s">
        <v>26</v>
      </c>
      <c r="D1368" s="67" t="s">
        <v>86</v>
      </c>
      <c r="E1368" s="67" t="s">
        <v>885</v>
      </c>
      <c r="F1368" s="67" t="s">
        <v>36</v>
      </c>
      <c r="G1368" s="68">
        <f>SUM(G1369:G1370)</f>
        <v>569472.81999999995</v>
      </c>
      <c r="H1368" s="69">
        <v>8010010010</v>
      </c>
      <c r="I1368" s="45" t="str">
        <f t="shared" si="200"/>
        <v>8010010010</v>
      </c>
      <c r="J1368" s="45"/>
      <c r="K1368" s="45" t="str">
        <f t="shared" si="199"/>
        <v>61701048010010010120</v>
      </c>
      <c r="L1368" s="39"/>
    </row>
    <row r="1369" spans="1:12" s="64" customFormat="1" ht="25.5">
      <c r="A1369" s="52" t="s">
        <v>37</v>
      </c>
      <c r="B1369" s="53" t="s">
        <v>880</v>
      </c>
      <c r="C1369" s="54" t="s">
        <v>26</v>
      </c>
      <c r="D1369" s="54" t="s">
        <v>86</v>
      </c>
      <c r="E1369" s="54" t="s">
        <v>885</v>
      </c>
      <c r="F1369" s="54" t="s">
        <v>38</v>
      </c>
      <c r="G1369" s="55">
        <f>VLOOKUP($K1369,'[1]АС БЮДЖ на 31 12 2018'!$A$8:$H$701,6,0)</f>
        <v>439651.42</v>
      </c>
      <c r="H1369" s="56">
        <v>8010010010</v>
      </c>
      <c r="I1369" s="45" t="str">
        <f t="shared" si="200"/>
        <v>8010010010</v>
      </c>
      <c r="J1369" s="45"/>
      <c r="K1369" s="45" t="str">
        <f t="shared" si="199"/>
        <v>61701048010010010122</v>
      </c>
      <c r="L1369" s="63"/>
    </row>
    <row r="1370" spans="1:12" s="64" customFormat="1" ht="38.25">
      <c r="A1370" s="52" t="s">
        <v>41</v>
      </c>
      <c r="B1370" s="53" t="s">
        <v>880</v>
      </c>
      <c r="C1370" s="54" t="s">
        <v>26</v>
      </c>
      <c r="D1370" s="54" t="s">
        <v>86</v>
      </c>
      <c r="E1370" s="54" t="s">
        <v>885</v>
      </c>
      <c r="F1370" s="54" t="s">
        <v>42</v>
      </c>
      <c r="G1370" s="55">
        <f>VLOOKUP($K1370,'[1]АС БЮДЖ на 31 12 2018'!$A$8:$H$701,6,0)</f>
        <v>129821.4</v>
      </c>
      <c r="H1370" s="56">
        <v>8010010010</v>
      </c>
      <c r="I1370" s="45" t="str">
        <f t="shared" si="200"/>
        <v>8010010010</v>
      </c>
      <c r="J1370" s="45"/>
      <c r="K1370" s="45" t="str">
        <f t="shared" si="199"/>
        <v>61701048010010010129</v>
      </c>
      <c r="L1370" s="63"/>
    </row>
    <row r="1371" spans="1:12" s="38" customFormat="1" ht="25.5">
      <c r="A1371" s="52" t="s">
        <v>43</v>
      </c>
      <c r="B1371" s="66" t="s">
        <v>880</v>
      </c>
      <c r="C1371" s="67" t="s">
        <v>26</v>
      </c>
      <c r="D1371" s="67" t="s">
        <v>86</v>
      </c>
      <c r="E1371" s="67" t="s">
        <v>885</v>
      </c>
      <c r="F1371" s="67" t="s">
        <v>44</v>
      </c>
      <c r="G1371" s="68">
        <f>G1372</f>
        <v>2923614</v>
      </c>
      <c r="H1371" s="69">
        <v>8010010010</v>
      </c>
      <c r="I1371" s="45" t="str">
        <f t="shared" si="200"/>
        <v>8010010010</v>
      </c>
      <c r="J1371" s="45"/>
      <c r="K1371" s="45" t="str">
        <f t="shared" si="199"/>
        <v>61701048010010010240</v>
      </c>
      <c r="L1371" s="39"/>
    </row>
    <row r="1372" spans="1:12" s="59" customFormat="1" ht="25.5">
      <c r="A1372" s="57" t="s">
        <v>45</v>
      </c>
      <c r="B1372" s="66" t="s">
        <v>880</v>
      </c>
      <c r="C1372" s="67" t="s">
        <v>26</v>
      </c>
      <c r="D1372" s="67" t="s">
        <v>86</v>
      </c>
      <c r="E1372" s="67" t="s">
        <v>885</v>
      </c>
      <c r="F1372" s="67" t="s">
        <v>46</v>
      </c>
      <c r="G1372" s="55">
        <f>VLOOKUP($K1372,'[1]АС БЮДЖ на 31 12 2018'!$A$8:$H$701,6,0)</f>
        <v>2923614</v>
      </c>
      <c r="H1372" s="56">
        <v>8010010010</v>
      </c>
      <c r="I1372" s="45" t="str">
        <f t="shared" si="200"/>
        <v>8010010010</v>
      </c>
      <c r="J1372" s="45"/>
      <c r="K1372" s="45" t="str">
        <f t="shared" si="199"/>
        <v>61701048010010010244</v>
      </c>
      <c r="L1372" s="58"/>
    </row>
    <row r="1373" spans="1:12" s="38" customFormat="1">
      <c r="A1373" s="52" t="s">
        <v>47</v>
      </c>
      <c r="B1373" s="53" t="s">
        <v>880</v>
      </c>
      <c r="C1373" s="54" t="s">
        <v>26</v>
      </c>
      <c r="D1373" s="54" t="s">
        <v>86</v>
      </c>
      <c r="E1373" s="54" t="s">
        <v>885</v>
      </c>
      <c r="F1373" s="54" t="s">
        <v>48</v>
      </c>
      <c r="G1373" s="55">
        <f>SUM(G1374:G1376)</f>
        <v>116946.98</v>
      </c>
      <c r="H1373" s="56">
        <v>8010010010</v>
      </c>
      <c r="I1373" s="45" t="str">
        <f t="shared" si="200"/>
        <v>8010010010</v>
      </c>
      <c r="J1373" s="45"/>
      <c r="K1373" s="45" t="str">
        <f t="shared" si="199"/>
        <v>61701048010010010850</v>
      </c>
      <c r="L1373" s="39"/>
    </row>
    <row r="1374" spans="1:12" s="38" customFormat="1">
      <c r="A1374" s="52" t="s">
        <v>49</v>
      </c>
      <c r="B1374" s="53" t="s">
        <v>880</v>
      </c>
      <c r="C1374" s="54" t="s">
        <v>26</v>
      </c>
      <c r="D1374" s="54" t="s">
        <v>86</v>
      </c>
      <c r="E1374" s="54" t="s">
        <v>885</v>
      </c>
      <c r="F1374" s="54" t="s">
        <v>50</v>
      </c>
      <c r="G1374" s="55">
        <f>VLOOKUP($K1374,'[1]АС БЮДЖ на 31 12 2018'!$A$8:$H$701,6,0)</f>
        <v>84256</v>
      </c>
      <c r="H1374" s="56">
        <v>8010010010</v>
      </c>
      <c r="I1374" s="45" t="str">
        <f t="shared" si="200"/>
        <v>8010010010</v>
      </c>
      <c r="J1374" s="45"/>
      <c r="K1374" s="45" t="str">
        <f t="shared" si="199"/>
        <v>61701048010010010851</v>
      </c>
      <c r="L1374" s="39"/>
    </row>
    <row r="1375" spans="1:12" s="38" customFormat="1">
      <c r="A1375" s="52" t="s">
        <v>51</v>
      </c>
      <c r="B1375" s="53" t="s">
        <v>880</v>
      </c>
      <c r="C1375" s="54" t="s">
        <v>26</v>
      </c>
      <c r="D1375" s="54" t="s">
        <v>86</v>
      </c>
      <c r="E1375" s="54" t="s">
        <v>885</v>
      </c>
      <c r="F1375" s="54" t="s">
        <v>52</v>
      </c>
      <c r="G1375" s="55">
        <f>VLOOKUP($K1375,'[1]АС БЮДЖ на 31 12 2018'!$A$8:$H$701,6,0)</f>
        <v>23798</v>
      </c>
      <c r="H1375" s="56">
        <v>8010010010</v>
      </c>
      <c r="I1375" s="45" t="str">
        <f t="shared" si="200"/>
        <v>8010010010</v>
      </c>
      <c r="J1375" s="45"/>
      <c r="K1375" s="45" t="str">
        <f t="shared" si="199"/>
        <v>61701048010010010852</v>
      </c>
      <c r="L1375" s="39"/>
    </row>
    <row r="1376" spans="1:12" s="38" customFormat="1">
      <c r="A1376" s="52" t="s">
        <v>53</v>
      </c>
      <c r="B1376" s="53" t="s">
        <v>880</v>
      </c>
      <c r="C1376" s="54" t="s">
        <v>26</v>
      </c>
      <c r="D1376" s="54" t="s">
        <v>86</v>
      </c>
      <c r="E1376" s="54" t="s">
        <v>885</v>
      </c>
      <c r="F1376" s="54" t="s">
        <v>54</v>
      </c>
      <c r="G1376" s="55">
        <f>VLOOKUP($K1376,'[1]АС БЮДЖ на 31 12 2018'!$A$8:$H$701,6,0)</f>
        <v>8892.98</v>
      </c>
      <c r="H1376" s="56">
        <v>8010010010</v>
      </c>
      <c r="I1376" s="45" t="str">
        <f t="shared" si="200"/>
        <v>8010010010</v>
      </c>
      <c r="J1376" s="45"/>
      <c r="K1376" s="45" t="str">
        <f t="shared" si="199"/>
        <v>61701048010010010853</v>
      </c>
      <c r="L1376" s="39"/>
    </row>
    <row r="1377" spans="1:12" s="38" customFormat="1" ht="25.5">
      <c r="A1377" s="52" t="s">
        <v>55</v>
      </c>
      <c r="B1377" s="53" t="s">
        <v>880</v>
      </c>
      <c r="C1377" s="54" t="s">
        <v>26</v>
      </c>
      <c r="D1377" s="54" t="s">
        <v>86</v>
      </c>
      <c r="E1377" s="54" t="s">
        <v>886</v>
      </c>
      <c r="F1377" s="54" t="s">
        <v>24</v>
      </c>
      <c r="G1377" s="55">
        <f>G1378</f>
        <v>27734037.509999998</v>
      </c>
      <c r="H1377" s="56">
        <v>8010010020</v>
      </c>
      <c r="I1377" s="45" t="str">
        <f t="shared" si="200"/>
        <v>8010010020</v>
      </c>
      <c r="J1377" s="46"/>
      <c r="K1377" s="45" t="str">
        <f t="shared" si="199"/>
        <v>61701048010010020000</v>
      </c>
      <c r="L1377" s="39"/>
    </row>
    <row r="1378" spans="1:12" s="38" customFormat="1">
      <c r="A1378" s="52" t="s">
        <v>35</v>
      </c>
      <c r="B1378" s="53" t="s">
        <v>880</v>
      </c>
      <c r="C1378" s="54" t="s">
        <v>26</v>
      </c>
      <c r="D1378" s="54" t="s">
        <v>86</v>
      </c>
      <c r="E1378" s="54" t="s">
        <v>886</v>
      </c>
      <c r="F1378" s="54" t="s">
        <v>36</v>
      </c>
      <c r="G1378" s="55">
        <f>SUM(G1379:G1380)</f>
        <v>27734037.509999998</v>
      </c>
      <c r="H1378" s="56">
        <v>8010010020</v>
      </c>
      <c r="I1378" s="45" t="str">
        <f t="shared" si="200"/>
        <v>8010010020</v>
      </c>
      <c r="J1378" s="45"/>
      <c r="K1378" s="45" t="str">
        <f t="shared" si="199"/>
        <v>61701048010010020120</v>
      </c>
      <c r="L1378" s="39"/>
    </row>
    <row r="1379" spans="1:12" s="38" customFormat="1">
      <c r="A1379" s="52" t="s">
        <v>57</v>
      </c>
      <c r="B1379" s="53" t="s">
        <v>880</v>
      </c>
      <c r="C1379" s="54" t="s">
        <v>26</v>
      </c>
      <c r="D1379" s="54" t="s">
        <v>86</v>
      </c>
      <c r="E1379" s="54" t="s">
        <v>886</v>
      </c>
      <c r="F1379" s="54" t="s">
        <v>58</v>
      </c>
      <c r="G1379" s="55">
        <f>VLOOKUP($K1379,'[1]АС БЮДЖ на 31 12 2018'!$A$8:$H$701,6,0)</f>
        <v>21479029.789999999</v>
      </c>
      <c r="H1379" s="56">
        <v>8010010020</v>
      </c>
      <c r="I1379" s="45" t="str">
        <f t="shared" si="200"/>
        <v>8010010020</v>
      </c>
      <c r="J1379" s="45"/>
      <c r="K1379" s="45" t="str">
        <f t="shared" si="199"/>
        <v>61701048010010020121</v>
      </c>
      <c r="L1379" s="39"/>
    </row>
    <row r="1380" spans="1:12" s="38" customFormat="1" ht="38.25">
      <c r="A1380" s="52" t="s">
        <v>41</v>
      </c>
      <c r="B1380" s="53" t="s">
        <v>880</v>
      </c>
      <c r="C1380" s="54" t="s">
        <v>26</v>
      </c>
      <c r="D1380" s="54" t="s">
        <v>86</v>
      </c>
      <c r="E1380" s="54" t="s">
        <v>886</v>
      </c>
      <c r="F1380" s="54" t="s">
        <v>42</v>
      </c>
      <c r="G1380" s="55">
        <f>VLOOKUP($K1380,'[1]АС БЮДЖ на 31 12 2018'!$A$8:$H$701,6,0)</f>
        <v>6255007.7199999997</v>
      </c>
      <c r="H1380" s="56">
        <v>8010010020</v>
      </c>
      <c r="I1380" s="45" t="str">
        <f t="shared" si="200"/>
        <v>8010010020</v>
      </c>
      <c r="J1380" s="45"/>
      <c r="K1380" s="45" t="str">
        <f t="shared" si="199"/>
        <v>61701048010010020129</v>
      </c>
      <c r="L1380" s="39"/>
    </row>
    <row r="1381" spans="1:12" s="38" customFormat="1" ht="38.25">
      <c r="A1381" s="103" t="s">
        <v>536</v>
      </c>
      <c r="B1381" s="53" t="s">
        <v>880</v>
      </c>
      <c r="C1381" s="54" t="s">
        <v>26</v>
      </c>
      <c r="D1381" s="54" t="s">
        <v>86</v>
      </c>
      <c r="E1381" s="54" t="s">
        <v>887</v>
      </c>
      <c r="F1381" s="54" t="s">
        <v>24</v>
      </c>
      <c r="G1381" s="55">
        <f>G1382+G1386</f>
        <v>1047750</v>
      </c>
      <c r="H1381" s="56">
        <v>8010076200</v>
      </c>
      <c r="I1381" s="45" t="str">
        <f t="shared" si="200"/>
        <v>8010076200</v>
      </c>
      <c r="J1381" s="46"/>
      <c r="K1381" s="45" t="str">
        <f t="shared" si="199"/>
        <v>61701048010076200000</v>
      </c>
      <c r="L1381" s="39"/>
    </row>
    <row r="1382" spans="1:12" s="38" customFormat="1">
      <c r="A1382" s="52" t="s">
        <v>35</v>
      </c>
      <c r="B1382" s="53" t="s">
        <v>880</v>
      </c>
      <c r="C1382" s="54" t="s">
        <v>26</v>
      </c>
      <c r="D1382" s="54" t="s">
        <v>86</v>
      </c>
      <c r="E1382" s="54" t="s">
        <v>887</v>
      </c>
      <c r="F1382" s="54" t="s">
        <v>36</v>
      </c>
      <c r="G1382" s="55">
        <f>SUM(G1383:G1385)</f>
        <v>989330</v>
      </c>
      <c r="H1382" s="56">
        <v>8010076200</v>
      </c>
      <c r="I1382" s="45" t="str">
        <f t="shared" si="200"/>
        <v>8010076200</v>
      </c>
      <c r="J1382" s="45"/>
      <c r="K1382" s="45" t="str">
        <f t="shared" si="199"/>
        <v>61701048010076200120</v>
      </c>
      <c r="L1382" s="39"/>
    </row>
    <row r="1383" spans="1:12" s="38" customFormat="1">
      <c r="A1383" s="52" t="s">
        <v>57</v>
      </c>
      <c r="B1383" s="53" t="s">
        <v>880</v>
      </c>
      <c r="C1383" s="54" t="s">
        <v>26</v>
      </c>
      <c r="D1383" s="54" t="s">
        <v>86</v>
      </c>
      <c r="E1383" s="54" t="s">
        <v>887</v>
      </c>
      <c r="F1383" s="54" t="s">
        <v>58</v>
      </c>
      <c r="G1383" s="55">
        <f>VLOOKUP($K1383,'[1]АС БЮДЖ на 31 12 2018'!$A$8:$H$701,6,0)</f>
        <v>712382.16</v>
      </c>
      <c r="H1383" s="56">
        <v>8010076200</v>
      </c>
      <c r="I1383" s="45" t="str">
        <f t="shared" si="200"/>
        <v>8010076200</v>
      </c>
      <c r="J1383" s="45"/>
      <c r="K1383" s="45" t="str">
        <f t="shared" si="199"/>
        <v>61701048010076200121</v>
      </c>
      <c r="L1383" s="39"/>
    </row>
    <row r="1384" spans="1:12" s="38" customFormat="1" ht="25.5">
      <c r="A1384" s="57" t="s">
        <v>37</v>
      </c>
      <c r="B1384" s="53" t="s">
        <v>880</v>
      </c>
      <c r="C1384" s="54" t="s">
        <v>26</v>
      </c>
      <c r="D1384" s="54" t="s">
        <v>86</v>
      </c>
      <c r="E1384" s="54" t="s">
        <v>887</v>
      </c>
      <c r="F1384" s="54" t="s">
        <v>38</v>
      </c>
      <c r="G1384" s="55">
        <f>VLOOKUP($K1384,'[1]АС БЮДЖ на 31 12 2018'!$A$8:$H$701,6,0)</f>
        <v>38560</v>
      </c>
      <c r="H1384" s="56">
        <v>8010076200</v>
      </c>
      <c r="I1384" s="45" t="str">
        <f t="shared" si="200"/>
        <v>8010076200</v>
      </c>
      <c r="J1384" s="45"/>
      <c r="K1384" s="45" t="str">
        <f t="shared" si="199"/>
        <v>61701048010076200122</v>
      </c>
      <c r="L1384" s="39"/>
    </row>
    <row r="1385" spans="1:12" s="38" customFormat="1" ht="38.25">
      <c r="A1385" s="52" t="s">
        <v>41</v>
      </c>
      <c r="B1385" s="53" t="s">
        <v>880</v>
      </c>
      <c r="C1385" s="54" t="s">
        <v>26</v>
      </c>
      <c r="D1385" s="54" t="s">
        <v>86</v>
      </c>
      <c r="E1385" s="54" t="s">
        <v>887</v>
      </c>
      <c r="F1385" s="54" t="s">
        <v>42</v>
      </c>
      <c r="G1385" s="55">
        <f>VLOOKUP($K1385,'[1]АС БЮДЖ на 31 12 2018'!$A$8:$H$701,6,0)</f>
        <v>238387.84</v>
      </c>
      <c r="H1385" s="56">
        <v>8010076200</v>
      </c>
      <c r="I1385" s="45" t="str">
        <f t="shared" si="200"/>
        <v>8010076200</v>
      </c>
      <c r="J1385" s="45"/>
      <c r="K1385" s="45" t="str">
        <f t="shared" si="199"/>
        <v>61701048010076200129</v>
      </c>
      <c r="L1385" s="39"/>
    </row>
    <row r="1386" spans="1:12" s="38" customFormat="1" ht="25.5">
      <c r="A1386" s="52" t="s">
        <v>43</v>
      </c>
      <c r="B1386" s="53" t="s">
        <v>880</v>
      </c>
      <c r="C1386" s="54" t="s">
        <v>26</v>
      </c>
      <c r="D1386" s="54" t="s">
        <v>86</v>
      </c>
      <c r="E1386" s="54" t="s">
        <v>887</v>
      </c>
      <c r="F1386" s="54" t="s">
        <v>44</v>
      </c>
      <c r="G1386" s="55">
        <f>G1387</f>
        <v>58420</v>
      </c>
      <c r="H1386" s="56">
        <v>8010076200</v>
      </c>
      <c r="I1386" s="45" t="str">
        <f t="shared" si="200"/>
        <v>8010076200</v>
      </c>
      <c r="J1386" s="45"/>
      <c r="K1386" s="45" t="str">
        <f t="shared" si="199"/>
        <v>61701048010076200240</v>
      </c>
      <c r="L1386" s="39"/>
    </row>
    <row r="1387" spans="1:12" s="82" customFormat="1" ht="25.5">
      <c r="A1387" s="57" t="s">
        <v>45</v>
      </c>
      <c r="B1387" s="53" t="s">
        <v>880</v>
      </c>
      <c r="C1387" s="54" t="s">
        <v>26</v>
      </c>
      <c r="D1387" s="54" t="s">
        <v>86</v>
      </c>
      <c r="E1387" s="54" t="s">
        <v>887</v>
      </c>
      <c r="F1387" s="54" t="s">
        <v>46</v>
      </c>
      <c r="G1387" s="55">
        <f>VLOOKUP($K1387,'[1]АС БЮДЖ на 31 12 2018'!$A$8:$H$701,6,0)</f>
        <v>58420</v>
      </c>
      <c r="H1387" s="56">
        <v>8010076200</v>
      </c>
      <c r="I1387" s="45" t="str">
        <f t="shared" si="200"/>
        <v>8010076200</v>
      </c>
      <c r="J1387" s="45"/>
      <c r="K1387" s="45" t="str">
        <f t="shared" si="199"/>
        <v>61701048010076200244</v>
      </c>
      <c r="L1387" s="81"/>
    </row>
    <row r="1388" spans="1:12" s="38" customFormat="1" ht="38.25">
      <c r="A1388" s="65" t="s">
        <v>888</v>
      </c>
      <c r="B1388" s="66" t="s">
        <v>880</v>
      </c>
      <c r="C1388" s="67" t="s">
        <v>26</v>
      </c>
      <c r="D1388" s="67" t="s">
        <v>86</v>
      </c>
      <c r="E1388" s="67" t="s">
        <v>889</v>
      </c>
      <c r="F1388" s="67" t="s">
        <v>24</v>
      </c>
      <c r="G1388" s="68">
        <f>G1391+G1389</f>
        <v>68983</v>
      </c>
      <c r="H1388" s="69">
        <v>8010076360</v>
      </c>
      <c r="I1388" s="45" t="str">
        <f t="shared" si="200"/>
        <v>8010076360</v>
      </c>
      <c r="J1388" s="46"/>
      <c r="K1388" s="45" t="str">
        <f t="shared" si="199"/>
        <v>61701048010076360000</v>
      </c>
      <c r="L1388" s="39"/>
    </row>
    <row r="1389" spans="1:12" s="38" customFormat="1">
      <c r="A1389" s="52" t="s">
        <v>35</v>
      </c>
      <c r="B1389" s="66" t="s">
        <v>880</v>
      </c>
      <c r="C1389" s="67" t="s">
        <v>26</v>
      </c>
      <c r="D1389" s="67" t="s">
        <v>86</v>
      </c>
      <c r="E1389" s="67" t="s">
        <v>889</v>
      </c>
      <c r="F1389" s="67" t="s">
        <v>36</v>
      </c>
      <c r="G1389" s="68">
        <f>G1390</f>
        <v>1400</v>
      </c>
      <c r="H1389" s="69">
        <v>8010076360</v>
      </c>
      <c r="I1389" s="45" t="str">
        <f t="shared" si="200"/>
        <v>8010076360</v>
      </c>
      <c r="J1389" s="45"/>
      <c r="K1389" s="45" t="str">
        <f t="shared" si="199"/>
        <v>61701048010076360120</v>
      </c>
      <c r="L1389" s="39"/>
    </row>
    <row r="1390" spans="1:12" s="38" customFormat="1" ht="25.5">
      <c r="A1390" s="57" t="s">
        <v>37</v>
      </c>
      <c r="B1390" s="66" t="s">
        <v>880</v>
      </c>
      <c r="C1390" s="67" t="s">
        <v>26</v>
      </c>
      <c r="D1390" s="67" t="s">
        <v>86</v>
      </c>
      <c r="E1390" s="67" t="s">
        <v>889</v>
      </c>
      <c r="F1390" s="67" t="s">
        <v>38</v>
      </c>
      <c r="G1390" s="55">
        <f>VLOOKUP($K1390,'[1]АС БЮДЖ на 31 12 2018'!$A$8:$H$701,6,0)</f>
        <v>1400</v>
      </c>
      <c r="H1390" s="69">
        <v>8010076360</v>
      </c>
      <c r="I1390" s="45" t="str">
        <f t="shared" si="200"/>
        <v>8010076360</v>
      </c>
      <c r="J1390" s="45"/>
      <c r="K1390" s="45" t="str">
        <f t="shared" si="199"/>
        <v>61701048010076360122</v>
      </c>
      <c r="L1390" s="39"/>
    </row>
    <row r="1391" spans="1:12" s="38" customFormat="1" ht="25.5">
      <c r="A1391" s="52" t="s">
        <v>43</v>
      </c>
      <c r="B1391" s="66" t="s">
        <v>880</v>
      </c>
      <c r="C1391" s="67" t="s">
        <v>26</v>
      </c>
      <c r="D1391" s="67" t="s">
        <v>86</v>
      </c>
      <c r="E1391" s="67" t="s">
        <v>889</v>
      </c>
      <c r="F1391" s="67" t="s">
        <v>44</v>
      </c>
      <c r="G1391" s="68">
        <f t="shared" ref="G1391" si="204">G1392</f>
        <v>67583</v>
      </c>
      <c r="H1391" s="69">
        <v>8010076360</v>
      </c>
      <c r="I1391" s="45" t="str">
        <f t="shared" si="200"/>
        <v>8010076360</v>
      </c>
      <c r="J1391" s="45"/>
      <c r="K1391" s="45" t="str">
        <f t="shared" si="199"/>
        <v>61701048010076360240</v>
      </c>
      <c r="L1391" s="39"/>
    </row>
    <row r="1392" spans="1:12" s="59" customFormat="1" ht="25.5">
      <c r="A1392" s="57" t="s">
        <v>45</v>
      </c>
      <c r="B1392" s="66" t="s">
        <v>880</v>
      </c>
      <c r="C1392" s="67" t="s">
        <v>26</v>
      </c>
      <c r="D1392" s="67" t="s">
        <v>86</v>
      </c>
      <c r="E1392" s="67" t="s">
        <v>889</v>
      </c>
      <c r="F1392" s="67" t="s">
        <v>46</v>
      </c>
      <c r="G1392" s="55">
        <f>VLOOKUP($K1392,'[1]АС БЮДЖ на 31 12 2018'!$A$8:$H$701,6,0)</f>
        <v>67583</v>
      </c>
      <c r="H1392" s="56">
        <v>8010076360</v>
      </c>
      <c r="I1392" s="45" t="str">
        <f t="shared" si="200"/>
        <v>8010076360</v>
      </c>
      <c r="J1392" s="45"/>
      <c r="K1392" s="45" t="str">
        <f t="shared" ref="K1392:K1457" si="205">CONCATENATE(B1392,C1392,D1392,I1392,F1392)</f>
        <v>61701048010076360244</v>
      </c>
      <c r="L1392" s="58"/>
    </row>
    <row r="1393" spans="1:12" s="38" customFormat="1">
      <c r="A1393" s="47" t="s">
        <v>107</v>
      </c>
      <c r="B1393" s="48" t="s">
        <v>880</v>
      </c>
      <c r="C1393" s="49" t="s">
        <v>26</v>
      </c>
      <c r="D1393" s="49" t="s">
        <v>108</v>
      </c>
      <c r="E1393" s="49" t="s">
        <v>23</v>
      </c>
      <c r="F1393" s="49" t="s">
        <v>24</v>
      </c>
      <c r="G1393" s="50">
        <f>G1394+G1403</f>
        <v>562337.9</v>
      </c>
      <c r="H1393" s="51">
        <v>0</v>
      </c>
      <c r="I1393" s="45" t="str">
        <f t="shared" si="200"/>
        <v>0000000000</v>
      </c>
      <c r="J1393" s="46"/>
      <c r="K1393" s="45" t="str">
        <f t="shared" si="205"/>
        <v>61701130000000000000</v>
      </c>
      <c r="L1393" s="39"/>
    </row>
    <row r="1394" spans="1:12" s="38" customFormat="1" ht="38.25">
      <c r="A1394" s="70" t="s">
        <v>270</v>
      </c>
      <c r="B1394" s="66" t="s">
        <v>880</v>
      </c>
      <c r="C1394" s="67" t="s">
        <v>26</v>
      </c>
      <c r="D1394" s="67" t="s">
        <v>108</v>
      </c>
      <c r="E1394" s="67" t="s">
        <v>271</v>
      </c>
      <c r="F1394" s="67" t="s">
        <v>24</v>
      </c>
      <c r="G1394" s="68">
        <f t="shared" ref="G1394:G1397" si="206">G1395</f>
        <v>383397.63</v>
      </c>
      <c r="H1394" s="69">
        <v>1100000000</v>
      </c>
      <c r="I1394" s="45" t="str">
        <f t="shared" ref="I1394:I1459" si="207">TEXT(H1394,"0000000000")</f>
        <v>1100000000</v>
      </c>
      <c r="J1394" s="46"/>
      <c r="K1394" s="45" t="str">
        <f t="shared" si="205"/>
        <v>61701131100000000000</v>
      </c>
      <c r="L1394" s="39"/>
    </row>
    <row r="1395" spans="1:12" s="38" customFormat="1" ht="38.25">
      <c r="A1395" s="70" t="s">
        <v>272</v>
      </c>
      <c r="B1395" s="53" t="s">
        <v>880</v>
      </c>
      <c r="C1395" s="67" t="s">
        <v>26</v>
      </c>
      <c r="D1395" s="67" t="s">
        <v>108</v>
      </c>
      <c r="E1395" s="67" t="s">
        <v>273</v>
      </c>
      <c r="F1395" s="67" t="s">
        <v>24</v>
      </c>
      <c r="G1395" s="68">
        <f t="shared" si="206"/>
        <v>383397.63</v>
      </c>
      <c r="H1395" s="69" t="s">
        <v>274</v>
      </c>
      <c r="I1395" s="45" t="str">
        <f t="shared" si="207"/>
        <v>11Б0000000</v>
      </c>
      <c r="J1395" s="46"/>
      <c r="K1395" s="45" t="str">
        <f t="shared" si="205"/>
        <v>617011311Б0000000000</v>
      </c>
      <c r="L1395" s="39"/>
    </row>
    <row r="1396" spans="1:12" s="38" customFormat="1" ht="25.5">
      <c r="A1396" s="52" t="s">
        <v>275</v>
      </c>
      <c r="B1396" s="53" t="s">
        <v>880</v>
      </c>
      <c r="C1396" s="67" t="s">
        <v>26</v>
      </c>
      <c r="D1396" s="67" t="s">
        <v>108</v>
      </c>
      <c r="E1396" s="67" t="s">
        <v>276</v>
      </c>
      <c r="F1396" s="67" t="s">
        <v>24</v>
      </c>
      <c r="G1396" s="68">
        <f>G1397+G1400</f>
        <v>383397.63</v>
      </c>
      <c r="H1396" s="69" t="s">
        <v>277</v>
      </c>
      <c r="I1396" s="45" t="str">
        <f t="shared" si="207"/>
        <v>11Б0100000</v>
      </c>
      <c r="J1396" s="46"/>
      <c r="K1396" s="45" t="str">
        <f t="shared" si="205"/>
        <v>617011311Б0100000000</v>
      </c>
      <c r="L1396" s="39"/>
    </row>
    <row r="1397" spans="1:12" s="38" customFormat="1" ht="25.5">
      <c r="A1397" s="52" t="s">
        <v>890</v>
      </c>
      <c r="B1397" s="53" t="s">
        <v>880</v>
      </c>
      <c r="C1397" s="67" t="s">
        <v>26</v>
      </c>
      <c r="D1397" s="67" t="s">
        <v>108</v>
      </c>
      <c r="E1397" s="67" t="s">
        <v>891</v>
      </c>
      <c r="F1397" s="67" t="s">
        <v>24</v>
      </c>
      <c r="G1397" s="68">
        <f t="shared" si="206"/>
        <v>350000</v>
      </c>
      <c r="H1397" s="69" t="s">
        <v>892</v>
      </c>
      <c r="I1397" s="45" t="str">
        <f t="shared" si="207"/>
        <v>11Б0120840</v>
      </c>
      <c r="J1397" s="46"/>
      <c r="K1397" s="45" t="str">
        <f t="shared" si="205"/>
        <v>617011311Б0120840000</v>
      </c>
      <c r="L1397" s="39"/>
    </row>
    <row r="1398" spans="1:12" s="38" customFormat="1" ht="25.5">
      <c r="A1398" s="52" t="s">
        <v>43</v>
      </c>
      <c r="B1398" s="53" t="s">
        <v>880</v>
      </c>
      <c r="C1398" s="67" t="s">
        <v>26</v>
      </c>
      <c r="D1398" s="67" t="s">
        <v>108</v>
      </c>
      <c r="E1398" s="67" t="s">
        <v>891</v>
      </c>
      <c r="F1398" s="67" t="s">
        <v>44</v>
      </c>
      <c r="G1398" s="68">
        <f>G1399</f>
        <v>350000</v>
      </c>
      <c r="H1398" s="69" t="s">
        <v>892</v>
      </c>
      <c r="I1398" s="45" t="str">
        <f t="shared" si="207"/>
        <v>11Б0120840</v>
      </c>
      <c r="J1398" s="45"/>
      <c r="K1398" s="45" t="str">
        <f t="shared" si="205"/>
        <v>617011311Б0120840240</v>
      </c>
      <c r="L1398" s="39"/>
    </row>
    <row r="1399" spans="1:12" s="59" customFormat="1" ht="25.5">
      <c r="A1399" s="57" t="s">
        <v>45</v>
      </c>
      <c r="B1399" s="53" t="s">
        <v>880</v>
      </c>
      <c r="C1399" s="67" t="s">
        <v>26</v>
      </c>
      <c r="D1399" s="67" t="s">
        <v>108</v>
      </c>
      <c r="E1399" s="67" t="s">
        <v>891</v>
      </c>
      <c r="F1399" s="67" t="s">
        <v>46</v>
      </c>
      <c r="G1399" s="55">
        <f>VLOOKUP($K1399,'[1]АС БЮДЖ на 31 12 2018'!$A$8:$H$701,6,0)</f>
        <v>350000</v>
      </c>
      <c r="H1399" s="56" t="s">
        <v>892</v>
      </c>
      <c r="I1399" s="45" t="str">
        <f t="shared" si="207"/>
        <v>11Б0120840</v>
      </c>
      <c r="J1399" s="45"/>
      <c r="K1399" s="45" t="str">
        <f t="shared" si="205"/>
        <v>617011311Б0120840244</v>
      </c>
      <c r="L1399" s="58"/>
    </row>
    <row r="1400" spans="1:12" s="38" customFormat="1" ht="25.5">
      <c r="A1400" s="52" t="s">
        <v>284</v>
      </c>
      <c r="B1400" s="53" t="s">
        <v>880</v>
      </c>
      <c r="C1400" s="67" t="s">
        <v>26</v>
      </c>
      <c r="D1400" s="67" t="s">
        <v>108</v>
      </c>
      <c r="E1400" s="77" t="s">
        <v>285</v>
      </c>
      <c r="F1400" s="54" t="s">
        <v>24</v>
      </c>
      <c r="G1400" s="55">
        <f t="shared" ref="G1400:G1401" si="208">G1401</f>
        <v>33397.629999999997</v>
      </c>
      <c r="H1400" s="56" t="s">
        <v>286</v>
      </c>
      <c r="I1400" s="45" t="str">
        <f t="shared" si="207"/>
        <v>11Б0121120</v>
      </c>
      <c r="J1400" s="46"/>
      <c r="K1400" s="45" t="str">
        <f t="shared" si="205"/>
        <v>617011311Б0121120000</v>
      </c>
      <c r="L1400" s="39"/>
    </row>
    <row r="1401" spans="1:12" s="38" customFormat="1" ht="25.5">
      <c r="A1401" s="52" t="s">
        <v>43</v>
      </c>
      <c r="B1401" s="53" t="s">
        <v>880</v>
      </c>
      <c r="C1401" s="67" t="s">
        <v>26</v>
      </c>
      <c r="D1401" s="67" t="s">
        <v>108</v>
      </c>
      <c r="E1401" s="77" t="s">
        <v>285</v>
      </c>
      <c r="F1401" s="54" t="s">
        <v>44</v>
      </c>
      <c r="G1401" s="55">
        <f t="shared" si="208"/>
        <v>33397.629999999997</v>
      </c>
      <c r="H1401" s="56" t="s">
        <v>286</v>
      </c>
      <c r="I1401" s="45" t="str">
        <f t="shared" si="207"/>
        <v>11Б0121120</v>
      </c>
      <c r="J1401" s="45"/>
      <c r="K1401" s="45" t="str">
        <f t="shared" si="205"/>
        <v>617011311Б0121120240</v>
      </c>
      <c r="L1401" s="39"/>
    </row>
    <row r="1402" spans="1:12" s="59" customFormat="1" ht="25.5">
      <c r="A1402" s="57" t="s">
        <v>45</v>
      </c>
      <c r="B1402" s="53" t="s">
        <v>880</v>
      </c>
      <c r="C1402" s="67" t="s">
        <v>26</v>
      </c>
      <c r="D1402" s="67" t="s">
        <v>108</v>
      </c>
      <c r="E1402" s="77" t="s">
        <v>285</v>
      </c>
      <c r="F1402" s="54" t="s">
        <v>46</v>
      </c>
      <c r="G1402" s="55">
        <f>VLOOKUP($K1402,'[1]АС БЮДЖ на 31 12 2018'!$A$8:$H$701,6,0)</f>
        <v>33397.629999999997</v>
      </c>
      <c r="H1402" s="56" t="s">
        <v>286</v>
      </c>
      <c r="I1402" s="45" t="str">
        <f t="shared" si="207"/>
        <v>11Б0121120</v>
      </c>
      <c r="J1402" s="45"/>
      <c r="K1402" s="45" t="str">
        <f t="shared" si="205"/>
        <v>617011311Б0121120244</v>
      </c>
      <c r="L1402" s="58"/>
    </row>
    <row r="1403" spans="1:12" s="59" customFormat="1">
      <c r="A1403" s="91" t="s">
        <v>881</v>
      </c>
      <c r="B1403" s="66" t="s">
        <v>880</v>
      </c>
      <c r="C1403" s="67" t="s">
        <v>26</v>
      </c>
      <c r="D1403" s="67" t="s">
        <v>108</v>
      </c>
      <c r="E1403" s="67" t="s">
        <v>882</v>
      </c>
      <c r="F1403" s="67" t="s">
        <v>24</v>
      </c>
      <c r="G1403" s="68">
        <f t="shared" ref="G1403:G1406" si="209">G1404</f>
        <v>178940.27</v>
      </c>
      <c r="H1403" s="69">
        <v>8000000000</v>
      </c>
      <c r="I1403" s="45" t="str">
        <f t="shared" si="207"/>
        <v>8000000000</v>
      </c>
      <c r="J1403" s="46"/>
      <c r="K1403" s="45" t="str">
        <f t="shared" si="205"/>
        <v>61701138000000000000</v>
      </c>
      <c r="L1403" s="39"/>
    </row>
    <row r="1404" spans="1:12" s="59" customFormat="1" ht="25.5">
      <c r="A1404" s="91" t="s">
        <v>883</v>
      </c>
      <c r="B1404" s="66" t="s">
        <v>880</v>
      </c>
      <c r="C1404" s="67" t="s">
        <v>26</v>
      </c>
      <c r="D1404" s="67" t="s">
        <v>108</v>
      </c>
      <c r="E1404" s="67" t="s">
        <v>884</v>
      </c>
      <c r="F1404" s="67" t="s">
        <v>24</v>
      </c>
      <c r="G1404" s="68">
        <f>G1405</f>
        <v>178940.27</v>
      </c>
      <c r="H1404" s="69">
        <v>8010000000</v>
      </c>
      <c r="I1404" s="45" t="str">
        <f t="shared" si="207"/>
        <v>8010000000</v>
      </c>
      <c r="J1404" s="46"/>
      <c r="K1404" s="45" t="str">
        <f t="shared" si="205"/>
        <v>61701138010000000000</v>
      </c>
      <c r="L1404" s="39"/>
    </row>
    <row r="1405" spans="1:12" s="59" customFormat="1">
      <c r="A1405" s="65" t="s">
        <v>208</v>
      </c>
      <c r="B1405" s="66" t="s">
        <v>880</v>
      </c>
      <c r="C1405" s="67" t="s">
        <v>26</v>
      </c>
      <c r="D1405" s="67" t="s">
        <v>108</v>
      </c>
      <c r="E1405" s="67" t="s">
        <v>893</v>
      </c>
      <c r="F1405" s="67" t="s">
        <v>24</v>
      </c>
      <c r="G1405" s="68">
        <f t="shared" si="209"/>
        <v>178940.27</v>
      </c>
      <c r="H1405" s="69">
        <v>8010020050</v>
      </c>
      <c r="I1405" s="45" t="str">
        <f t="shared" si="207"/>
        <v>8010020050</v>
      </c>
      <c r="J1405" s="46"/>
      <c r="K1405" s="45" t="str">
        <f t="shared" si="205"/>
        <v>61701138010020050000</v>
      </c>
      <c r="L1405" s="39"/>
    </row>
    <row r="1406" spans="1:12" s="59" customFormat="1">
      <c r="A1406" s="52" t="s">
        <v>90</v>
      </c>
      <c r="B1406" s="66" t="s">
        <v>880</v>
      </c>
      <c r="C1406" s="67" t="s">
        <v>26</v>
      </c>
      <c r="D1406" s="67" t="s">
        <v>108</v>
      </c>
      <c r="E1406" s="67" t="s">
        <v>893</v>
      </c>
      <c r="F1406" s="54" t="s">
        <v>91</v>
      </c>
      <c r="G1406" s="78">
        <f t="shared" si="209"/>
        <v>178940.27</v>
      </c>
      <c r="H1406" s="79">
        <v>8010020050</v>
      </c>
      <c r="I1406" s="45" t="str">
        <f t="shared" si="207"/>
        <v>8010020050</v>
      </c>
      <c r="J1406" s="45"/>
      <c r="K1406" s="45" t="str">
        <f t="shared" si="205"/>
        <v>61701138010020050830</v>
      </c>
      <c r="L1406" s="58"/>
    </row>
    <row r="1407" spans="1:12" s="59" customFormat="1" ht="25.5">
      <c r="A1407" s="52" t="s">
        <v>92</v>
      </c>
      <c r="B1407" s="66" t="s">
        <v>880</v>
      </c>
      <c r="C1407" s="67" t="s">
        <v>26</v>
      </c>
      <c r="D1407" s="67" t="s">
        <v>108</v>
      </c>
      <c r="E1407" s="67" t="s">
        <v>893</v>
      </c>
      <c r="F1407" s="54" t="s">
        <v>93</v>
      </c>
      <c r="G1407" s="55">
        <f>VLOOKUP($K1407,'[1]АС БЮДЖ на 31 12 2018'!$A$8:$H$701,6,0)</f>
        <v>178940.27</v>
      </c>
      <c r="H1407" s="56">
        <v>8010020050</v>
      </c>
      <c r="I1407" s="45" t="str">
        <f t="shared" si="207"/>
        <v>8010020050</v>
      </c>
      <c r="J1407" s="45"/>
      <c r="K1407" s="45" t="str">
        <f t="shared" si="205"/>
        <v>61701138010020050831</v>
      </c>
      <c r="L1407" s="58"/>
    </row>
    <row r="1408" spans="1:12" s="38" customFormat="1">
      <c r="A1408" s="40" t="s">
        <v>215</v>
      </c>
      <c r="B1408" s="41" t="s">
        <v>880</v>
      </c>
      <c r="C1408" s="42" t="s">
        <v>86</v>
      </c>
      <c r="D1408" s="42" t="s">
        <v>22</v>
      </c>
      <c r="E1408" s="42" t="s">
        <v>23</v>
      </c>
      <c r="F1408" s="42" t="s">
        <v>24</v>
      </c>
      <c r="G1408" s="43">
        <f t="shared" ref="G1408:G1411" si="210">G1409</f>
        <v>70462489</v>
      </c>
      <c r="H1408" s="44">
        <v>0</v>
      </c>
      <c r="I1408" s="45" t="str">
        <f t="shared" si="207"/>
        <v>0000000000</v>
      </c>
      <c r="J1408" s="46"/>
      <c r="K1408" s="45" t="str">
        <f t="shared" si="205"/>
        <v>61704000000000000000</v>
      </c>
      <c r="L1408" s="39"/>
    </row>
    <row r="1409" spans="1:12" s="38" customFormat="1">
      <c r="A1409" s="47" t="s">
        <v>894</v>
      </c>
      <c r="B1409" s="48" t="s">
        <v>880</v>
      </c>
      <c r="C1409" s="49" t="s">
        <v>86</v>
      </c>
      <c r="D1409" s="49" t="s">
        <v>520</v>
      </c>
      <c r="E1409" s="49" t="s">
        <v>23</v>
      </c>
      <c r="F1409" s="49" t="s">
        <v>24</v>
      </c>
      <c r="G1409" s="50">
        <f t="shared" si="210"/>
        <v>70462489</v>
      </c>
      <c r="H1409" s="51">
        <v>0</v>
      </c>
      <c r="I1409" s="45" t="str">
        <f t="shared" si="207"/>
        <v>0000000000</v>
      </c>
      <c r="J1409" s="46"/>
      <c r="K1409" s="45" t="str">
        <f t="shared" si="205"/>
        <v>61704090000000000000</v>
      </c>
      <c r="L1409" s="39"/>
    </row>
    <row r="1410" spans="1:12" s="38" customFormat="1" ht="38.25">
      <c r="A1410" s="57" t="s">
        <v>326</v>
      </c>
      <c r="B1410" s="66" t="s">
        <v>880</v>
      </c>
      <c r="C1410" s="67" t="s">
        <v>86</v>
      </c>
      <c r="D1410" s="67" t="s">
        <v>520</v>
      </c>
      <c r="E1410" s="67" t="s">
        <v>327</v>
      </c>
      <c r="F1410" s="67" t="s">
        <v>24</v>
      </c>
      <c r="G1410" s="68">
        <f t="shared" si="210"/>
        <v>70462489</v>
      </c>
      <c r="H1410" s="69">
        <v>400000000</v>
      </c>
      <c r="I1410" s="45" t="str">
        <f t="shared" si="207"/>
        <v>0400000000</v>
      </c>
      <c r="J1410" s="46"/>
      <c r="K1410" s="45" t="str">
        <f t="shared" si="205"/>
        <v>61704090400000000000</v>
      </c>
      <c r="L1410" s="39"/>
    </row>
    <row r="1411" spans="1:12" s="38" customFormat="1" ht="38.25">
      <c r="A1411" s="91" t="s">
        <v>328</v>
      </c>
      <c r="B1411" s="66" t="s">
        <v>880</v>
      </c>
      <c r="C1411" s="67" t="s">
        <v>86</v>
      </c>
      <c r="D1411" s="67" t="s">
        <v>520</v>
      </c>
      <c r="E1411" s="67" t="s">
        <v>329</v>
      </c>
      <c r="F1411" s="67" t="s">
        <v>24</v>
      </c>
      <c r="G1411" s="68">
        <f t="shared" si="210"/>
        <v>70462489</v>
      </c>
      <c r="H1411" s="69">
        <v>420000000</v>
      </c>
      <c r="I1411" s="45" t="str">
        <f t="shared" si="207"/>
        <v>0420000000</v>
      </c>
      <c r="J1411" s="46"/>
      <c r="K1411" s="45" t="str">
        <f t="shared" si="205"/>
        <v>61704090420000000000</v>
      </c>
      <c r="L1411" s="39"/>
    </row>
    <row r="1412" spans="1:12" s="38" customFormat="1" ht="38.25">
      <c r="A1412" s="91" t="s">
        <v>330</v>
      </c>
      <c r="B1412" s="66" t="s">
        <v>880</v>
      </c>
      <c r="C1412" s="67" t="s">
        <v>86</v>
      </c>
      <c r="D1412" s="67" t="s">
        <v>520</v>
      </c>
      <c r="E1412" s="67" t="s">
        <v>331</v>
      </c>
      <c r="F1412" s="67" t="s">
        <v>24</v>
      </c>
      <c r="G1412" s="68">
        <f>G1419+G1413+G1416+G1422</f>
        <v>70462489</v>
      </c>
      <c r="H1412" s="69">
        <v>420200000</v>
      </c>
      <c r="I1412" s="45" t="str">
        <f t="shared" si="207"/>
        <v>0420200000</v>
      </c>
      <c r="J1412" s="46"/>
      <c r="K1412" s="45" t="str">
        <f t="shared" si="205"/>
        <v>61704090420200000000</v>
      </c>
      <c r="L1412" s="39"/>
    </row>
    <row r="1413" spans="1:12" s="121" customFormat="1" ht="25.5">
      <c r="A1413" s="52" t="s">
        <v>895</v>
      </c>
      <c r="B1413" s="53" t="s">
        <v>880</v>
      </c>
      <c r="C1413" s="54" t="s">
        <v>86</v>
      </c>
      <c r="D1413" s="54" t="s">
        <v>520</v>
      </c>
      <c r="E1413" s="54" t="s">
        <v>896</v>
      </c>
      <c r="F1413" s="54" t="s">
        <v>24</v>
      </c>
      <c r="G1413" s="55">
        <f t="shared" ref="G1413:G1414" si="211">G1414</f>
        <v>5143956.76</v>
      </c>
      <c r="H1413" s="56">
        <v>420220820</v>
      </c>
      <c r="I1413" s="45" t="str">
        <f t="shared" si="207"/>
        <v>0420220820</v>
      </c>
      <c r="J1413" s="46"/>
      <c r="K1413" s="45" t="str">
        <f t="shared" si="205"/>
        <v>61704090420220820000</v>
      </c>
      <c r="L1413" s="39"/>
    </row>
    <row r="1414" spans="1:12" s="121" customFormat="1" ht="25.5">
      <c r="A1414" s="52" t="s">
        <v>43</v>
      </c>
      <c r="B1414" s="53" t="s">
        <v>880</v>
      </c>
      <c r="C1414" s="54" t="s">
        <v>86</v>
      </c>
      <c r="D1414" s="54" t="s">
        <v>520</v>
      </c>
      <c r="E1414" s="54" t="s">
        <v>896</v>
      </c>
      <c r="F1414" s="54" t="s">
        <v>44</v>
      </c>
      <c r="G1414" s="55">
        <f t="shared" si="211"/>
        <v>5143956.76</v>
      </c>
      <c r="H1414" s="56">
        <v>420220820</v>
      </c>
      <c r="I1414" s="45" t="str">
        <f t="shared" si="207"/>
        <v>0420220820</v>
      </c>
      <c r="J1414" s="45"/>
      <c r="K1414" s="45" t="str">
        <f t="shared" si="205"/>
        <v>61704090420220820240</v>
      </c>
      <c r="L1414" s="122"/>
    </row>
    <row r="1415" spans="1:12" s="59" customFormat="1" ht="25.5">
      <c r="A1415" s="57" t="s">
        <v>45</v>
      </c>
      <c r="B1415" s="53" t="s">
        <v>880</v>
      </c>
      <c r="C1415" s="54" t="s">
        <v>86</v>
      </c>
      <c r="D1415" s="54" t="s">
        <v>520</v>
      </c>
      <c r="E1415" s="54" t="s">
        <v>896</v>
      </c>
      <c r="F1415" s="54" t="s">
        <v>46</v>
      </c>
      <c r="G1415" s="55">
        <f>VLOOKUP($K1415,'[1]АС БЮДЖ на 31 12 2018'!$A$8:$H$701,6,0)</f>
        <v>5143956.76</v>
      </c>
      <c r="H1415" s="56">
        <v>420220820</v>
      </c>
      <c r="I1415" s="45" t="str">
        <f t="shared" si="207"/>
        <v>0420220820</v>
      </c>
      <c r="J1415" s="45"/>
      <c r="K1415" s="45" t="str">
        <f t="shared" si="205"/>
        <v>61704090420220820244</v>
      </c>
      <c r="L1415" s="58"/>
    </row>
    <row r="1416" spans="1:12" s="121" customFormat="1" ht="76.5">
      <c r="A1416" s="52" t="s">
        <v>897</v>
      </c>
      <c r="B1416" s="53" t="s">
        <v>880</v>
      </c>
      <c r="C1416" s="54" t="s">
        <v>86</v>
      </c>
      <c r="D1416" s="54" t="s">
        <v>520</v>
      </c>
      <c r="E1416" s="54" t="s">
        <v>898</v>
      </c>
      <c r="F1416" s="54" t="s">
        <v>24</v>
      </c>
      <c r="G1416" s="55">
        <f t="shared" ref="G1416:G1417" si="212">G1417</f>
        <v>37339290</v>
      </c>
      <c r="H1416" s="56">
        <v>420221030</v>
      </c>
      <c r="I1416" s="45" t="str">
        <f t="shared" si="207"/>
        <v>0420221030</v>
      </c>
      <c r="J1416" s="46"/>
      <c r="K1416" s="45" t="str">
        <f t="shared" si="205"/>
        <v>61704090420221030000</v>
      </c>
      <c r="L1416" s="39"/>
    </row>
    <row r="1417" spans="1:12" s="121" customFormat="1" ht="25.5">
      <c r="A1417" s="52" t="s">
        <v>43</v>
      </c>
      <c r="B1417" s="53" t="s">
        <v>880</v>
      </c>
      <c r="C1417" s="54" t="s">
        <v>86</v>
      </c>
      <c r="D1417" s="54" t="s">
        <v>520</v>
      </c>
      <c r="E1417" s="54" t="s">
        <v>898</v>
      </c>
      <c r="F1417" s="54" t="s">
        <v>44</v>
      </c>
      <c r="G1417" s="55">
        <f t="shared" si="212"/>
        <v>37339290</v>
      </c>
      <c r="H1417" s="56">
        <v>420221030</v>
      </c>
      <c r="I1417" s="45" t="str">
        <f t="shared" si="207"/>
        <v>0420221030</v>
      </c>
      <c r="J1417" s="45"/>
      <c r="K1417" s="45" t="str">
        <f t="shared" si="205"/>
        <v>61704090420221030240</v>
      </c>
      <c r="L1417" s="122"/>
    </row>
    <row r="1418" spans="1:12" s="59" customFormat="1" ht="25.5">
      <c r="A1418" s="57" t="s">
        <v>45</v>
      </c>
      <c r="B1418" s="53" t="s">
        <v>880</v>
      </c>
      <c r="C1418" s="54" t="s">
        <v>86</v>
      </c>
      <c r="D1418" s="54" t="s">
        <v>520</v>
      </c>
      <c r="E1418" s="54" t="s">
        <v>898</v>
      </c>
      <c r="F1418" s="54" t="s">
        <v>46</v>
      </c>
      <c r="G1418" s="55">
        <f>VLOOKUP($K1418,'[1]АС БЮДЖ на 31 12 2018'!$A$8:$H$701,6,0)</f>
        <v>37339290</v>
      </c>
      <c r="H1418" s="56">
        <v>420221030</v>
      </c>
      <c r="I1418" s="45" t="str">
        <f t="shared" si="207"/>
        <v>0420221030</v>
      </c>
      <c r="J1418" s="45"/>
      <c r="K1418" s="45" t="str">
        <f t="shared" si="205"/>
        <v>61704090420221030244</v>
      </c>
      <c r="L1418" s="58"/>
    </row>
    <row r="1419" spans="1:12" s="38" customFormat="1" ht="25.5">
      <c r="A1419" s="52" t="s">
        <v>899</v>
      </c>
      <c r="B1419" s="53" t="s">
        <v>880</v>
      </c>
      <c r="C1419" s="54" t="s">
        <v>86</v>
      </c>
      <c r="D1419" s="54" t="s">
        <v>520</v>
      </c>
      <c r="E1419" s="54" t="s">
        <v>900</v>
      </c>
      <c r="F1419" s="54" t="s">
        <v>24</v>
      </c>
      <c r="G1419" s="55">
        <f t="shared" ref="G1419:G1420" si="213">G1420</f>
        <v>19489960</v>
      </c>
      <c r="H1419" s="56">
        <v>420221090</v>
      </c>
      <c r="I1419" s="45" t="str">
        <f t="shared" si="207"/>
        <v>0420221090</v>
      </c>
      <c r="J1419" s="46"/>
      <c r="K1419" s="45" t="str">
        <f t="shared" si="205"/>
        <v>61704090420221090000</v>
      </c>
      <c r="L1419" s="39"/>
    </row>
    <row r="1420" spans="1:12" s="38" customFormat="1" ht="25.5">
      <c r="A1420" s="52" t="s">
        <v>43</v>
      </c>
      <c r="B1420" s="53" t="s">
        <v>880</v>
      </c>
      <c r="C1420" s="54" t="s">
        <v>86</v>
      </c>
      <c r="D1420" s="54" t="s">
        <v>520</v>
      </c>
      <c r="E1420" s="54" t="s">
        <v>900</v>
      </c>
      <c r="F1420" s="54" t="s">
        <v>44</v>
      </c>
      <c r="G1420" s="55">
        <f t="shared" si="213"/>
        <v>19489960</v>
      </c>
      <c r="H1420" s="56">
        <v>420221090</v>
      </c>
      <c r="I1420" s="45" t="str">
        <f t="shared" si="207"/>
        <v>0420221090</v>
      </c>
      <c r="J1420" s="45"/>
      <c r="K1420" s="45" t="str">
        <f t="shared" si="205"/>
        <v>61704090420221090240</v>
      </c>
      <c r="L1420" s="39"/>
    </row>
    <row r="1421" spans="1:12" s="59" customFormat="1" ht="25.5">
      <c r="A1421" s="57" t="s">
        <v>45</v>
      </c>
      <c r="B1421" s="53" t="s">
        <v>880</v>
      </c>
      <c r="C1421" s="54" t="s">
        <v>86</v>
      </c>
      <c r="D1421" s="54" t="s">
        <v>520</v>
      </c>
      <c r="E1421" s="54" t="s">
        <v>900</v>
      </c>
      <c r="F1421" s="54" t="s">
        <v>46</v>
      </c>
      <c r="G1421" s="55">
        <f>VLOOKUP($K1421,'[1]АС БЮДЖ на 31 12 2018'!$A$8:$H$701,6,0)</f>
        <v>19489960</v>
      </c>
      <c r="H1421" s="56">
        <v>420221090</v>
      </c>
      <c r="I1421" s="45" t="str">
        <f t="shared" si="207"/>
        <v>0420221090</v>
      </c>
      <c r="J1421" s="45"/>
      <c r="K1421" s="45" t="str">
        <f t="shared" si="205"/>
        <v>61704090420221090244</v>
      </c>
      <c r="L1421" s="58"/>
    </row>
    <row r="1422" spans="1:12" s="59" customFormat="1" ht="51">
      <c r="A1422" s="52" t="s">
        <v>901</v>
      </c>
      <c r="B1422" s="53" t="s">
        <v>880</v>
      </c>
      <c r="C1422" s="54" t="s">
        <v>86</v>
      </c>
      <c r="D1422" s="54" t="s">
        <v>520</v>
      </c>
      <c r="E1422" s="54" t="s">
        <v>902</v>
      </c>
      <c r="F1422" s="54" t="s">
        <v>24</v>
      </c>
      <c r="G1422" s="55">
        <f t="shared" ref="G1422:G1423" si="214">G1423</f>
        <v>8489282.2400000002</v>
      </c>
      <c r="H1422" s="56">
        <v>420221410</v>
      </c>
      <c r="I1422" s="45" t="str">
        <f t="shared" si="207"/>
        <v>0420221410</v>
      </c>
      <c r="J1422" s="46"/>
      <c r="K1422" s="45" t="str">
        <f t="shared" si="205"/>
        <v>61704090420221410000</v>
      </c>
      <c r="L1422" s="39"/>
    </row>
    <row r="1423" spans="1:12" s="59" customFormat="1" ht="25.5">
      <c r="A1423" s="52" t="s">
        <v>43</v>
      </c>
      <c r="B1423" s="53" t="s">
        <v>880</v>
      </c>
      <c r="C1423" s="54" t="s">
        <v>86</v>
      </c>
      <c r="D1423" s="54" t="s">
        <v>520</v>
      </c>
      <c r="E1423" s="54" t="s">
        <v>902</v>
      </c>
      <c r="F1423" s="54" t="s">
        <v>44</v>
      </c>
      <c r="G1423" s="55">
        <f t="shared" si="214"/>
        <v>8489282.2400000002</v>
      </c>
      <c r="H1423" s="56">
        <v>420221410</v>
      </c>
      <c r="I1423" s="45" t="str">
        <f t="shared" si="207"/>
        <v>0420221410</v>
      </c>
      <c r="J1423" s="45"/>
      <c r="K1423" s="45" t="str">
        <f t="shared" si="205"/>
        <v>61704090420221410240</v>
      </c>
      <c r="L1423" s="58"/>
    </row>
    <row r="1424" spans="1:12" s="59" customFormat="1" ht="25.5">
      <c r="A1424" s="57" t="s">
        <v>45</v>
      </c>
      <c r="B1424" s="53" t="s">
        <v>880</v>
      </c>
      <c r="C1424" s="54" t="s">
        <v>86</v>
      </c>
      <c r="D1424" s="54" t="s">
        <v>520</v>
      </c>
      <c r="E1424" s="54" t="s">
        <v>902</v>
      </c>
      <c r="F1424" s="54" t="s">
        <v>46</v>
      </c>
      <c r="G1424" s="55">
        <f>VLOOKUP($K1424,'[1]АС БЮДЖ на 31 12 2018'!$A$8:$H$701,6,0)</f>
        <v>8489282.2400000002</v>
      </c>
      <c r="H1424" s="56">
        <v>420221410</v>
      </c>
      <c r="I1424" s="45" t="str">
        <f t="shared" si="207"/>
        <v>0420221410</v>
      </c>
      <c r="J1424" s="45"/>
      <c r="K1424" s="45" t="str">
        <f t="shared" si="205"/>
        <v>61704090420221410244</v>
      </c>
      <c r="L1424" s="58"/>
    </row>
    <row r="1425" spans="1:12" s="123" customFormat="1">
      <c r="A1425" s="40" t="s">
        <v>340</v>
      </c>
      <c r="B1425" s="41" t="s">
        <v>880</v>
      </c>
      <c r="C1425" s="42" t="s">
        <v>100</v>
      </c>
      <c r="D1425" s="42" t="s">
        <v>22</v>
      </c>
      <c r="E1425" s="42" t="s">
        <v>23</v>
      </c>
      <c r="F1425" s="42" t="s">
        <v>24</v>
      </c>
      <c r="G1425" s="43">
        <f>G1426+G1439</f>
        <v>17422157.41</v>
      </c>
      <c r="H1425" s="44">
        <v>0</v>
      </c>
      <c r="I1425" s="45" t="str">
        <f t="shared" si="207"/>
        <v>0000000000</v>
      </c>
      <c r="J1425" s="46"/>
      <c r="K1425" s="45" t="str">
        <f t="shared" si="205"/>
        <v>61705000000000000000</v>
      </c>
      <c r="L1425" s="39"/>
    </row>
    <row r="1426" spans="1:12" s="38" customFormat="1">
      <c r="A1426" s="47" t="s">
        <v>341</v>
      </c>
      <c r="B1426" s="48" t="s">
        <v>880</v>
      </c>
      <c r="C1426" s="49" t="s">
        <v>100</v>
      </c>
      <c r="D1426" s="49" t="s">
        <v>26</v>
      </c>
      <c r="E1426" s="49" t="s">
        <v>23</v>
      </c>
      <c r="F1426" s="49" t="s">
        <v>24</v>
      </c>
      <c r="G1426" s="50">
        <f>G1427+G1434</f>
        <v>991814.44</v>
      </c>
      <c r="H1426" s="51">
        <v>0</v>
      </c>
      <c r="I1426" s="45" t="str">
        <f t="shared" si="207"/>
        <v>0000000000</v>
      </c>
      <c r="J1426" s="46"/>
      <c r="K1426" s="45" t="str">
        <f t="shared" si="205"/>
        <v>61705010000000000000</v>
      </c>
      <c r="L1426" s="39"/>
    </row>
    <row r="1427" spans="1:12" s="38" customFormat="1" ht="38.25">
      <c r="A1427" s="52" t="s">
        <v>326</v>
      </c>
      <c r="B1427" s="53" t="s">
        <v>880</v>
      </c>
      <c r="C1427" s="54" t="s">
        <v>100</v>
      </c>
      <c r="D1427" s="54" t="s">
        <v>26</v>
      </c>
      <c r="E1427" s="54" t="s">
        <v>327</v>
      </c>
      <c r="F1427" s="54" t="s">
        <v>24</v>
      </c>
      <c r="G1427" s="55">
        <f t="shared" ref="G1427:G1430" si="215">G1428</f>
        <v>979517.40999999992</v>
      </c>
      <c r="H1427" s="56">
        <v>400000000</v>
      </c>
      <c r="I1427" s="45" t="str">
        <f t="shared" si="207"/>
        <v>0400000000</v>
      </c>
      <c r="J1427" s="46"/>
      <c r="K1427" s="45" t="str">
        <f t="shared" si="205"/>
        <v>61705010400000000000</v>
      </c>
      <c r="L1427" s="39"/>
    </row>
    <row r="1428" spans="1:12" s="38" customFormat="1" ht="25.5">
      <c r="A1428" s="70" t="s">
        <v>903</v>
      </c>
      <c r="B1428" s="53" t="s">
        <v>880</v>
      </c>
      <c r="C1428" s="54" t="s">
        <v>100</v>
      </c>
      <c r="D1428" s="54" t="s">
        <v>26</v>
      </c>
      <c r="E1428" s="54" t="s">
        <v>904</v>
      </c>
      <c r="F1428" s="54" t="s">
        <v>24</v>
      </c>
      <c r="G1428" s="55">
        <f t="shared" si="215"/>
        <v>979517.40999999992</v>
      </c>
      <c r="H1428" s="56">
        <v>410000000</v>
      </c>
      <c r="I1428" s="45" t="str">
        <f t="shared" si="207"/>
        <v>0410000000</v>
      </c>
      <c r="J1428" s="46"/>
      <c r="K1428" s="45" t="str">
        <f t="shared" si="205"/>
        <v>61705010410000000000</v>
      </c>
      <c r="L1428" s="39"/>
    </row>
    <row r="1429" spans="1:12" s="38" customFormat="1" ht="25.5">
      <c r="A1429" s="70" t="s">
        <v>905</v>
      </c>
      <c r="B1429" s="53" t="s">
        <v>880</v>
      </c>
      <c r="C1429" s="54" t="s">
        <v>100</v>
      </c>
      <c r="D1429" s="54" t="s">
        <v>26</v>
      </c>
      <c r="E1429" s="54" t="s">
        <v>906</v>
      </c>
      <c r="F1429" s="54" t="s">
        <v>24</v>
      </c>
      <c r="G1429" s="55">
        <f>G1430</f>
        <v>979517.40999999992</v>
      </c>
      <c r="H1429" s="56">
        <v>410100000</v>
      </c>
      <c r="I1429" s="45" t="str">
        <f t="shared" si="207"/>
        <v>0410100000</v>
      </c>
      <c r="J1429" s="46"/>
      <c r="K1429" s="45" t="str">
        <f t="shared" si="205"/>
        <v>61705010410100000000</v>
      </c>
      <c r="L1429" s="39"/>
    </row>
    <row r="1430" spans="1:12" s="38" customFormat="1">
      <c r="A1430" s="52" t="s">
        <v>907</v>
      </c>
      <c r="B1430" s="53" t="s">
        <v>880</v>
      </c>
      <c r="C1430" s="54" t="s">
        <v>100</v>
      </c>
      <c r="D1430" s="54" t="s">
        <v>26</v>
      </c>
      <c r="E1430" s="54" t="s">
        <v>908</v>
      </c>
      <c r="F1430" s="54" t="s">
        <v>24</v>
      </c>
      <c r="G1430" s="55">
        <f t="shared" si="215"/>
        <v>979517.40999999992</v>
      </c>
      <c r="H1430" s="56">
        <v>410120190</v>
      </c>
      <c r="I1430" s="45" t="str">
        <f t="shared" si="207"/>
        <v>0410120190</v>
      </c>
      <c r="J1430" s="46"/>
      <c r="K1430" s="45" t="str">
        <f t="shared" si="205"/>
        <v>61705010410120190000</v>
      </c>
      <c r="L1430" s="39"/>
    </row>
    <row r="1431" spans="1:12" s="38" customFormat="1" ht="25.5">
      <c r="A1431" s="52" t="s">
        <v>43</v>
      </c>
      <c r="B1431" s="53" t="s">
        <v>880</v>
      </c>
      <c r="C1431" s="54" t="s">
        <v>100</v>
      </c>
      <c r="D1431" s="54" t="s">
        <v>26</v>
      </c>
      <c r="E1431" s="54" t="s">
        <v>908</v>
      </c>
      <c r="F1431" s="54" t="s">
        <v>44</v>
      </c>
      <c r="G1431" s="55">
        <f>SUM(G1432:G1433)</f>
        <v>979517.40999999992</v>
      </c>
      <c r="H1431" s="56">
        <v>410120190</v>
      </c>
      <c r="I1431" s="45" t="str">
        <f t="shared" si="207"/>
        <v>0410120190</v>
      </c>
      <c r="J1431" s="45"/>
      <c r="K1431" s="45" t="str">
        <f t="shared" si="205"/>
        <v>61705010410120190240</v>
      </c>
      <c r="L1431" s="39"/>
    </row>
    <row r="1432" spans="1:12" s="38" customFormat="1" ht="25.5">
      <c r="A1432" s="57" t="s">
        <v>909</v>
      </c>
      <c r="B1432" s="53" t="s">
        <v>880</v>
      </c>
      <c r="C1432" s="54" t="s">
        <v>100</v>
      </c>
      <c r="D1432" s="54" t="s">
        <v>26</v>
      </c>
      <c r="E1432" s="54" t="s">
        <v>908</v>
      </c>
      <c r="F1432" s="54" t="s">
        <v>910</v>
      </c>
      <c r="G1432" s="55">
        <f>VLOOKUP($K1432,'[1]АС БЮДЖ на 31 12 2018'!$A$8:$H$701,6,0)</f>
        <v>373143.7</v>
      </c>
      <c r="H1432" s="56">
        <v>410120190</v>
      </c>
      <c r="I1432" s="45" t="str">
        <f t="shared" si="207"/>
        <v>0410120190</v>
      </c>
      <c r="J1432" s="45"/>
      <c r="K1432" s="45" t="str">
        <f t="shared" si="205"/>
        <v>61705010410120190243</v>
      </c>
      <c r="L1432" s="39"/>
    </row>
    <row r="1433" spans="1:12" s="38" customFormat="1" ht="25.5">
      <c r="A1433" s="57" t="s">
        <v>45</v>
      </c>
      <c r="B1433" s="53" t="s">
        <v>880</v>
      </c>
      <c r="C1433" s="54" t="s">
        <v>100</v>
      </c>
      <c r="D1433" s="54" t="s">
        <v>26</v>
      </c>
      <c r="E1433" s="54" t="s">
        <v>908</v>
      </c>
      <c r="F1433" s="54" t="s">
        <v>46</v>
      </c>
      <c r="G1433" s="55">
        <f>VLOOKUP($K1433,'[1]АС БЮДЖ на 31 12 2018'!$A$8:$H$701,6,0)</f>
        <v>606373.71</v>
      </c>
      <c r="H1433" s="56">
        <v>410120190</v>
      </c>
      <c r="I1433" s="45" t="str">
        <f t="shared" si="207"/>
        <v>0410120190</v>
      </c>
      <c r="J1433" s="45"/>
      <c r="K1433" s="45" t="str">
        <f t="shared" si="205"/>
        <v>61705010410120190244</v>
      </c>
      <c r="L1433" s="39"/>
    </row>
    <row r="1434" spans="1:12" s="38" customFormat="1" ht="25.5">
      <c r="A1434" s="57" t="s">
        <v>101</v>
      </c>
      <c r="B1434" s="53" t="s">
        <v>880</v>
      </c>
      <c r="C1434" s="54" t="s">
        <v>100</v>
      </c>
      <c r="D1434" s="54" t="s">
        <v>26</v>
      </c>
      <c r="E1434" s="54" t="s">
        <v>102</v>
      </c>
      <c r="F1434" s="54" t="s">
        <v>24</v>
      </c>
      <c r="G1434" s="55">
        <f t="shared" ref="G1434:G1437" si="216">G1435</f>
        <v>12297.03</v>
      </c>
      <c r="H1434" s="56">
        <v>9800000000</v>
      </c>
      <c r="I1434" s="45" t="str">
        <f t="shared" si="207"/>
        <v>9800000000</v>
      </c>
      <c r="J1434" s="46"/>
      <c r="K1434" s="45" t="str">
        <f t="shared" si="205"/>
        <v>61705019800000000000</v>
      </c>
      <c r="L1434" s="39"/>
    </row>
    <row r="1435" spans="1:12" s="38" customFormat="1" ht="38.25">
      <c r="A1435" s="57" t="s">
        <v>342</v>
      </c>
      <c r="B1435" s="53" t="s">
        <v>880</v>
      </c>
      <c r="C1435" s="54" t="s">
        <v>100</v>
      </c>
      <c r="D1435" s="54" t="s">
        <v>26</v>
      </c>
      <c r="E1435" s="54" t="s">
        <v>343</v>
      </c>
      <c r="F1435" s="54" t="s">
        <v>24</v>
      </c>
      <c r="G1435" s="55">
        <f t="shared" si="216"/>
        <v>12297.03</v>
      </c>
      <c r="H1435" s="56">
        <v>9820000000</v>
      </c>
      <c r="I1435" s="45" t="str">
        <f t="shared" si="207"/>
        <v>9820000000</v>
      </c>
      <c r="J1435" s="46"/>
      <c r="K1435" s="45" t="str">
        <f t="shared" si="205"/>
        <v>61705019820000000000</v>
      </c>
      <c r="L1435" s="39"/>
    </row>
    <row r="1436" spans="1:12" s="38" customFormat="1">
      <c r="A1436" s="57" t="s">
        <v>907</v>
      </c>
      <c r="B1436" s="53" t="s">
        <v>880</v>
      </c>
      <c r="C1436" s="54" t="s">
        <v>100</v>
      </c>
      <c r="D1436" s="54" t="s">
        <v>26</v>
      </c>
      <c r="E1436" s="54" t="s">
        <v>911</v>
      </c>
      <c r="F1436" s="54" t="s">
        <v>24</v>
      </c>
      <c r="G1436" s="55">
        <f t="shared" si="216"/>
        <v>12297.03</v>
      </c>
      <c r="H1436" s="56">
        <v>9820020190</v>
      </c>
      <c r="I1436" s="45" t="str">
        <f t="shared" si="207"/>
        <v>9820020190</v>
      </c>
      <c r="J1436" s="46"/>
      <c r="K1436" s="45" t="str">
        <f t="shared" si="205"/>
        <v>61705019820020190000</v>
      </c>
      <c r="L1436" s="39"/>
    </row>
    <row r="1437" spans="1:12" s="38" customFormat="1" ht="25.5">
      <c r="A1437" s="57" t="s">
        <v>43</v>
      </c>
      <c r="B1437" s="53" t="s">
        <v>880</v>
      </c>
      <c r="C1437" s="54" t="s">
        <v>100</v>
      </c>
      <c r="D1437" s="54" t="s">
        <v>26</v>
      </c>
      <c r="E1437" s="54" t="s">
        <v>911</v>
      </c>
      <c r="F1437" s="54" t="s">
        <v>44</v>
      </c>
      <c r="G1437" s="55">
        <f t="shared" si="216"/>
        <v>12297.03</v>
      </c>
      <c r="H1437" s="56">
        <v>9820020190</v>
      </c>
      <c r="I1437" s="45" t="str">
        <f t="shared" si="207"/>
        <v>9820020190</v>
      </c>
      <c r="J1437" s="45"/>
      <c r="K1437" s="45" t="str">
        <f t="shared" si="205"/>
        <v>61705019820020190240</v>
      </c>
      <c r="L1437" s="39"/>
    </row>
    <row r="1438" spans="1:12" s="38" customFormat="1" ht="25.5">
      <c r="A1438" s="57" t="s">
        <v>909</v>
      </c>
      <c r="B1438" s="53" t="s">
        <v>880</v>
      </c>
      <c r="C1438" s="54" t="s">
        <v>100</v>
      </c>
      <c r="D1438" s="54" t="s">
        <v>26</v>
      </c>
      <c r="E1438" s="54" t="s">
        <v>911</v>
      </c>
      <c r="F1438" s="54" t="s">
        <v>910</v>
      </c>
      <c r="G1438" s="55">
        <f>VLOOKUP($K1438,'[1]АС БЮДЖ на 31 12 2018'!$A$8:$H$701,6,0)</f>
        <v>12297.03</v>
      </c>
      <c r="H1438" s="56">
        <v>9820020190</v>
      </c>
      <c r="I1438" s="45" t="str">
        <f t="shared" si="207"/>
        <v>9820020190</v>
      </c>
      <c r="J1438" s="45"/>
      <c r="K1438" s="45" t="str">
        <f t="shared" si="205"/>
        <v>61705019820020190243</v>
      </c>
      <c r="L1438" s="39"/>
    </row>
    <row r="1439" spans="1:12" s="38" customFormat="1">
      <c r="A1439" s="47" t="s">
        <v>912</v>
      </c>
      <c r="B1439" s="48" t="s">
        <v>880</v>
      </c>
      <c r="C1439" s="49" t="s">
        <v>100</v>
      </c>
      <c r="D1439" s="49" t="s">
        <v>28</v>
      </c>
      <c r="E1439" s="49" t="s">
        <v>23</v>
      </c>
      <c r="F1439" s="49" t="s">
        <v>24</v>
      </c>
      <c r="G1439" s="50">
        <f t="shared" ref="G1439:G1441" si="217">G1440</f>
        <v>16430342.969999999</v>
      </c>
      <c r="H1439" s="51">
        <v>0</v>
      </c>
      <c r="I1439" s="45" t="str">
        <f t="shared" si="207"/>
        <v>0000000000</v>
      </c>
      <c r="J1439" s="46"/>
      <c r="K1439" s="45" t="str">
        <f t="shared" si="205"/>
        <v>61705030000000000000</v>
      </c>
      <c r="L1439" s="39"/>
    </row>
    <row r="1440" spans="1:12" s="38" customFormat="1" ht="38.25">
      <c r="A1440" s="57" t="s">
        <v>326</v>
      </c>
      <c r="B1440" s="66" t="s">
        <v>880</v>
      </c>
      <c r="C1440" s="67" t="s">
        <v>100</v>
      </c>
      <c r="D1440" s="67" t="s">
        <v>28</v>
      </c>
      <c r="E1440" s="67" t="s">
        <v>327</v>
      </c>
      <c r="F1440" s="67" t="s">
        <v>24</v>
      </c>
      <c r="G1440" s="68">
        <f t="shared" si="217"/>
        <v>16430342.969999999</v>
      </c>
      <c r="H1440" s="69">
        <v>400000000</v>
      </c>
      <c r="I1440" s="45" t="str">
        <f t="shared" si="207"/>
        <v>0400000000</v>
      </c>
      <c r="J1440" s="46"/>
      <c r="K1440" s="45" t="str">
        <f t="shared" si="205"/>
        <v>61705030400000000000</v>
      </c>
      <c r="L1440" s="39"/>
    </row>
    <row r="1441" spans="1:12" s="38" customFormat="1" ht="25.5">
      <c r="A1441" s="46" t="str">
        <f>VLOOKUP($K1441,'[1]наим ЦСР'!$A$7:$M$1612,2,0)</f>
        <v>Подпрограмма «Формирование современной городской среды на территории города Ставрополя»</v>
      </c>
      <c r="B1441" s="66" t="s">
        <v>880</v>
      </c>
      <c r="C1441" s="67" t="s">
        <v>100</v>
      </c>
      <c r="D1441" s="67" t="s">
        <v>28</v>
      </c>
      <c r="E1441" s="67" t="s">
        <v>602</v>
      </c>
      <c r="F1441" s="67" t="s">
        <v>24</v>
      </c>
      <c r="G1441" s="68">
        <f t="shared" si="217"/>
        <v>16430342.969999999</v>
      </c>
      <c r="H1441" s="69">
        <v>430000000</v>
      </c>
      <c r="I1441" s="45" t="str">
        <f t="shared" si="207"/>
        <v>0430000000</v>
      </c>
      <c r="J1441" s="46"/>
      <c r="K1441" s="45" t="str">
        <f t="shared" si="205"/>
        <v>61705030430000000000</v>
      </c>
      <c r="L1441" s="39"/>
    </row>
    <row r="1442" spans="1:12" s="38" customFormat="1">
      <c r="A1442" s="91" t="s">
        <v>603</v>
      </c>
      <c r="B1442" s="66" t="s">
        <v>880</v>
      </c>
      <c r="C1442" s="67" t="s">
        <v>100</v>
      </c>
      <c r="D1442" s="67" t="s">
        <v>28</v>
      </c>
      <c r="E1442" s="54" t="s">
        <v>604</v>
      </c>
      <c r="F1442" s="67" t="s">
        <v>24</v>
      </c>
      <c r="G1442" s="68">
        <f>G1443+G1449+G1452+G1446</f>
        <v>16430342.969999999</v>
      </c>
      <c r="H1442" s="69">
        <v>430400000</v>
      </c>
      <c r="I1442" s="45" t="str">
        <f t="shared" si="207"/>
        <v>0430400000</v>
      </c>
      <c r="J1442" s="46"/>
      <c r="K1442" s="45" t="str">
        <f t="shared" si="205"/>
        <v>61705030430400000000</v>
      </c>
      <c r="L1442" s="39"/>
    </row>
    <row r="1443" spans="1:12" s="38" customFormat="1">
      <c r="A1443" s="52" t="s">
        <v>605</v>
      </c>
      <c r="B1443" s="66" t="s">
        <v>880</v>
      </c>
      <c r="C1443" s="67" t="s">
        <v>100</v>
      </c>
      <c r="D1443" s="67" t="s">
        <v>28</v>
      </c>
      <c r="E1443" s="67" t="s">
        <v>606</v>
      </c>
      <c r="F1443" s="67" t="s">
        <v>24</v>
      </c>
      <c r="G1443" s="68">
        <f t="shared" ref="G1443:G1444" si="218">G1444</f>
        <v>6359494.7199999997</v>
      </c>
      <c r="H1443" s="69">
        <v>430420300</v>
      </c>
      <c r="I1443" s="45" t="str">
        <f t="shared" si="207"/>
        <v>0430420300</v>
      </c>
      <c r="J1443" s="46"/>
      <c r="K1443" s="45" t="str">
        <f t="shared" si="205"/>
        <v>61705030430420300000</v>
      </c>
      <c r="L1443" s="39"/>
    </row>
    <row r="1444" spans="1:12" s="38" customFormat="1" ht="25.5">
      <c r="A1444" s="52" t="s">
        <v>43</v>
      </c>
      <c r="B1444" s="66" t="s">
        <v>880</v>
      </c>
      <c r="C1444" s="67" t="s">
        <v>100</v>
      </c>
      <c r="D1444" s="67" t="s">
        <v>28</v>
      </c>
      <c r="E1444" s="67" t="s">
        <v>606</v>
      </c>
      <c r="F1444" s="67" t="s">
        <v>44</v>
      </c>
      <c r="G1444" s="68">
        <f t="shared" si="218"/>
        <v>6359494.7199999997</v>
      </c>
      <c r="H1444" s="69">
        <v>430420300</v>
      </c>
      <c r="I1444" s="45" t="str">
        <f t="shared" si="207"/>
        <v>0430420300</v>
      </c>
      <c r="J1444" s="45"/>
      <c r="K1444" s="45" t="str">
        <f t="shared" si="205"/>
        <v>61705030430420300240</v>
      </c>
      <c r="L1444" s="39"/>
    </row>
    <row r="1445" spans="1:12" s="59" customFormat="1" ht="25.5">
      <c r="A1445" s="57" t="s">
        <v>45</v>
      </c>
      <c r="B1445" s="66" t="s">
        <v>880</v>
      </c>
      <c r="C1445" s="67" t="s">
        <v>100</v>
      </c>
      <c r="D1445" s="67" t="s">
        <v>28</v>
      </c>
      <c r="E1445" s="67" t="s">
        <v>606</v>
      </c>
      <c r="F1445" s="67" t="s">
        <v>46</v>
      </c>
      <c r="G1445" s="55">
        <f>VLOOKUP($K1445,'[1]АС БЮДЖ на 31 12 2018'!$A$8:$H$701,6,0)</f>
        <v>6359494.7199999997</v>
      </c>
      <c r="H1445" s="56">
        <v>430420300</v>
      </c>
      <c r="I1445" s="45" t="str">
        <f t="shared" si="207"/>
        <v>0430420300</v>
      </c>
      <c r="J1445" s="45"/>
      <c r="K1445" s="45" t="str">
        <f t="shared" si="205"/>
        <v>61705030430420300244</v>
      </c>
      <c r="L1445" s="58"/>
    </row>
    <row r="1446" spans="1:12" s="59" customFormat="1" ht="51">
      <c r="A1446" s="86" t="s">
        <v>913</v>
      </c>
      <c r="B1446" s="66" t="s">
        <v>880</v>
      </c>
      <c r="C1446" s="67" t="s">
        <v>100</v>
      </c>
      <c r="D1446" s="67" t="s">
        <v>28</v>
      </c>
      <c r="E1446" s="124" t="s">
        <v>914</v>
      </c>
      <c r="F1446" s="124" t="s">
        <v>24</v>
      </c>
      <c r="G1446" s="68">
        <f t="shared" ref="G1446:G1447" si="219">G1447</f>
        <v>300000</v>
      </c>
      <c r="H1446" s="69">
        <v>430420790</v>
      </c>
      <c r="I1446" s="45" t="str">
        <f t="shared" si="207"/>
        <v>0430420790</v>
      </c>
      <c r="J1446" s="46"/>
      <c r="K1446" s="45" t="str">
        <f t="shared" si="205"/>
        <v>61705030430420790000</v>
      </c>
      <c r="L1446" s="39"/>
    </row>
    <row r="1447" spans="1:12" s="59" customFormat="1" ht="25.5">
      <c r="A1447" s="86" t="s">
        <v>43</v>
      </c>
      <c r="B1447" s="66" t="s">
        <v>880</v>
      </c>
      <c r="C1447" s="67" t="s">
        <v>100</v>
      </c>
      <c r="D1447" s="67" t="s">
        <v>28</v>
      </c>
      <c r="E1447" s="124" t="s">
        <v>914</v>
      </c>
      <c r="F1447" s="124" t="s">
        <v>44</v>
      </c>
      <c r="G1447" s="68">
        <f t="shared" si="219"/>
        <v>300000</v>
      </c>
      <c r="H1447" s="69">
        <v>430420790</v>
      </c>
      <c r="I1447" s="45" t="str">
        <f t="shared" si="207"/>
        <v>0430420790</v>
      </c>
      <c r="J1447" s="45"/>
      <c r="K1447" s="45" t="str">
        <f t="shared" si="205"/>
        <v>61705030430420790240</v>
      </c>
      <c r="L1447" s="58"/>
    </row>
    <row r="1448" spans="1:12" s="59" customFormat="1" ht="25.5">
      <c r="A1448" s="57" t="s">
        <v>45</v>
      </c>
      <c r="B1448" s="66" t="s">
        <v>880</v>
      </c>
      <c r="C1448" s="67" t="s">
        <v>100</v>
      </c>
      <c r="D1448" s="67" t="s">
        <v>28</v>
      </c>
      <c r="E1448" s="124" t="s">
        <v>914</v>
      </c>
      <c r="F1448" s="124" t="s">
        <v>46</v>
      </c>
      <c r="G1448" s="55">
        <f>VLOOKUP($K1448,'[1]АС БЮДЖ на 31 12 2018'!$A$8:$H$701,6,0)</f>
        <v>300000</v>
      </c>
      <c r="H1448" s="69">
        <v>430420790</v>
      </c>
      <c r="I1448" s="45" t="str">
        <f t="shared" si="207"/>
        <v>0430420790</v>
      </c>
      <c r="J1448" s="45"/>
      <c r="K1448" s="45" t="str">
        <f t="shared" si="205"/>
        <v>61705030430420790244</v>
      </c>
      <c r="L1448" s="58"/>
    </row>
    <row r="1449" spans="1:12" s="38" customFormat="1">
      <c r="A1449" s="57" t="s">
        <v>915</v>
      </c>
      <c r="B1449" s="66" t="s">
        <v>880</v>
      </c>
      <c r="C1449" s="67" t="s">
        <v>100</v>
      </c>
      <c r="D1449" s="67" t="s">
        <v>28</v>
      </c>
      <c r="E1449" s="67" t="s">
        <v>916</v>
      </c>
      <c r="F1449" s="67" t="s">
        <v>24</v>
      </c>
      <c r="G1449" s="68">
        <f t="shared" ref="G1449:G1450" si="220">G1450</f>
        <v>294768.25</v>
      </c>
      <c r="H1449" s="69">
        <v>430421070</v>
      </c>
      <c r="I1449" s="45" t="str">
        <f t="shared" si="207"/>
        <v>0430421070</v>
      </c>
      <c r="J1449" s="46"/>
      <c r="K1449" s="45" t="str">
        <f t="shared" si="205"/>
        <v>61705030430421070000</v>
      </c>
      <c r="L1449" s="39"/>
    </row>
    <row r="1450" spans="1:12" s="38" customFormat="1" ht="25.5">
      <c r="A1450" s="52" t="s">
        <v>43</v>
      </c>
      <c r="B1450" s="66" t="s">
        <v>880</v>
      </c>
      <c r="C1450" s="67" t="s">
        <v>100</v>
      </c>
      <c r="D1450" s="67" t="s">
        <v>28</v>
      </c>
      <c r="E1450" s="67" t="s">
        <v>916</v>
      </c>
      <c r="F1450" s="67" t="s">
        <v>44</v>
      </c>
      <c r="G1450" s="68">
        <f t="shared" si="220"/>
        <v>294768.25</v>
      </c>
      <c r="H1450" s="69">
        <v>430421070</v>
      </c>
      <c r="I1450" s="45" t="str">
        <f t="shared" si="207"/>
        <v>0430421070</v>
      </c>
      <c r="J1450" s="45"/>
      <c r="K1450" s="45" t="str">
        <f t="shared" si="205"/>
        <v>61705030430421070240</v>
      </c>
      <c r="L1450" s="39"/>
    </row>
    <row r="1451" spans="1:12" s="59" customFormat="1" ht="25.5">
      <c r="A1451" s="57" t="s">
        <v>45</v>
      </c>
      <c r="B1451" s="66" t="s">
        <v>880</v>
      </c>
      <c r="C1451" s="67" t="s">
        <v>100</v>
      </c>
      <c r="D1451" s="67" t="s">
        <v>28</v>
      </c>
      <c r="E1451" s="67" t="s">
        <v>916</v>
      </c>
      <c r="F1451" s="67" t="s">
        <v>46</v>
      </c>
      <c r="G1451" s="55">
        <f>VLOOKUP($K1451,'[1]АС БЮДЖ на 31 12 2018'!$A$8:$H$701,6,0)</f>
        <v>294768.25</v>
      </c>
      <c r="H1451" s="56">
        <v>430421070</v>
      </c>
      <c r="I1451" s="45" t="str">
        <f t="shared" si="207"/>
        <v>0430421070</v>
      </c>
      <c r="J1451" s="45"/>
      <c r="K1451" s="45" t="str">
        <f t="shared" si="205"/>
        <v>61705030430421070244</v>
      </c>
      <c r="L1451" s="58"/>
    </row>
    <row r="1452" spans="1:12" s="38" customFormat="1" ht="38.25">
      <c r="A1452" s="57" t="s">
        <v>917</v>
      </c>
      <c r="B1452" s="66" t="s">
        <v>880</v>
      </c>
      <c r="C1452" s="67" t="s">
        <v>100</v>
      </c>
      <c r="D1452" s="67" t="s">
        <v>28</v>
      </c>
      <c r="E1452" s="67" t="s">
        <v>918</v>
      </c>
      <c r="F1452" s="67" t="s">
        <v>24</v>
      </c>
      <c r="G1452" s="68">
        <f t="shared" ref="G1452:G1453" si="221">G1453</f>
        <v>9476080</v>
      </c>
      <c r="H1452" s="69">
        <v>430421080</v>
      </c>
      <c r="I1452" s="45" t="str">
        <f t="shared" si="207"/>
        <v>0430421080</v>
      </c>
      <c r="J1452" s="46"/>
      <c r="K1452" s="45" t="str">
        <f t="shared" si="205"/>
        <v>61705030430421080000</v>
      </c>
      <c r="L1452" s="39"/>
    </row>
    <row r="1453" spans="1:12" s="38" customFormat="1" ht="25.5">
      <c r="A1453" s="52" t="s">
        <v>43</v>
      </c>
      <c r="B1453" s="66" t="s">
        <v>880</v>
      </c>
      <c r="C1453" s="67" t="s">
        <v>100</v>
      </c>
      <c r="D1453" s="67" t="s">
        <v>28</v>
      </c>
      <c r="E1453" s="67" t="s">
        <v>918</v>
      </c>
      <c r="F1453" s="67" t="s">
        <v>44</v>
      </c>
      <c r="G1453" s="68">
        <f t="shared" si="221"/>
        <v>9476080</v>
      </c>
      <c r="H1453" s="69">
        <v>430421080</v>
      </c>
      <c r="I1453" s="45" t="str">
        <f t="shared" si="207"/>
        <v>0430421080</v>
      </c>
      <c r="J1453" s="45"/>
      <c r="K1453" s="45" t="str">
        <f t="shared" si="205"/>
        <v>61705030430421080240</v>
      </c>
      <c r="L1453" s="39"/>
    </row>
    <row r="1454" spans="1:12" s="59" customFormat="1" ht="25.5">
      <c r="A1454" s="57" t="s">
        <v>45</v>
      </c>
      <c r="B1454" s="66" t="s">
        <v>880</v>
      </c>
      <c r="C1454" s="67" t="s">
        <v>100</v>
      </c>
      <c r="D1454" s="67" t="s">
        <v>28</v>
      </c>
      <c r="E1454" s="67" t="s">
        <v>918</v>
      </c>
      <c r="F1454" s="67" t="s">
        <v>46</v>
      </c>
      <c r="G1454" s="55">
        <f>VLOOKUP($K1454,'[1]АС БЮДЖ на 31 12 2018'!$A$8:$H$701,6,0)</f>
        <v>9476080</v>
      </c>
      <c r="H1454" s="56">
        <v>430421080</v>
      </c>
      <c r="I1454" s="45" t="str">
        <f t="shared" si="207"/>
        <v>0430421080</v>
      </c>
      <c r="J1454" s="45"/>
      <c r="K1454" s="45" t="str">
        <f t="shared" si="205"/>
        <v>61705030430421080244</v>
      </c>
      <c r="L1454" s="58"/>
    </row>
    <row r="1455" spans="1:12" s="38" customFormat="1">
      <c r="A1455" s="40" t="s">
        <v>250</v>
      </c>
      <c r="B1455" s="41" t="s">
        <v>880</v>
      </c>
      <c r="C1455" s="42" t="s">
        <v>251</v>
      </c>
      <c r="D1455" s="42" t="s">
        <v>22</v>
      </c>
      <c r="E1455" s="42" t="s">
        <v>23</v>
      </c>
      <c r="F1455" s="42" t="s">
        <v>24</v>
      </c>
      <c r="G1455" s="43">
        <f t="shared" ref="G1455:G1458" si="222">G1456</f>
        <v>1694800</v>
      </c>
      <c r="H1455" s="44">
        <v>0</v>
      </c>
      <c r="I1455" s="45" t="str">
        <f t="shared" si="207"/>
        <v>0000000000</v>
      </c>
      <c r="J1455" s="46"/>
      <c r="K1455" s="45" t="str">
        <f t="shared" si="205"/>
        <v>61708000000000000000</v>
      </c>
      <c r="L1455" s="39"/>
    </row>
    <row r="1456" spans="1:12" s="38" customFormat="1">
      <c r="A1456" s="47" t="s">
        <v>252</v>
      </c>
      <c r="B1456" s="48" t="s">
        <v>880</v>
      </c>
      <c r="C1456" s="49" t="s">
        <v>251</v>
      </c>
      <c r="D1456" s="49" t="s">
        <v>26</v>
      </c>
      <c r="E1456" s="49" t="s">
        <v>23</v>
      </c>
      <c r="F1456" s="49" t="s">
        <v>24</v>
      </c>
      <c r="G1456" s="50">
        <f t="shared" si="222"/>
        <v>1694800</v>
      </c>
      <c r="H1456" s="51">
        <v>0</v>
      </c>
      <c r="I1456" s="45" t="str">
        <f t="shared" si="207"/>
        <v>0000000000</v>
      </c>
      <c r="J1456" s="46"/>
      <c r="K1456" s="45" t="str">
        <f t="shared" si="205"/>
        <v>61708010000000000000</v>
      </c>
      <c r="L1456" s="39"/>
    </row>
    <row r="1457" spans="1:12" s="38" customFormat="1">
      <c r="A1457" s="52" t="s">
        <v>253</v>
      </c>
      <c r="B1457" s="66" t="s">
        <v>880</v>
      </c>
      <c r="C1457" s="67" t="s">
        <v>251</v>
      </c>
      <c r="D1457" s="67" t="s">
        <v>26</v>
      </c>
      <c r="E1457" s="67" t="s">
        <v>254</v>
      </c>
      <c r="F1457" s="67" t="s">
        <v>24</v>
      </c>
      <c r="G1457" s="68">
        <f t="shared" si="222"/>
        <v>1694800</v>
      </c>
      <c r="H1457" s="69">
        <v>700000000</v>
      </c>
      <c r="I1457" s="45" t="str">
        <f t="shared" si="207"/>
        <v>0700000000</v>
      </c>
      <c r="J1457" s="46"/>
      <c r="K1457" s="45" t="str">
        <f t="shared" si="205"/>
        <v>61708010700000000000</v>
      </c>
      <c r="L1457" s="39"/>
    </row>
    <row r="1458" spans="1:12" s="38" customFormat="1" ht="38.25">
      <c r="A1458" s="91" t="s">
        <v>255</v>
      </c>
      <c r="B1458" s="66" t="s">
        <v>880</v>
      </c>
      <c r="C1458" s="67" t="s">
        <v>251</v>
      </c>
      <c r="D1458" s="67" t="s">
        <v>26</v>
      </c>
      <c r="E1458" s="67" t="s">
        <v>256</v>
      </c>
      <c r="F1458" s="67" t="s">
        <v>24</v>
      </c>
      <c r="G1458" s="68">
        <f t="shared" si="222"/>
        <v>1694800</v>
      </c>
      <c r="H1458" s="69">
        <v>710000000</v>
      </c>
      <c r="I1458" s="45" t="str">
        <f t="shared" si="207"/>
        <v>0710000000</v>
      </c>
      <c r="J1458" s="46"/>
      <c r="K1458" s="45" t="str">
        <f t="shared" ref="K1458:K1521" si="223">CONCATENATE(B1458,C1458,D1458,I1458,F1458)</f>
        <v>61708010710000000000</v>
      </c>
      <c r="L1458" s="39"/>
    </row>
    <row r="1459" spans="1:12" s="38" customFormat="1" ht="51">
      <c r="A1459" s="91" t="s">
        <v>257</v>
      </c>
      <c r="B1459" s="66" t="s">
        <v>880</v>
      </c>
      <c r="C1459" s="67" t="s">
        <v>251</v>
      </c>
      <c r="D1459" s="67" t="s">
        <v>26</v>
      </c>
      <c r="E1459" s="67" t="s">
        <v>258</v>
      </c>
      <c r="F1459" s="67" t="s">
        <v>24</v>
      </c>
      <c r="G1459" s="68">
        <f>G1460+G1463</f>
        <v>1694800</v>
      </c>
      <c r="H1459" s="69">
        <v>710100000</v>
      </c>
      <c r="I1459" s="45" t="str">
        <f t="shared" si="207"/>
        <v>0710100000</v>
      </c>
      <c r="J1459" s="46"/>
      <c r="K1459" s="45" t="str">
        <f t="shared" si="223"/>
        <v>61708010710100000000</v>
      </c>
      <c r="L1459" s="39"/>
    </row>
    <row r="1460" spans="1:12" s="38" customFormat="1">
      <c r="A1460" s="52" t="s">
        <v>259</v>
      </c>
      <c r="B1460" s="66" t="s">
        <v>880</v>
      </c>
      <c r="C1460" s="67" t="s">
        <v>251</v>
      </c>
      <c r="D1460" s="67" t="s">
        <v>26</v>
      </c>
      <c r="E1460" s="67" t="s">
        <v>260</v>
      </c>
      <c r="F1460" s="67" t="s">
        <v>24</v>
      </c>
      <c r="G1460" s="68">
        <f t="shared" ref="G1460:G1461" si="224">G1461</f>
        <v>1145000</v>
      </c>
      <c r="H1460" s="69">
        <v>710120060</v>
      </c>
      <c r="I1460" s="45" t="str">
        <f t="shared" ref="I1460:I1525" si="225">TEXT(H1460,"0000000000")</f>
        <v>0710120060</v>
      </c>
      <c r="J1460" s="46"/>
      <c r="K1460" s="45" t="str">
        <f t="shared" si="223"/>
        <v>61708010710120060000</v>
      </c>
      <c r="L1460" s="39"/>
    </row>
    <row r="1461" spans="1:12" s="38" customFormat="1" ht="25.5">
      <c r="A1461" s="52" t="s">
        <v>43</v>
      </c>
      <c r="B1461" s="66" t="s">
        <v>880</v>
      </c>
      <c r="C1461" s="67" t="s">
        <v>251</v>
      </c>
      <c r="D1461" s="67" t="s">
        <v>26</v>
      </c>
      <c r="E1461" s="67" t="s">
        <v>260</v>
      </c>
      <c r="F1461" s="67" t="s">
        <v>44</v>
      </c>
      <c r="G1461" s="68">
        <f t="shared" si="224"/>
        <v>1145000</v>
      </c>
      <c r="H1461" s="69">
        <v>710120060</v>
      </c>
      <c r="I1461" s="45" t="str">
        <f t="shared" si="225"/>
        <v>0710120060</v>
      </c>
      <c r="J1461" s="45"/>
      <c r="K1461" s="45" t="str">
        <f t="shared" si="223"/>
        <v>61708010710120060240</v>
      </c>
      <c r="L1461" s="39"/>
    </row>
    <row r="1462" spans="1:12" s="59" customFormat="1" ht="25.5">
      <c r="A1462" s="57" t="s">
        <v>45</v>
      </c>
      <c r="B1462" s="66" t="s">
        <v>880</v>
      </c>
      <c r="C1462" s="67" t="s">
        <v>251</v>
      </c>
      <c r="D1462" s="67" t="s">
        <v>26</v>
      </c>
      <c r="E1462" s="67" t="s">
        <v>260</v>
      </c>
      <c r="F1462" s="67" t="s">
        <v>46</v>
      </c>
      <c r="G1462" s="55">
        <f>VLOOKUP($K1462,'[1]АС БЮДЖ на 31 12 2018'!$A$8:$H$701,6,0)</f>
        <v>1145000</v>
      </c>
      <c r="H1462" s="56">
        <v>710120060</v>
      </c>
      <c r="I1462" s="45" t="str">
        <f t="shared" si="225"/>
        <v>0710120060</v>
      </c>
      <c r="J1462" s="45"/>
      <c r="K1462" s="45" t="str">
        <f t="shared" si="223"/>
        <v>61708010710120060244</v>
      </c>
      <c r="L1462" s="58"/>
    </row>
    <row r="1463" spans="1:12" s="38" customFormat="1" ht="25.5">
      <c r="A1463" s="57" t="s">
        <v>919</v>
      </c>
      <c r="B1463" s="66" t="s">
        <v>880</v>
      </c>
      <c r="C1463" s="67" t="s">
        <v>251</v>
      </c>
      <c r="D1463" s="67" t="s">
        <v>26</v>
      </c>
      <c r="E1463" s="67" t="s">
        <v>920</v>
      </c>
      <c r="F1463" s="67" t="s">
        <v>24</v>
      </c>
      <c r="G1463" s="68">
        <f t="shared" ref="G1463:G1464" si="226">G1464</f>
        <v>549800</v>
      </c>
      <c r="H1463" s="69">
        <v>710121130</v>
      </c>
      <c r="I1463" s="45" t="str">
        <f t="shared" si="225"/>
        <v>0710121130</v>
      </c>
      <c r="J1463" s="46"/>
      <c r="K1463" s="45" t="str">
        <f t="shared" si="223"/>
        <v>61708010710121130000</v>
      </c>
      <c r="L1463" s="39"/>
    </row>
    <row r="1464" spans="1:12" s="59" customFormat="1" ht="25.5">
      <c r="A1464" s="52" t="s">
        <v>43</v>
      </c>
      <c r="B1464" s="66" t="s">
        <v>880</v>
      </c>
      <c r="C1464" s="67" t="s">
        <v>251</v>
      </c>
      <c r="D1464" s="67" t="s">
        <v>26</v>
      </c>
      <c r="E1464" s="67" t="s">
        <v>920</v>
      </c>
      <c r="F1464" s="67" t="s">
        <v>44</v>
      </c>
      <c r="G1464" s="68">
        <f t="shared" si="226"/>
        <v>549800</v>
      </c>
      <c r="H1464" s="69">
        <v>710121130</v>
      </c>
      <c r="I1464" s="45" t="str">
        <f t="shared" si="225"/>
        <v>0710121130</v>
      </c>
      <c r="J1464" s="45"/>
      <c r="K1464" s="45" t="str">
        <f t="shared" si="223"/>
        <v>61708010710121130240</v>
      </c>
      <c r="L1464" s="58"/>
    </row>
    <row r="1465" spans="1:12" s="82" customFormat="1" ht="25.5">
      <c r="A1465" s="57" t="s">
        <v>45</v>
      </c>
      <c r="B1465" s="66" t="s">
        <v>880</v>
      </c>
      <c r="C1465" s="67" t="s">
        <v>251</v>
      </c>
      <c r="D1465" s="67" t="s">
        <v>26</v>
      </c>
      <c r="E1465" s="67" t="s">
        <v>920</v>
      </c>
      <c r="F1465" s="67" t="s">
        <v>46</v>
      </c>
      <c r="G1465" s="55">
        <f>VLOOKUP($K1465,'[1]АС БЮДЖ на 31 12 2018'!$A$8:$H$701,6,0)</f>
        <v>549800</v>
      </c>
      <c r="H1465" s="56">
        <v>710121130</v>
      </c>
      <c r="I1465" s="45" t="str">
        <f t="shared" si="225"/>
        <v>0710121130</v>
      </c>
      <c r="J1465" s="45"/>
      <c r="K1465" s="45" t="str">
        <f t="shared" si="223"/>
        <v>61708010710121130244</v>
      </c>
      <c r="L1465" s="81"/>
    </row>
    <row r="1466" spans="1:12" s="82" customFormat="1">
      <c r="A1466" s="60"/>
      <c r="B1466" s="125"/>
      <c r="C1466" s="126"/>
      <c r="D1466" s="126"/>
      <c r="E1466" s="126"/>
      <c r="F1466" s="126"/>
      <c r="G1466" s="55"/>
      <c r="H1466" s="56"/>
      <c r="I1466" s="45" t="str">
        <f t="shared" si="225"/>
        <v>0000000000</v>
      </c>
      <c r="J1466" s="45"/>
      <c r="K1466" s="45" t="str">
        <f t="shared" si="223"/>
        <v>0000000000</v>
      </c>
      <c r="L1466" s="81"/>
    </row>
    <row r="1467" spans="1:12" s="38" customFormat="1">
      <c r="A1467" s="31" t="s">
        <v>921</v>
      </c>
      <c r="B1467" s="32" t="s">
        <v>922</v>
      </c>
      <c r="C1467" s="33" t="s">
        <v>22</v>
      </c>
      <c r="D1467" s="33" t="s">
        <v>22</v>
      </c>
      <c r="E1467" s="33" t="s">
        <v>23</v>
      </c>
      <c r="F1467" s="33" t="s">
        <v>24</v>
      </c>
      <c r="G1467" s="34">
        <f>G1468+G1510+G1527+G1557+G1568</f>
        <v>111918348.47</v>
      </c>
      <c r="H1467" s="35">
        <v>0</v>
      </c>
      <c r="I1467" s="45" t="str">
        <f t="shared" si="225"/>
        <v>0000000000</v>
      </c>
      <c r="J1467" s="46"/>
      <c r="K1467" s="45" t="str">
        <f t="shared" si="223"/>
        <v>61800000000000000000</v>
      </c>
      <c r="L1467" s="39"/>
    </row>
    <row r="1468" spans="1:12" s="38" customFormat="1">
      <c r="A1468" s="40" t="s">
        <v>25</v>
      </c>
      <c r="B1468" s="41" t="s">
        <v>922</v>
      </c>
      <c r="C1468" s="42" t="s">
        <v>26</v>
      </c>
      <c r="D1468" s="42" t="s">
        <v>22</v>
      </c>
      <c r="E1468" s="42" t="s">
        <v>23</v>
      </c>
      <c r="F1468" s="42" t="s">
        <v>24</v>
      </c>
      <c r="G1468" s="43">
        <f>G1469+G1498</f>
        <v>30995753.000000004</v>
      </c>
      <c r="H1468" s="44">
        <v>0</v>
      </c>
      <c r="I1468" s="45" t="str">
        <f t="shared" si="225"/>
        <v>0000000000</v>
      </c>
      <c r="J1468" s="46"/>
      <c r="K1468" s="45" t="str">
        <f t="shared" si="223"/>
        <v>61801000000000000000</v>
      </c>
      <c r="L1468" s="39"/>
    </row>
    <row r="1469" spans="1:12" s="38" customFormat="1" ht="38.25">
      <c r="A1469" s="47" t="s">
        <v>85</v>
      </c>
      <c r="B1469" s="48" t="s">
        <v>922</v>
      </c>
      <c r="C1469" s="49" t="s">
        <v>26</v>
      </c>
      <c r="D1469" s="49" t="s">
        <v>86</v>
      </c>
      <c r="E1469" s="49" t="s">
        <v>23</v>
      </c>
      <c r="F1469" s="49" t="s">
        <v>24</v>
      </c>
      <c r="G1469" s="50">
        <f t="shared" ref="G1469:G1470" si="227">G1470</f>
        <v>30538703.410000004</v>
      </c>
      <c r="H1469" s="51">
        <v>0</v>
      </c>
      <c r="I1469" s="45" t="str">
        <f t="shared" si="225"/>
        <v>0000000000</v>
      </c>
      <c r="J1469" s="46"/>
      <c r="K1469" s="45" t="str">
        <f t="shared" si="223"/>
        <v>61801040000000000000</v>
      </c>
      <c r="L1469" s="39"/>
    </row>
    <row r="1470" spans="1:12" s="38" customFormat="1">
      <c r="A1470" s="52" t="s">
        <v>923</v>
      </c>
      <c r="B1470" s="53" t="s">
        <v>922</v>
      </c>
      <c r="C1470" s="54" t="s">
        <v>26</v>
      </c>
      <c r="D1470" s="54" t="s">
        <v>86</v>
      </c>
      <c r="E1470" s="54" t="s">
        <v>924</v>
      </c>
      <c r="F1470" s="54" t="s">
        <v>24</v>
      </c>
      <c r="G1470" s="55">
        <f t="shared" si="227"/>
        <v>30538703.410000004</v>
      </c>
      <c r="H1470" s="56">
        <v>8100000000</v>
      </c>
      <c r="I1470" s="45" t="str">
        <f t="shared" si="225"/>
        <v>8100000000</v>
      </c>
      <c r="J1470" s="46"/>
      <c r="K1470" s="45" t="str">
        <f t="shared" si="223"/>
        <v>61801048100000000000</v>
      </c>
      <c r="L1470" s="39"/>
    </row>
    <row r="1471" spans="1:12" s="38" customFormat="1" ht="25.5">
      <c r="A1471" s="52" t="s">
        <v>925</v>
      </c>
      <c r="B1471" s="53" t="s">
        <v>922</v>
      </c>
      <c r="C1471" s="54" t="s">
        <v>26</v>
      </c>
      <c r="D1471" s="54" t="s">
        <v>86</v>
      </c>
      <c r="E1471" s="54" t="s">
        <v>926</v>
      </c>
      <c r="F1471" s="54" t="s">
        <v>24</v>
      </c>
      <c r="G1471" s="55">
        <f>G1472+G1482+G1486+G1493</f>
        <v>30538703.410000004</v>
      </c>
      <c r="H1471" s="56">
        <v>8110000000</v>
      </c>
      <c r="I1471" s="45" t="str">
        <f t="shared" si="225"/>
        <v>8110000000</v>
      </c>
      <c r="J1471" s="46"/>
      <c r="K1471" s="45" t="str">
        <f t="shared" si="223"/>
        <v>61801048110000000000</v>
      </c>
      <c r="L1471" s="39"/>
    </row>
    <row r="1472" spans="1:12" s="38" customFormat="1" ht="25.5">
      <c r="A1472" s="52" t="s">
        <v>33</v>
      </c>
      <c r="B1472" s="53" t="s">
        <v>922</v>
      </c>
      <c r="C1472" s="54" t="s">
        <v>26</v>
      </c>
      <c r="D1472" s="54" t="s">
        <v>86</v>
      </c>
      <c r="E1472" s="54" t="s">
        <v>927</v>
      </c>
      <c r="F1472" s="54" t="s">
        <v>24</v>
      </c>
      <c r="G1472" s="55">
        <f>G1473+G1476+G1478</f>
        <v>3846161.42</v>
      </c>
      <c r="H1472" s="56">
        <v>8110010010</v>
      </c>
      <c r="I1472" s="45" t="str">
        <f t="shared" si="225"/>
        <v>8110010010</v>
      </c>
      <c r="J1472" s="46"/>
      <c r="K1472" s="45" t="str">
        <f t="shared" si="223"/>
        <v>61801048110010010000</v>
      </c>
      <c r="L1472" s="39"/>
    </row>
    <row r="1473" spans="1:12" s="38" customFormat="1">
      <c r="A1473" s="65" t="s">
        <v>35</v>
      </c>
      <c r="B1473" s="53" t="s">
        <v>922</v>
      </c>
      <c r="C1473" s="54" t="s">
        <v>26</v>
      </c>
      <c r="D1473" s="54" t="s">
        <v>86</v>
      </c>
      <c r="E1473" s="54" t="s">
        <v>927</v>
      </c>
      <c r="F1473" s="54" t="s">
        <v>36</v>
      </c>
      <c r="G1473" s="55">
        <f>SUM(G1474:G1475)</f>
        <v>638187.41999999993</v>
      </c>
      <c r="H1473" s="56">
        <v>8110010010</v>
      </c>
      <c r="I1473" s="45" t="str">
        <f t="shared" si="225"/>
        <v>8110010010</v>
      </c>
      <c r="J1473" s="45"/>
      <c r="K1473" s="45" t="str">
        <f t="shared" si="223"/>
        <v>61801048110010010120</v>
      </c>
      <c r="L1473" s="39"/>
    </row>
    <row r="1474" spans="1:12" s="64" customFormat="1" ht="25.5">
      <c r="A1474" s="57" t="s">
        <v>37</v>
      </c>
      <c r="B1474" s="53" t="s">
        <v>922</v>
      </c>
      <c r="C1474" s="54" t="s">
        <v>26</v>
      </c>
      <c r="D1474" s="54" t="s">
        <v>86</v>
      </c>
      <c r="E1474" s="54" t="s">
        <v>927</v>
      </c>
      <c r="F1474" s="54" t="s">
        <v>38</v>
      </c>
      <c r="G1474" s="55">
        <f>VLOOKUP($K1474,'[1]АС БЮДЖ на 31 12 2018'!$A$8:$H$701,6,0)</f>
        <v>490407.42</v>
      </c>
      <c r="H1474" s="56">
        <v>8110010010</v>
      </c>
      <c r="I1474" s="45" t="str">
        <f t="shared" si="225"/>
        <v>8110010010</v>
      </c>
      <c r="J1474" s="45"/>
      <c r="K1474" s="45" t="str">
        <f t="shared" si="223"/>
        <v>61801048110010010122</v>
      </c>
      <c r="L1474" s="63"/>
    </row>
    <row r="1475" spans="1:12" s="64" customFormat="1" ht="38.25">
      <c r="A1475" s="57" t="s">
        <v>41</v>
      </c>
      <c r="B1475" s="53" t="s">
        <v>922</v>
      </c>
      <c r="C1475" s="54" t="s">
        <v>26</v>
      </c>
      <c r="D1475" s="54" t="s">
        <v>86</v>
      </c>
      <c r="E1475" s="54" t="s">
        <v>927</v>
      </c>
      <c r="F1475" s="54" t="s">
        <v>42</v>
      </c>
      <c r="G1475" s="55">
        <f>VLOOKUP($K1475,'[1]АС БЮДЖ на 31 12 2018'!$A$8:$H$701,6,0)</f>
        <v>147780</v>
      </c>
      <c r="H1475" s="56">
        <v>8110010010</v>
      </c>
      <c r="I1475" s="45" t="str">
        <f t="shared" si="225"/>
        <v>8110010010</v>
      </c>
      <c r="J1475" s="45"/>
      <c r="K1475" s="45" t="str">
        <f t="shared" si="223"/>
        <v>61801048110010010129</v>
      </c>
      <c r="L1475" s="63"/>
    </row>
    <row r="1476" spans="1:12" s="38" customFormat="1" ht="25.5">
      <c r="A1476" s="52" t="s">
        <v>43</v>
      </c>
      <c r="B1476" s="53" t="s">
        <v>922</v>
      </c>
      <c r="C1476" s="54" t="s">
        <v>26</v>
      </c>
      <c r="D1476" s="54" t="s">
        <v>86</v>
      </c>
      <c r="E1476" s="54" t="s">
        <v>927</v>
      </c>
      <c r="F1476" s="54" t="s">
        <v>44</v>
      </c>
      <c r="G1476" s="55">
        <f>G1477</f>
        <v>3144542.61</v>
      </c>
      <c r="H1476" s="56">
        <v>8110010010</v>
      </c>
      <c r="I1476" s="45" t="str">
        <f t="shared" si="225"/>
        <v>8110010010</v>
      </c>
      <c r="J1476" s="45"/>
      <c r="K1476" s="45" t="str">
        <f t="shared" si="223"/>
        <v>61801048110010010240</v>
      </c>
      <c r="L1476" s="39"/>
    </row>
    <row r="1477" spans="1:12" s="59" customFormat="1" ht="25.5">
      <c r="A1477" s="57" t="s">
        <v>45</v>
      </c>
      <c r="B1477" s="53" t="s">
        <v>922</v>
      </c>
      <c r="C1477" s="54" t="s">
        <v>26</v>
      </c>
      <c r="D1477" s="54" t="s">
        <v>86</v>
      </c>
      <c r="E1477" s="54" t="s">
        <v>927</v>
      </c>
      <c r="F1477" s="54" t="s">
        <v>46</v>
      </c>
      <c r="G1477" s="55">
        <f>VLOOKUP($K1477,'[1]АС БЮДЖ на 31 12 2018'!$A$8:$H$701,6,0)</f>
        <v>3144542.61</v>
      </c>
      <c r="H1477" s="56">
        <v>8110010010</v>
      </c>
      <c r="I1477" s="45" t="str">
        <f t="shared" si="225"/>
        <v>8110010010</v>
      </c>
      <c r="J1477" s="45"/>
      <c r="K1477" s="45" t="str">
        <f t="shared" si="223"/>
        <v>61801048110010010244</v>
      </c>
      <c r="L1477" s="58"/>
    </row>
    <row r="1478" spans="1:12" s="38" customFormat="1">
      <c r="A1478" s="52" t="s">
        <v>47</v>
      </c>
      <c r="B1478" s="53" t="s">
        <v>922</v>
      </c>
      <c r="C1478" s="54" t="s">
        <v>26</v>
      </c>
      <c r="D1478" s="54" t="s">
        <v>86</v>
      </c>
      <c r="E1478" s="54" t="s">
        <v>927</v>
      </c>
      <c r="F1478" s="54" t="s">
        <v>48</v>
      </c>
      <c r="G1478" s="55">
        <f>SUM(G1479:G1481)</f>
        <v>63431.39</v>
      </c>
      <c r="H1478" s="56">
        <v>8110010010</v>
      </c>
      <c r="I1478" s="45" t="str">
        <f t="shared" si="225"/>
        <v>8110010010</v>
      </c>
      <c r="J1478" s="45"/>
      <c r="K1478" s="45" t="str">
        <f t="shared" si="223"/>
        <v>61801048110010010850</v>
      </c>
      <c r="L1478" s="39"/>
    </row>
    <row r="1479" spans="1:12" s="38" customFormat="1">
      <c r="A1479" s="52" t="s">
        <v>49</v>
      </c>
      <c r="B1479" s="53" t="s">
        <v>922</v>
      </c>
      <c r="C1479" s="54" t="s">
        <v>26</v>
      </c>
      <c r="D1479" s="54" t="s">
        <v>86</v>
      </c>
      <c r="E1479" s="54" t="s">
        <v>927</v>
      </c>
      <c r="F1479" s="54" t="s">
        <v>50</v>
      </c>
      <c r="G1479" s="55">
        <f>VLOOKUP($K1479,'[1]АС БЮДЖ на 31 12 2018'!$A$8:$H$701,6,0)</f>
        <v>31638</v>
      </c>
      <c r="H1479" s="56">
        <v>8110010010</v>
      </c>
      <c r="I1479" s="45" t="str">
        <f t="shared" si="225"/>
        <v>8110010010</v>
      </c>
      <c r="J1479" s="45"/>
      <c r="K1479" s="45" t="str">
        <f t="shared" si="223"/>
        <v>61801048110010010851</v>
      </c>
      <c r="L1479" s="39"/>
    </row>
    <row r="1480" spans="1:12" s="38" customFormat="1">
      <c r="A1480" s="52" t="s">
        <v>51</v>
      </c>
      <c r="B1480" s="53" t="s">
        <v>922</v>
      </c>
      <c r="C1480" s="54" t="s">
        <v>26</v>
      </c>
      <c r="D1480" s="54" t="s">
        <v>86</v>
      </c>
      <c r="E1480" s="54" t="s">
        <v>927</v>
      </c>
      <c r="F1480" s="54" t="s">
        <v>52</v>
      </c>
      <c r="G1480" s="55">
        <f>VLOOKUP($K1480,'[1]АС БЮДЖ на 31 12 2018'!$A$8:$H$701,6,0)</f>
        <v>18435</v>
      </c>
      <c r="H1480" s="56">
        <v>8110010010</v>
      </c>
      <c r="I1480" s="45" t="str">
        <f t="shared" si="225"/>
        <v>8110010010</v>
      </c>
      <c r="J1480" s="45"/>
      <c r="K1480" s="45" t="str">
        <f t="shared" si="223"/>
        <v>61801048110010010852</v>
      </c>
      <c r="L1480" s="39"/>
    </row>
    <row r="1481" spans="1:12" s="38" customFormat="1">
      <c r="A1481" s="52" t="s">
        <v>53</v>
      </c>
      <c r="B1481" s="53" t="s">
        <v>922</v>
      </c>
      <c r="C1481" s="54" t="s">
        <v>26</v>
      </c>
      <c r="D1481" s="54" t="s">
        <v>86</v>
      </c>
      <c r="E1481" s="54" t="s">
        <v>927</v>
      </c>
      <c r="F1481" s="54" t="s">
        <v>54</v>
      </c>
      <c r="G1481" s="55">
        <f>VLOOKUP($K1481,'[1]АС БЮДЖ на 31 12 2018'!$A$8:$H$701,6,0)</f>
        <v>13358.39</v>
      </c>
      <c r="H1481" s="56">
        <v>8110010010</v>
      </c>
      <c r="I1481" s="45" t="str">
        <f t="shared" si="225"/>
        <v>8110010010</v>
      </c>
      <c r="J1481" s="45"/>
      <c r="K1481" s="45" t="str">
        <f t="shared" si="223"/>
        <v>61801048110010010853</v>
      </c>
      <c r="L1481" s="39"/>
    </row>
    <row r="1482" spans="1:12" s="38" customFormat="1" ht="25.5">
      <c r="A1482" s="65" t="s">
        <v>928</v>
      </c>
      <c r="B1482" s="53" t="s">
        <v>922</v>
      </c>
      <c r="C1482" s="54" t="s">
        <v>26</v>
      </c>
      <c r="D1482" s="54" t="s">
        <v>86</v>
      </c>
      <c r="E1482" s="54" t="s">
        <v>929</v>
      </c>
      <c r="F1482" s="54" t="s">
        <v>24</v>
      </c>
      <c r="G1482" s="55">
        <f>G1483</f>
        <v>25404928.990000002</v>
      </c>
      <c r="H1482" s="56">
        <v>8110010020</v>
      </c>
      <c r="I1482" s="45" t="str">
        <f t="shared" si="225"/>
        <v>8110010020</v>
      </c>
      <c r="J1482" s="46"/>
      <c r="K1482" s="45" t="str">
        <f t="shared" si="223"/>
        <v>61801048110010020000</v>
      </c>
      <c r="L1482" s="39"/>
    </row>
    <row r="1483" spans="1:12" s="38" customFormat="1">
      <c r="A1483" s="65" t="s">
        <v>35</v>
      </c>
      <c r="B1483" s="53" t="s">
        <v>922</v>
      </c>
      <c r="C1483" s="54" t="s">
        <v>26</v>
      </c>
      <c r="D1483" s="54" t="s">
        <v>86</v>
      </c>
      <c r="E1483" s="54" t="s">
        <v>929</v>
      </c>
      <c r="F1483" s="54" t="s">
        <v>36</v>
      </c>
      <c r="G1483" s="55">
        <f>SUM(G1484:G1485)</f>
        <v>25404928.990000002</v>
      </c>
      <c r="H1483" s="56">
        <v>8110010020</v>
      </c>
      <c r="I1483" s="45" t="str">
        <f t="shared" si="225"/>
        <v>8110010020</v>
      </c>
      <c r="J1483" s="45"/>
      <c r="K1483" s="45" t="str">
        <f t="shared" si="223"/>
        <v>61801048110010020120</v>
      </c>
      <c r="L1483" s="39"/>
    </row>
    <row r="1484" spans="1:12" s="82" customFormat="1">
      <c r="A1484" s="57" t="s">
        <v>57</v>
      </c>
      <c r="B1484" s="53" t="s">
        <v>922</v>
      </c>
      <c r="C1484" s="54" t="s">
        <v>26</v>
      </c>
      <c r="D1484" s="54" t="s">
        <v>86</v>
      </c>
      <c r="E1484" s="54" t="s">
        <v>929</v>
      </c>
      <c r="F1484" s="54" t="s">
        <v>58</v>
      </c>
      <c r="G1484" s="55">
        <f>VLOOKUP($K1484,'[1]АС БЮДЖ на 31 12 2018'!$A$8:$H$701,6,0)</f>
        <v>19564331.050000001</v>
      </c>
      <c r="H1484" s="56">
        <v>8110010020</v>
      </c>
      <c r="I1484" s="45" t="str">
        <f t="shared" si="225"/>
        <v>8110010020</v>
      </c>
      <c r="J1484" s="45"/>
      <c r="K1484" s="45" t="str">
        <f t="shared" si="223"/>
        <v>61801048110010020121</v>
      </c>
      <c r="L1484" s="81"/>
    </row>
    <row r="1485" spans="1:12" s="82" customFormat="1" ht="38.25">
      <c r="A1485" s="57" t="s">
        <v>41</v>
      </c>
      <c r="B1485" s="53" t="s">
        <v>922</v>
      </c>
      <c r="C1485" s="54" t="s">
        <v>26</v>
      </c>
      <c r="D1485" s="54" t="s">
        <v>86</v>
      </c>
      <c r="E1485" s="54" t="s">
        <v>929</v>
      </c>
      <c r="F1485" s="54" t="s">
        <v>42</v>
      </c>
      <c r="G1485" s="55">
        <f>VLOOKUP($K1485,'[1]АС БЮДЖ на 31 12 2018'!$A$8:$H$701,6,0)</f>
        <v>5840597.9400000004</v>
      </c>
      <c r="H1485" s="56">
        <v>8110010020</v>
      </c>
      <c r="I1485" s="45" t="str">
        <f t="shared" si="225"/>
        <v>8110010020</v>
      </c>
      <c r="J1485" s="45"/>
      <c r="K1485" s="45" t="str">
        <f t="shared" si="223"/>
        <v>61801048110010020129</v>
      </c>
      <c r="L1485" s="81"/>
    </row>
    <row r="1486" spans="1:12" s="38" customFormat="1" ht="38.25">
      <c r="A1486" s="113" t="s">
        <v>536</v>
      </c>
      <c r="B1486" s="53" t="s">
        <v>922</v>
      </c>
      <c r="C1486" s="54" t="s">
        <v>26</v>
      </c>
      <c r="D1486" s="54" t="s">
        <v>86</v>
      </c>
      <c r="E1486" s="54" t="s">
        <v>930</v>
      </c>
      <c r="F1486" s="54" t="s">
        <v>24</v>
      </c>
      <c r="G1486" s="55">
        <f>G1487+G1491</f>
        <v>1218630</v>
      </c>
      <c r="H1486" s="56">
        <v>8110076200</v>
      </c>
      <c r="I1486" s="45" t="str">
        <f t="shared" si="225"/>
        <v>8110076200</v>
      </c>
      <c r="J1486" s="46"/>
      <c r="K1486" s="45" t="str">
        <f t="shared" si="223"/>
        <v>61801048110076200000</v>
      </c>
      <c r="L1486" s="39"/>
    </row>
    <row r="1487" spans="1:12" s="38" customFormat="1">
      <c r="A1487" s="65" t="s">
        <v>35</v>
      </c>
      <c r="B1487" s="53" t="s">
        <v>922</v>
      </c>
      <c r="C1487" s="54" t="s">
        <v>26</v>
      </c>
      <c r="D1487" s="54" t="s">
        <v>86</v>
      </c>
      <c r="E1487" s="54" t="s">
        <v>930</v>
      </c>
      <c r="F1487" s="54" t="s">
        <v>36</v>
      </c>
      <c r="G1487" s="55">
        <f>SUM(G1488:G1490)</f>
        <v>1147445.95</v>
      </c>
      <c r="H1487" s="56">
        <v>8110076200</v>
      </c>
      <c r="I1487" s="45" t="str">
        <f t="shared" si="225"/>
        <v>8110076200</v>
      </c>
      <c r="J1487" s="45"/>
      <c r="K1487" s="45" t="str">
        <f t="shared" si="223"/>
        <v>61801048110076200120</v>
      </c>
      <c r="L1487" s="39"/>
    </row>
    <row r="1488" spans="1:12" s="59" customFormat="1">
      <c r="A1488" s="52" t="s">
        <v>57</v>
      </c>
      <c r="B1488" s="53" t="s">
        <v>922</v>
      </c>
      <c r="C1488" s="54" t="s">
        <v>26</v>
      </c>
      <c r="D1488" s="54" t="s">
        <v>86</v>
      </c>
      <c r="E1488" s="54" t="s">
        <v>930</v>
      </c>
      <c r="F1488" s="54" t="s">
        <v>58</v>
      </c>
      <c r="G1488" s="55">
        <f>VLOOKUP($K1488,'[1]АС БЮДЖ на 31 12 2018'!$A$8:$H$701,6,0)</f>
        <v>843931</v>
      </c>
      <c r="H1488" s="56">
        <v>8110076200</v>
      </c>
      <c r="I1488" s="45" t="str">
        <f t="shared" si="225"/>
        <v>8110076200</v>
      </c>
      <c r="J1488" s="45"/>
      <c r="K1488" s="45" t="str">
        <f t="shared" si="223"/>
        <v>61801048110076200121</v>
      </c>
      <c r="L1488" s="58"/>
    </row>
    <row r="1489" spans="1:12" s="59" customFormat="1" ht="25.5">
      <c r="A1489" s="57" t="s">
        <v>37</v>
      </c>
      <c r="B1489" s="53" t="s">
        <v>922</v>
      </c>
      <c r="C1489" s="54" t="s">
        <v>26</v>
      </c>
      <c r="D1489" s="54" t="s">
        <v>86</v>
      </c>
      <c r="E1489" s="54" t="s">
        <v>930</v>
      </c>
      <c r="F1489" s="54" t="s">
        <v>38</v>
      </c>
      <c r="G1489" s="55">
        <f>VLOOKUP($K1489,'[1]АС БЮДЖ на 31 12 2018'!$A$8:$H$701,6,0)</f>
        <v>40751.949999999997</v>
      </c>
      <c r="H1489" s="56">
        <v>8110076200</v>
      </c>
      <c r="I1489" s="45" t="str">
        <f t="shared" si="225"/>
        <v>8110076200</v>
      </c>
      <c r="J1489" s="45"/>
      <c r="K1489" s="45" t="str">
        <f t="shared" si="223"/>
        <v>61801048110076200122</v>
      </c>
      <c r="L1489" s="58"/>
    </row>
    <row r="1490" spans="1:12" s="59" customFormat="1" ht="38.25">
      <c r="A1490" s="52" t="s">
        <v>41</v>
      </c>
      <c r="B1490" s="53" t="s">
        <v>922</v>
      </c>
      <c r="C1490" s="54" t="s">
        <v>26</v>
      </c>
      <c r="D1490" s="54" t="s">
        <v>86</v>
      </c>
      <c r="E1490" s="54" t="s">
        <v>930</v>
      </c>
      <c r="F1490" s="54" t="s">
        <v>42</v>
      </c>
      <c r="G1490" s="55">
        <f>VLOOKUP($K1490,'[1]АС БЮДЖ на 31 12 2018'!$A$8:$H$701,6,0)</f>
        <v>262763</v>
      </c>
      <c r="H1490" s="56">
        <v>8110076200</v>
      </c>
      <c r="I1490" s="45" t="str">
        <f t="shared" si="225"/>
        <v>8110076200</v>
      </c>
      <c r="J1490" s="45"/>
      <c r="K1490" s="45" t="str">
        <f t="shared" si="223"/>
        <v>61801048110076200129</v>
      </c>
      <c r="L1490" s="58"/>
    </row>
    <row r="1491" spans="1:12" s="38" customFormat="1" ht="25.5">
      <c r="A1491" s="52" t="s">
        <v>43</v>
      </c>
      <c r="B1491" s="53" t="s">
        <v>922</v>
      </c>
      <c r="C1491" s="54" t="s">
        <v>26</v>
      </c>
      <c r="D1491" s="54" t="s">
        <v>86</v>
      </c>
      <c r="E1491" s="54" t="s">
        <v>930</v>
      </c>
      <c r="F1491" s="54" t="s">
        <v>44</v>
      </c>
      <c r="G1491" s="55">
        <f>G1492</f>
        <v>71184.05</v>
      </c>
      <c r="H1491" s="56">
        <v>8110076200</v>
      </c>
      <c r="I1491" s="45" t="str">
        <f t="shared" si="225"/>
        <v>8110076200</v>
      </c>
      <c r="J1491" s="45"/>
      <c r="K1491" s="45" t="str">
        <f t="shared" si="223"/>
        <v>61801048110076200240</v>
      </c>
      <c r="L1491" s="39"/>
    </row>
    <row r="1492" spans="1:12" s="59" customFormat="1" ht="25.5">
      <c r="A1492" s="57" t="s">
        <v>45</v>
      </c>
      <c r="B1492" s="53" t="s">
        <v>922</v>
      </c>
      <c r="C1492" s="54" t="s">
        <v>26</v>
      </c>
      <c r="D1492" s="54" t="s">
        <v>86</v>
      </c>
      <c r="E1492" s="54" t="s">
        <v>930</v>
      </c>
      <c r="F1492" s="54" t="s">
        <v>46</v>
      </c>
      <c r="G1492" s="55">
        <f>VLOOKUP($K1492,'[1]АС БЮДЖ на 31 12 2018'!$A$8:$H$701,6,0)</f>
        <v>71184.05</v>
      </c>
      <c r="H1492" s="56">
        <v>8110076200</v>
      </c>
      <c r="I1492" s="45" t="str">
        <f t="shared" si="225"/>
        <v>8110076200</v>
      </c>
      <c r="J1492" s="45"/>
      <c r="K1492" s="45" t="str">
        <f t="shared" si="223"/>
        <v>61801048110076200244</v>
      </c>
      <c r="L1492" s="58"/>
    </row>
    <row r="1493" spans="1:12" s="38" customFormat="1" ht="38.25">
      <c r="A1493" s="65" t="s">
        <v>888</v>
      </c>
      <c r="B1493" s="53" t="str">
        <f t="shared" ref="B1493:D1495" si="228">B1482</f>
        <v>618</v>
      </c>
      <c r="C1493" s="54" t="str">
        <f t="shared" si="228"/>
        <v>01</v>
      </c>
      <c r="D1493" s="54" t="str">
        <f t="shared" si="228"/>
        <v>04</v>
      </c>
      <c r="E1493" s="54" t="s">
        <v>931</v>
      </c>
      <c r="F1493" s="54" t="s">
        <v>24</v>
      </c>
      <c r="G1493" s="55">
        <f>G1496+G1494</f>
        <v>68983</v>
      </c>
      <c r="H1493" s="56">
        <v>8110076360</v>
      </c>
      <c r="I1493" s="45" t="str">
        <f t="shared" si="225"/>
        <v>8110076360</v>
      </c>
      <c r="J1493" s="46"/>
      <c r="K1493" s="45" t="str">
        <f t="shared" si="223"/>
        <v>61801048110076360000</v>
      </c>
      <c r="L1493" s="39"/>
    </row>
    <row r="1494" spans="1:12" s="38" customFormat="1">
      <c r="A1494" s="65" t="s">
        <v>35</v>
      </c>
      <c r="B1494" s="53" t="str">
        <f t="shared" si="228"/>
        <v>618</v>
      </c>
      <c r="C1494" s="54" t="str">
        <f t="shared" si="228"/>
        <v>01</v>
      </c>
      <c r="D1494" s="54" t="str">
        <f t="shared" si="228"/>
        <v>04</v>
      </c>
      <c r="E1494" s="54" t="s">
        <v>931</v>
      </c>
      <c r="F1494" s="54" t="s">
        <v>36</v>
      </c>
      <c r="G1494" s="55">
        <f>G1495</f>
        <v>2730</v>
      </c>
      <c r="H1494" s="56">
        <v>8110076360</v>
      </c>
      <c r="I1494" s="45" t="str">
        <f t="shared" si="225"/>
        <v>8110076360</v>
      </c>
      <c r="J1494" s="45"/>
      <c r="K1494" s="45" t="str">
        <f t="shared" si="223"/>
        <v>61801048110076360120</v>
      </c>
      <c r="L1494" s="39"/>
    </row>
    <row r="1495" spans="1:12" s="38" customFormat="1" ht="25.5">
      <c r="A1495" s="57" t="s">
        <v>37</v>
      </c>
      <c r="B1495" s="53" t="str">
        <f t="shared" si="228"/>
        <v>618</v>
      </c>
      <c r="C1495" s="54" t="str">
        <f t="shared" si="228"/>
        <v>01</v>
      </c>
      <c r="D1495" s="54" t="str">
        <f t="shared" si="228"/>
        <v>04</v>
      </c>
      <c r="E1495" s="54" t="s">
        <v>931</v>
      </c>
      <c r="F1495" s="54" t="s">
        <v>38</v>
      </c>
      <c r="G1495" s="55">
        <f>VLOOKUP($K1495,'[1]АС БЮДЖ на 31 12 2018'!$A$8:$H$701,6,0)</f>
        <v>2730</v>
      </c>
      <c r="H1495" s="56">
        <v>8110076360</v>
      </c>
      <c r="I1495" s="45" t="str">
        <f t="shared" si="225"/>
        <v>8110076360</v>
      </c>
      <c r="J1495" s="45"/>
      <c r="K1495" s="45" t="str">
        <f t="shared" si="223"/>
        <v>61801048110076360122</v>
      </c>
      <c r="L1495" s="39"/>
    </row>
    <row r="1496" spans="1:12" s="38" customFormat="1" ht="25.5">
      <c r="A1496" s="52" t="s">
        <v>43</v>
      </c>
      <c r="B1496" s="53" t="str">
        <f t="shared" ref="B1496:D1497" si="229">B1483</f>
        <v>618</v>
      </c>
      <c r="C1496" s="54" t="str">
        <f t="shared" si="229"/>
        <v>01</v>
      </c>
      <c r="D1496" s="54" t="str">
        <f t="shared" si="229"/>
        <v>04</v>
      </c>
      <c r="E1496" s="54" t="s">
        <v>931</v>
      </c>
      <c r="F1496" s="54" t="s">
        <v>44</v>
      </c>
      <c r="G1496" s="55">
        <f>G1497</f>
        <v>66253</v>
      </c>
      <c r="H1496" s="56">
        <v>8110076360</v>
      </c>
      <c r="I1496" s="45" t="str">
        <f t="shared" si="225"/>
        <v>8110076360</v>
      </c>
      <c r="J1496" s="45"/>
      <c r="K1496" s="45" t="str">
        <f t="shared" si="223"/>
        <v>61801048110076360240</v>
      </c>
      <c r="L1496" s="39"/>
    </row>
    <row r="1497" spans="1:12" s="59" customFormat="1" ht="25.5">
      <c r="A1497" s="57" t="s">
        <v>45</v>
      </c>
      <c r="B1497" s="53" t="str">
        <f t="shared" si="229"/>
        <v>618</v>
      </c>
      <c r="C1497" s="54" t="str">
        <f t="shared" si="229"/>
        <v>01</v>
      </c>
      <c r="D1497" s="54" t="str">
        <f t="shared" si="229"/>
        <v>04</v>
      </c>
      <c r="E1497" s="54" t="s">
        <v>931</v>
      </c>
      <c r="F1497" s="54" t="s">
        <v>46</v>
      </c>
      <c r="G1497" s="55">
        <f>VLOOKUP($K1497,'[1]АС БЮДЖ на 31 12 2018'!$A$8:$H$701,6,0)</f>
        <v>66253</v>
      </c>
      <c r="H1497" s="56">
        <v>8110076360</v>
      </c>
      <c r="I1497" s="45" t="str">
        <f t="shared" si="225"/>
        <v>8110076360</v>
      </c>
      <c r="J1497" s="45"/>
      <c r="K1497" s="45" t="str">
        <f t="shared" si="223"/>
        <v>61801048110076360244</v>
      </c>
      <c r="L1497" s="58"/>
    </row>
    <row r="1498" spans="1:12" s="38" customFormat="1">
      <c r="A1498" s="47" t="s">
        <v>107</v>
      </c>
      <c r="B1498" s="48" t="s">
        <v>922</v>
      </c>
      <c r="C1498" s="49" t="s">
        <v>26</v>
      </c>
      <c r="D1498" s="49" t="s">
        <v>108</v>
      </c>
      <c r="E1498" s="49" t="s">
        <v>23</v>
      </c>
      <c r="F1498" s="49" t="s">
        <v>24</v>
      </c>
      <c r="G1498" s="50">
        <f>G1499+G1505</f>
        <v>457049.58999999997</v>
      </c>
      <c r="H1498" s="51">
        <v>0</v>
      </c>
      <c r="I1498" s="45" t="str">
        <f t="shared" si="225"/>
        <v>0000000000</v>
      </c>
      <c r="J1498" s="46"/>
      <c r="K1498" s="45" t="str">
        <f t="shared" si="223"/>
        <v>61801130000000000000</v>
      </c>
      <c r="L1498" s="39"/>
    </row>
    <row r="1499" spans="1:12" s="38" customFormat="1" ht="38.25">
      <c r="A1499" s="70" t="s">
        <v>270</v>
      </c>
      <c r="B1499" s="53" t="s">
        <v>922</v>
      </c>
      <c r="C1499" s="54" t="s">
        <v>26</v>
      </c>
      <c r="D1499" s="54" t="s">
        <v>108</v>
      </c>
      <c r="E1499" s="54" t="s">
        <v>271</v>
      </c>
      <c r="F1499" s="54" t="s">
        <v>24</v>
      </c>
      <c r="G1499" s="55">
        <f t="shared" ref="G1499:G1502" si="230">G1500</f>
        <v>405340</v>
      </c>
      <c r="H1499" s="56">
        <v>1100000000</v>
      </c>
      <c r="I1499" s="45" t="str">
        <f t="shared" si="225"/>
        <v>1100000000</v>
      </c>
      <c r="J1499" s="46"/>
      <c r="K1499" s="45" t="str">
        <f t="shared" si="223"/>
        <v>61801131100000000000</v>
      </c>
      <c r="L1499" s="39"/>
    </row>
    <row r="1500" spans="1:12" s="38" customFormat="1" ht="38.25">
      <c r="A1500" s="70" t="s">
        <v>272</v>
      </c>
      <c r="B1500" s="53" t="s">
        <v>922</v>
      </c>
      <c r="C1500" s="54" t="s">
        <v>26</v>
      </c>
      <c r="D1500" s="54" t="s">
        <v>108</v>
      </c>
      <c r="E1500" s="54" t="s">
        <v>273</v>
      </c>
      <c r="F1500" s="54" t="s">
        <v>24</v>
      </c>
      <c r="G1500" s="55">
        <f t="shared" si="230"/>
        <v>405340</v>
      </c>
      <c r="H1500" s="56" t="s">
        <v>274</v>
      </c>
      <c r="I1500" s="45" t="str">
        <f t="shared" si="225"/>
        <v>11Б0000000</v>
      </c>
      <c r="J1500" s="46"/>
      <c r="K1500" s="45" t="str">
        <f t="shared" si="223"/>
        <v>618011311Б0000000000</v>
      </c>
      <c r="L1500" s="39"/>
    </row>
    <row r="1501" spans="1:12" s="38" customFormat="1" ht="25.5">
      <c r="A1501" s="127" t="s">
        <v>275</v>
      </c>
      <c r="B1501" s="54" t="s">
        <v>922</v>
      </c>
      <c r="C1501" s="54" t="s">
        <v>26</v>
      </c>
      <c r="D1501" s="54" t="s">
        <v>108</v>
      </c>
      <c r="E1501" s="54" t="s">
        <v>276</v>
      </c>
      <c r="F1501" s="54" t="s">
        <v>24</v>
      </c>
      <c r="G1501" s="55">
        <f t="shared" si="230"/>
        <v>405340</v>
      </c>
      <c r="H1501" s="56" t="s">
        <v>277</v>
      </c>
      <c r="I1501" s="45" t="str">
        <f t="shared" si="225"/>
        <v>11Б0100000</v>
      </c>
      <c r="J1501" s="46"/>
      <c r="K1501" s="45" t="str">
        <f t="shared" si="223"/>
        <v>618011311Б0100000000</v>
      </c>
      <c r="L1501" s="39"/>
    </row>
    <row r="1502" spans="1:12" s="38" customFormat="1" ht="25.5">
      <c r="A1502" s="52" t="s">
        <v>890</v>
      </c>
      <c r="B1502" s="53" t="s">
        <v>922</v>
      </c>
      <c r="C1502" s="54" t="s">
        <v>26</v>
      </c>
      <c r="D1502" s="54" t="s">
        <v>108</v>
      </c>
      <c r="E1502" s="54" t="s">
        <v>891</v>
      </c>
      <c r="F1502" s="54" t="s">
        <v>24</v>
      </c>
      <c r="G1502" s="55">
        <f t="shared" si="230"/>
        <v>405340</v>
      </c>
      <c r="H1502" s="56" t="s">
        <v>892</v>
      </c>
      <c r="I1502" s="45" t="str">
        <f t="shared" si="225"/>
        <v>11Б0120840</v>
      </c>
      <c r="J1502" s="46"/>
      <c r="K1502" s="45" t="str">
        <f t="shared" si="223"/>
        <v>618011311Б0120840000</v>
      </c>
      <c r="L1502" s="39"/>
    </row>
    <row r="1503" spans="1:12" s="38" customFormat="1" ht="25.5">
      <c r="A1503" s="52" t="s">
        <v>43</v>
      </c>
      <c r="B1503" s="53" t="s">
        <v>922</v>
      </c>
      <c r="C1503" s="54" t="s">
        <v>26</v>
      </c>
      <c r="D1503" s="54" t="s">
        <v>108</v>
      </c>
      <c r="E1503" s="54" t="s">
        <v>891</v>
      </c>
      <c r="F1503" s="54" t="s">
        <v>44</v>
      </c>
      <c r="G1503" s="55">
        <f>G1504</f>
        <v>405340</v>
      </c>
      <c r="H1503" s="56" t="s">
        <v>892</v>
      </c>
      <c r="I1503" s="45" t="str">
        <f t="shared" si="225"/>
        <v>11Б0120840</v>
      </c>
      <c r="J1503" s="45"/>
      <c r="K1503" s="45" t="str">
        <f t="shared" si="223"/>
        <v>618011311Б0120840240</v>
      </c>
      <c r="L1503" s="39"/>
    </row>
    <row r="1504" spans="1:12" s="59" customFormat="1" ht="25.5">
      <c r="A1504" s="57" t="s">
        <v>45</v>
      </c>
      <c r="B1504" s="53" t="s">
        <v>922</v>
      </c>
      <c r="C1504" s="54" t="s">
        <v>26</v>
      </c>
      <c r="D1504" s="54" t="s">
        <v>108</v>
      </c>
      <c r="E1504" s="54" t="s">
        <v>891</v>
      </c>
      <c r="F1504" s="54" t="s">
        <v>46</v>
      </c>
      <c r="G1504" s="55">
        <f>VLOOKUP($K1504,'[1]АС БЮДЖ на 31 12 2018'!$A$8:$H$701,6,0)</f>
        <v>405340</v>
      </c>
      <c r="H1504" s="56" t="s">
        <v>892</v>
      </c>
      <c r="I1504" s="45" t="str">
        <f t="shared" si="225"/>
        <v>11Б0120840</v>
      </c>
      <c r="J1504" s="45"/>
      <c r="K1504" s="45" t="str">
        <f t="shared" si="223"/>
        <v>618011311Б0120840244</v>
      </c>
      <c r="L1504" s="58"/>
    </row>
    <row r="1505" spans="1:12" s="59" customFormat="1">
      <c r="A1505" s="52" t="s">
        <v>923</v>
      </c>
      <c r="B1505" s="54" t="s">
        <v>922</v>
      </c>
      <c r="C1505" s="54" t="s">
        <v>26</v>
      </c>
      <c r="D1505" s="54" t="s">
        <v>108</v>
      </c>
      <c r="E1505" s="54" t="s">
        <v>924</v>
      </c>
      <c r="F1505" s="54" t="s">
        <v>24</v>
      </c>
      <c r="G1505" s="55">
        <f t="shared" ref="G1505:G1508" si="231">G1506</f>
        <v>51709.59</v>
      </c>
      <c r="H1505" s="56">
        <v>8100000000</v>
      </c>
      <c r="I1505" s="45" t="str">
        <f t="shared" si="225"/>
        <v>8100000000</v>
      </c>
      <c r="J1505" s="46"/>
      <c r="K1505" s="45" t="str">
        <f t="shared" si="223"/>
        <v>61801138100000000000</v>
      </c>
      <c r="L1505" s="39"/>
    </row>
    <row r="1506" spans="1:12" s="59" customFormat="1" ht="25.5">
      <c r="A1506" s="52" t="s">
        <v>925</v>
      </c>
      <c r="B1506" s="54" t="s">
        <v>922</v>
      </c>
      <c r="C1506" s="54" t="s">
        <v>26</v>
      </c>
      <c r="D1506" s="54" t="s">
        <v>108</v>
      </c>
      <c r="E1506" s="54" t="s">
        <v>926</v>
      </c>
      <c r="F1506" s="54" t="s">
        <v>24</v>
      </c>
      <c r="G1506" s="55">
        <f t="shared" si="231"/>
        <v>51709.59</v>
      </c>
      <c r="H1506" s="56">
        <v>8110000000</v>
      </c>
      <c r="I1506" s="45" t="str">
        <f t="shared" si="225"/>
        <v>8110000000</v>
      </c>
      <c r="J1506" s="46"/>
      <c r="K1506" s="45" t="str">
        <f t="shared" si="223"/>
        <v>61801138110000000000</v>
      </c>
      <c r="L1506" s="39"/>
    </row>
    <row r="1507" spans="1:12" s="59" customFormat="1">
      <c r="A1507" s="52" t="s">
        <v>208</v>
      </c>
      <c r="B1507" s="54" t="s">
        <v>922</v>
      </c>
      <c r="C1507" s="54" t="s">
        <v>26</v>
      </c>
      <c r="D1507" s="54" t="s">
        <v>108</v>
      </c>
      <c r="E1507" s="54" t="s">
        <v>932</v>
      </c>
      <c r="F1507" s="54" t="s">
        <v>24</v>
      </c>
      <c r="G1507" s="55">
        <f t="shared" si="231"/>
        <v>51709.59</v>
      </c>
      <c r="H1507" s="56">
        <v>8110020050</v>
      </c>
      <c r="I1507" s="45" t="str">
        <f t="shared" si="225"/>
        <v>8110020050</v>
      </c>
      <c r="J1507" s="46"/>
      <c r="K1507" s="45" t="str">
        <f t="shared" si="223"/>
        <v>61801138110020050000</v>
      </c>
      <c r="L1507" s="39"/>
    </row>
    <row r="1508" spans="1:12" s="59" customFormat="1">
      <c r="A1508" s="52" t="s">
        <v>90</v>
      </c>
      <c r="B1508" s="54" t="s">
        <v>922</v>
      </c>
      <c r="C1508" s="54" t="s">
        <v>26</v>
      </c>
      <c r="D1508" s="54" t="s">
        <v>108</v>
      </c>
      <c r="E1508" s="54" t="s">
        <v>932</v>
      </c>
      <c r="F1508" s="54" t="s">
        <v>91</v>
      </c>
      <c r="G1508" s="55">
        <f t="shared" si="231"/>
        <v>51709.59</v>
      </c>
      <c r="H1508" s="56">
        <v>8110020050</v>
      </c>
      <c r="I1508" s="45" t="str">
        <f t="shared" si="225"/>
        <v>8110020050</v>
      </c>
      <c r="J1508" s="45"/>
      <c r="K1508" s="45" t="str">
        <f t="shared" si="223"/>
        <v>61801138110020050830</v>
      </c>
      <c r="L1508" s="58"/>
    </row>
    <row r="1509" spans="1:12" s="59" customFormat="1" ht="25.5">
      <c r="A1509" s="52" t="s">
        <v>92</v>
      </c>
      <c r="B1509" s="54" t="s">
        <v>922</v>
      </c>
      <c r="C1509" s="54" t="s">
        <v>26</v>
      </c>
      <c r="D1509" s="54" t="s">
        <v>108</v>
      </c>
      <c r="E1509" s="54" t="s">
        <v>932</v>
      </c>
      <c r="F1509" s="54" t="s">
        <v>93</v>
      </c>
      <c r="G1509" s="55">
        <f>VLOOKUP($K1509,'[1]АС БЮДЖ на 31 12 2018'!$A$8:$H$701,6,0)</f>
        <v>51709.59</v>
      </c>
      <c r="H1509" s="56">
        <v>8110020050</v>
      </c>
      <c r="I1509" s="45" t="str">
        <f t="shared" si="225"/>
        <v>8110020050</v>
      </c>
      <c r="J1509" s="45"/>
      <c r="K1509" s="45" t="str">
        <f t="shared" si="223"/>
        <v>61801138110020050831</v>
      </c>
      <c r="L1509" s="58"/>
    </row>
    <row r="1510" spans="1:12" s="38" customFormat="1">
      <c r="A1510" s="40" t="s">
        <v>215</v>
      </c>
      <c r="B1510" s="41" t="s">
        <v>922</v>
      </c>
      <c r="C1510" s="42" t="s">
        <v>86</v>
      </c>
      <c r="D1510" s="42" t="s">
        <v>22</v>
      </c>
      <c r="E1510" s="42" t="s">
        <v>23</v>
      </c>
      <c r="F1510" s="42" t="s">
        <v>24</v>
      </c>
      <c r="G1510" s="43">
        <f t="shared" ref="G1510:G1513" si="232">G1511</f>
        <v>59051342.009999998</v>
      </c>
      <c r="H1510" s="44">
        <v>0</v>
      </c>
      <c r="I1510" s="45" t="str">
        <f t="shared" si="225"/>
        <v>0000000000</v>
      </c>
      <c r="J1510" s="46"/>
      <c r="K1510" s="45" t="str">
        <f t="shared" si="223"/>
        <v>61804000000000000000</v>
      </c>
      <c r="L1510" s="39"/>
    </row>
    <row r="1511" spans="1:12" s="38" customFormat="1">
      <c r="A1511" s="47" t="s">
        <v>894</v>
      </c>
      <c r="B1511" s="48" t="s">
        <v>922</v>
      </c>
      <c r="C1511" s="49" t="s">
        <v>86</v>
      </c>
      <c r="D1511" s="49" t="s">
        <v>520</v>
      </c>
      <c r="E1511" s="49" t="s">
        <v>23</v>
      </c>
      <c r="F1511" s="49" t="s">
        <v>24</v>
      </c>
      <c r="G1511" s="50">
        <f t="shared" si="232"/>
        <v>59051342.009999998</v>
      </c>
      <c r="H1511" s="51">
        <v>0</v>
      </c>
      <c r="I1511" s="45" t="str">
        <f t="shared" si="225"/>
        <v>0000000000</v>
      </c>
      <c r="J1511" s="46"/>
      <c r="K1511" s="45" t="str">
        <f t="shared" si="223"/>
        <v>61804090000000000000</v>
      </c>
      <c r="L1511" s="39"/>
    </row>
    <row r="1512" spans="1:12" s="38" customFormat="1" ht="38.25">
      <c r="A1512" s="57" t="s">
        <v>326</v>
      </c>
      <c r="B1512" s="53" t="s">
        <v>922</v>
      </c>
      <c r="C1512" s="54" t="s">
        <v>86</v>
      </c>
      <c r="D1512" s="54" t="s">
        <v>520</v>
      </c>
      <c r="E1512" s="54" t="s">
        <v>327</v>
      </c>
      <c r="F1512" s="54" t="s">
        <v>24</v>
      </c>
      <c r="G1512" s="55">
        <f t="shared" si="232"/>
        <v>59051342.009999998</v>
      </c>
      <c r="H1512" s="56">
        <v>400000000</v>
      </c>
      <c r="I1512" s="45" t="str">
        <f t="shared" si="225"/>
        <v>0400000000</v>
      </c>
      <c r="J1512" s="46"/>
      <c r="K1512" s="45" t="str">
        <f t="shared" si="223"/>
        <v>61804090400000000000</v>
      </c>
      <c r="L1512" s="39"/>
    </row>
    <row r="1513" spans="1:12" s="38" customFormat="1" ht="38.25">
      <c r="A1513" s="91" t="s">
        <v>328</v>
      </c>
      <c r="B1513" s="53" t="s">
        <v>922</v>
      </c>
      <c r="C1513" s="54" t="s">
        <v>86</v>
      </c>
      <c r="D1513" s="54" t="s">
        <v>520</v>
      </c>
      <c r="E1513" s="54" t="s">
        <v>329</v>
      </c>
      <c r="F1513" s="54" t="s">
        <v>24</v>
      </c>
      <c r="G1513" s="55">
        <f t="shared" si="232"/>
        <v>59051342.009999998</v>
      </c>
      <c r="H1513" s="56">
        <v>420000000</v>
      </c>
      <c r="I1513" s="45" t="str">
        <f t="shared" si="225"/>
        <v>0420000000</v>
      </c>
      <c r="J1513" s="46"/>
      <c r="K1513" s="45" t="str">
        <f t="shared" si="223"/>
        <v>61804090420000000000</v>
      </c>
      <c r="L1513" s="39"/>
    </row>
    <row r="1514" spans="1:12" s="38" customFormat="1" ht="38.25">
      <c r="A1514" s="91" t="s">
        <v>330</v>
      </c>
      <c r="B1514" s="53" t="s">
        <v>922</v>
      </c>
      <c r="C1514" s="54" t="s">
        <v>86</v>
      </c>
      <c r="D1514" s="54" t="s">
        <v>520</v>
      </c>
      <c r="E1514" s="54" t="s">
        <v>331</v>
      </c>
      <c r="F1514" s="54" t="s">
        <v>24</v>
      </c>
      <c r="G1514" s="55">
        <f>G1521+G1515+G1518+G1524</f>
        <v>59051342.009999998</v>
      </c>
      <c r="H1514" s="56">
        <v>420200000</v>
      </c>
      <c r="I1514" s="45" t="str">
        <f t="shared" si="225"/>
        <v>0420200000</v>
      </c>
      <c r="J1514" s="46"/>
      <c r="K1514" s="45" t="str">
        <f t="shared" si="223"/>
        <v>61804090420200000000</v>
      </c>
      <c r="L1514" s="39"/>
    </row>
    <row r="1515" spans="1:12" s="38" customFormat="1" ht="25.5">
      <c r="A1515" s="57" t="s">
        <v>895</v>
      </c>
      <c r="B1515" s="53" t="s">
        <v>922</v>
      </c>
      <c r="C1515" s="54" t="s">
        <v>86</v>
      </c>
      <c r="D1515" s="54" t="s">
        <v>520</v>
      </c>
      <c r="E1515" s="54" t="s">
        <v>896</v>
      </c>
      <c r="F1515" s="54" t="s">
        <v>24</v>
      </c>
      <c r="G1515" s="55">
        <f t="shared" ref="G1515:G1516" si="233">G1516</f>
        <v>2690362.01</v>
      </c>
      <c r="H1515" s="56">
        <v>420220820</v>
      </c>
      <c r="I1515" s="45" t="str">
        <f t="shared" si="225"/>
        <v>0420220820</v>
      </c>
      <c r="J1515" s="46"/>
      <c r="K1515" s="45" t="str">
        <f t="shared" si="223"/>
        <v>61804090420220820000</v>
      </c>
      <c r="L1515" s="39"/>
    </row>
    <row r="1516" spans="1:12" s="38" customFormat="1" ht="25.5">
      <c r="A1516" s="52" t="s">
        <v>43</v>
      </c>
      <c r="B1516" s="53" t="s">
        <v>922</v>
      </c>
      <c r="C1516" s="54" t="s">
        <v>86</v>
      </c>
      <c r="D1516" s="54" t="s">
        <v>520</v>
      </c>
      <c r="E1516" s="54" t="s">
        <v>896</v>
      </c>
      <c r="F1516" s="54" t="s">
        <v>44</v>
      </c>
      <c r="G1516" s="55">
        <f t="shared" si="233"/>
        <v>2690362.01</v>
      </c>
      <c r="H1516" s="56">
        <v>420220820</v>
      </c>
      <c r="I1516" s="45" t="str">
        <f t="shared" si="225"/>
        <v>0420220820</v>
      </c>
      <c r="J1516" s="45"/>
      <c r="K1516" s="45" t="str">
        <f t="shared" si="223"/>
        <v>61804090420220820240</v>
      </c>
      <c r="L1516" s="39"/>
    </row>
    <row r="1517" spans="1:12" s="59" customFormat="1" ht="25.5">
      <c r="A1517" s="57" t="s">
        <v>45</v>
      </c>
      <c r="B1517" s="53" t="s">
        <v>922</v>
      </c>
      <c r="C1517" s="54" t="s">
        <v>86</v>
      </c>
      <c r="D1517" s="54" t="s">
        <v>520</v>
      </c>
      <c r="E1517" s="54" t="s">
        <v>896</v>
      </c>
      <c r="F1517" s="54" t="s">
        <v>46</v>
      </c>
      <c r="G1517" s="55">
        <f>VLOOKUP($K1517,'[1]АС БЮДЖ на 31 12 2018'!$A$8:$H$701,6,0)</f>
        <v>2690362.01</v>
      </c>
      <c r="H1517" s="56">
        <v>420220820</v>
      </c>
      <c r="I1517" s="45" t="str">
        <f t="shared" si="225"/>
        <v>0420220820</v>
      </c>
      <c r="J1517" s="45"/>
      <c r="K1517" s="45" t="str">
        <f t="shared" si="223"/>
        <v>61804090420220820244</v>
      </c>
      <c r="L1517" s="58"/>
    </row>
    <row r="1518" spans="1:12" s="38" customFormat="1" ht="76.5">
      <c r="A1518" s="52" t="s">
        <v>897</v>
      </c>
      <c r="B1518" s="53" t="s">
        <v>922</v>
      </c>
      <c r="C1518" s="54" t="s">
        <v>86</v>
      </c>
      <c r="D1518" s="54" t="s">
        <v>520</v>
      </c>
      <c r="E1518" s="54" t="s">
        <v>898</v>
      </c>
      <c r="F1518" s="54" t="s">
        <v>24</v>
      </c>
      <c r="G1518" s="55">
        <f t="shared" ref="G1518:G1519" si="234">G1519</f>
        <v>30172000</v>
      </c>
      <c r="H1518" s="56">
        <v>420221030</v>
      </c>
      <c r="I1518" s="45" t="str">
        <f t="shared" si="225"/>
        <v>0420221030</v>
      </c>
      <c r="J1518" s="46"/>
      <c r="K1518" s="45" t="str">
        <f t="shared" si="223"/>
        <v>61804090420221030000</v>
      </c>
      <c r="L1518" s="39"/>
    </row>
    <row r="1519" spans="1:12" s="38" customFormat="1" ht="25.5">
      <c r="A1519" s="52" t="s">
        <v>43</v>
      </c>
      <c r="B1519" s="53" t="s">
        <v>922</v>
      </c>
      <c r="C1519" s="54" t="s">
        <v>86</v>
      </c>
      <c r="D1519" s="54" t="s">
        <v>520</v>
      </c>
      <c r="E1519" s="54" t="s">
        <v>898</v>
      </c>
      <c r="F1519" s="54" t="s">
        <v>44</v>
      </c>
      <c r="G1519" s="55">
        <f t="shared" si="234"/>
        <v>30172000</v>
      </c>
      <c r="H1519" s="56">
        <v>420221030</v>
      </c>
      <c r="I1519" s="45" t="str">
        <f t="shared" si="225"/>
        <v>0420221030</v>
      </c>
      <c r="J1519" s="45"/>
      <c r="K1519" s="45" t="str">
        <f t="shared" si="223"/>
        <v>61804090420221030240</v>
      </c>
      <c r="L1519" s="39"/>
    </row>
    <row r="1520" spans="1:12" s="59" customFormat="1" ht="25.5">
      <c r="A1520" s="57" t="s">
        <v>45</v>
      </c>
      <c r="B1520" s="53" t="s">
        <v>922</v>
      </c>
      <c r="C1520" s="54" t="s">
        <v>86</v>
      </c>
      <c r="D1520" s="54" t="s">
        <v>520</v>
      </c>
      <c r="E1520" s="54" t="s">
        <v>898</v>
      </c>
      <c r="F1520" s="54" t="s">
        <v>46</v>
      </c>
      <c r="G1520" s="55">
        <f>VLOOKUP($K1520,'[1]АС БЮДЖ на 31 12 2018'!$A$8:$H$701,6,0)</f>
        <v>30172000</v>
      </c>
      <c r="H1520" s="56">
        <v>420221030</v>
      </c>
      <c r="I1520" s="45" t="str">
        <f t="shared" si="225"/>
        <v>0420221030</v>
      </c>
      <c r="J1520" s="45"/>
      <c r="K1520" s="45" t="str">
        <f t="shared" si="223"/>
        <v>61804090420221030244</v>
      </c>
      <c r="L1520" s="58"/>
    </row>
    <row r="1521" spans="1:12" s="38" customFormat="1" ht="25.5">
      <c r="A1521" s="52" t="s">
        <v>899</v>
      </c>
      <c r="B1521" s="53" t="s">
        <v>922</v>
      </c>
      <c r="C1521" s="54" t="s">
        <v>86</v>
      </c>
      <c r="D1521" s="54" t="s">
        <v>520</v>
      </c>
      <c r="E1521" s="54" t="s">
        <v>900</v>
      </c>
      <c r="F1521" s="54" t="s">
        <v>24</v>
      </c>
      <c r="G1521" s="55">
        <f t="shared" ref="G1521:G1522" si="235">G1522</f>
        <v>15208750</v>
      </c>
      <c r="H1521" s="56">
        <v>420221090</v>
      </c>
      <c r="I1521" s="45" t="str">
        <f t="shared" si="225"/>
        <v>0420221090</v>
      </c>
      <c r="J1521" s="46"/>
      <c r="K1521" s="45" t="str">
        <f t="shared" si="223"/>
        <v>61804090420221090000</v>
      </c>
      <c r="L1521" s="39"/>
    </row>
    <row r="1522" spans="1:12" s="38" customFormat="1" ht="25.5">
      <c r="A1522" s="52" t="s">
        <v>43</v>
      </c>
      <c r="B1522" s="53" t="s">
        <v>922</v>
      </c>
      <c r="C1522" s="54" t="s">
        <v>86</v>
      </c>
      <c r="D1522" s="54" t="s">
        <v>520</v>
      </c>
      <c r="E1522" s="54" t="s">
        <v>900</v>
      </c>
      <c r="F1522" s="54" t="s">
        <v>44</v>
      </c>
      <c r="G1522" s="55">
        <f t="shared" si="235"/>
        <v>15208750</v>
      </c>
      <c r="H1522" s="56">
        <v>420221090</v>
      </c>
      <c r="I1522" s="45" t="str">
        <f t="shared" si="225"/>
        <v>0420221090</v>
      </c>
      <c r="J1522" s="45"/>
      <c r="K1522" s="45" t="str">
        <f t="shared" ref="K1522:K1585" si="236">CONCATENATE(B1522,C1522,D1522,I1522,F1522)</f>
        <v>61804090420221090240</v>
      </c>
      <c r="L1522" s="39"/>
    </row>
    <row r="1523" spans="1:12" s="59" customFormat="1" ht="25.5">
      <c r="A1523" s="57" t="s">
        <v>45</v>
      </c>
      <c r="B1523" s="53" t="s">
        <v>922</v>
      </c>
      <c r="C1523" s="54" t="s">
        <v>86</v>
      </c>
      <c r="D1523" s="54" t="s">
        <v>520</v>
      </c>
      <c r="E1523" s="54" t="s">
        <v>900</v>
      </c>
      <c r="F1523" s="54" t="s">
        <v>46</v>
      </c>
      <c r="G1523" s="55">
        <f>VLOOKUP($K1523,'[1]АС БЮДЖ на 31 12 2018'!$A$8:$H$701,6,0)</f>
        <v>15208750</v>
      </c>
      <c r="H1523" s="56">
        <v>420221090</v>
      </c>
      <c r="I1523" s="45" t="str">
        <f t="shared" si="225"/>
        <v>0420221090</v>
      </c>
      <c r="J1523" s="45"/>
      <c r="K1523" s="45" t="str">
        <f t="shared" si="236"/>
        <v>61804090420221090244</v>
      </c>
      <c r="L1523" s="58"/>
    </row>
    <row r="1524" spans="1:12" s="59" customFormat="1" ht="51">
      <c r="A1524" s="52" t="s">
        <v>901</v>
      </c>
      <c r="B1524" s="66" t="s">
        <v>922</v>
      </c>
      <c r="C1524" s="54" t="s">
        <v>86</v>
      </c>
      <c r="D1524" s="54" t="s">
        <v>520</v>
      </c>
      <c r="E1524" s="54" t="s">
        <v>902</v>
      </c>
      <c r="F1524" s="54" t="s">
        <v>24</v>
      </c>
      <c r="G1524" s="55">
        <f t="shared" ref="G1524:G1525" si="237">G1525</f>
        <v>10980230</v>
      </c>
      <c r="H1524" s="56">
        <v>420221410</v>
      </c>
      <c r="I1524" s="45" t="str">
        <f t="shared" si="225"/>
        <v>0420221410</v>
      </c>
      <c r="J1524" s="46"/>
      <c r="K1524" s="45" t="str">
        <f t="shared" si="236"/>
        <v>61804090420221410000</v>
      </c>
      <c r="L1524" s="39"/>
    </row>
    <row r="1525" spans="1:12" s="59" customFormat="1" ht="25.5">
      <c r="A1525" s="52" t="s">
        <v>43</v>
      </c>
      <c r="B1525" s="66" t="s">
        <v>922</v>
      </c>
      <c r="C1525" s="54" t="s">
        <v>86</v>
      </c>
      <c r="D1525" s="54" t="s">
        <v>520</v>
      </c>
      <c r="E1525" s="54" t="s">
        <v>902</v>
      </c>
      <c r="F1525" s="54" t="s">
        <v>44</v>
      </c>
      <c r="G1525" s="55">
        <f t="shared" si="237"/>
        <v>10980230</v>
      </c>
      <c r="H1525" s="56">
        <v>420221410</v>
      </c>
      <c r="I1525" s="45" t="str">
        <f t="shared" si="225"/>
        <v>0420221410</v>
      </c>
      <c r="J1525" s="45"/>
      <c r="K1525" s="45" t="str">
        <f t="shared" si="236"/>
        <v>61804090420221410240</v>
      </c>
      <c r="L1525" s="58"/>
    </row>
    <row r="1526" spans="1:12" s="59" customFormat="1" ht="25.5">
      <c r="A1526" s="57" t="s">
        <v>45</v>
      </c>
      <c r="B1526" s="66" t="s">
        <v>922</v>
      </c>
      <c r="C1526" s="54" t="s">
        <v>86</v>
      </c>
      <c r="D1526" s="54" t="s">
        <v>520</v>
      </c>
      <c r="E1526" s="54" t="s">
        <v>902</v>
      </c>
      <c r="F1526" s="54" t="s">
        <v>46</v>
      </c>
      <c r="G1526" s="55">
        <f>VLOOKUP($K1526,'[1]АС БЮДЖ на 31 12 2018'!$A$8:$H$701,6,0)</f>
        <v>10980230</v>
      </c>
      <c r="H1526" s="56">
        <v>420221410</v>
      </c>
      <c r="I1526" s="45" t="str">
        <f t="shared" ref="I1526:I1589" si="238">TEXT(H1526,"0000000000")</f>
        <v>0420221410</v>
      </c>
      <c r="J1526" s="45"/>
      <c r="K1526" s="45" t="str">
        <f t="shared" si="236"/>
        <v>61804090420221410244</v>
      </c>
      <c r="L1526" s="58"/>
    </row>
    <row r="1527" spans="1:12" s="38" customFormat="1">
      <c r="A1527" s="40" t="s">
        <v>340</v>
      </c>
      <c r="B1527" s="41" t="s">
        <v>922</v>
      </c>
      <c r="C1527" s="42" t="s">
        <v>100</v>
      </c>
      <c r="D1527" s="42" t="s">
        <v>22</v>
      </c>
      <c r="E1527" s="42" t="s">
        <v>23</v>
      </c>
      <c r="F1527" s="42" t="s">
        <v>24</v>
      </c>
      <c r="G1527" s="43">
        <f>G1528+G1541</f>
        <v>19807182.960000001</v>
      </c>
      <c r="H1527" s="44">
        <v>0</v>
      </c>
      <c r="I1527" s="45" t="str">
        <f t="shared" si="238"/>
        <v>0000000000</v>
      </c>
      <c r="J1527" s="46"/>
      <c r="K1527" s="45" t="str">
        <f t="shared" si="236"/>
        <v>61805000000000000000</v>
      </c>
      <c r="L1527" s="39"/>
    </row>
    <row r="1528" spans="1:12" s="38" customFormat="1">
      <c r="A1528" s="47" t="s">
        <v>341</v>
      </c>
      <c r="B1528" s="48" t="s">
        <v>922</v>
      </c>
      <c r="C1528" s="49" t="s">
        <v>100</v>
      </c>
      <c r="D1528" s="49" t="s">
        <v>26</v>
      </c>
      <c r="E1528" s="49" t="s">
        <v>23</v>
      </c>
      <c r="F1528" s="49" t="s">
        <v>24</v>
      </c>
      <c r="G1528" s="50">
        <f>G1529+G1536</f>
        <v>1316989.48</v>
      </c>
      <c r="H1528" s="51">
        <v>0</v>
      </c>
      <c r="I1528" s="45" t="str">
        <f t="shared" si="238"/>
        <v>0000000000</v>
      </c>
      <c r="J1528" s="46"/>
      <c r="K1528" s="45" t="str">
        <f t="shared" si="236"/>
        <v>61805010000000000000</v>
      </c>
      <c r="L1528" s="39"/>
    </row>
    <row r="1529" spans="1:12" s="38" customFormat="1" ht="38.25">
      <c r="A1529" s="57" t="s">
        <v>326</v>
      </c>
      <c r="B1529" s="53" t="s">
        <v>922</v>
      </c>
      <c r="C1529" s="54" t="s">
        <v>100</v>
      </c>
      <c r="D1529" s="54" t="s">
        <v>26</v>
      </c>
      <c r="E1529" s="54" t="s">
        <v>327</v>
      </c>
      <c r="F1529" s="54" t="s">
        <v>24</v>
      </c>
      <c r="G1529" s="55">
        <f t="shared" ref="G1529" si="239">G1530</f>
        <v>1130516.78</v>
      </c>
      <c r="H1529" s="56">
        <v>400000000</v>
      </c>
      <c r="I1529" s="45" t="str">
        <f t="shared" si="238"/>
        <v>0400000000</v>
      </c>
      <c r="J1529" s="46"/>
      <c r="K1529" s="45" t="str">
        <f t="shared" si="236"/>
        <v>61805010400000000000</v>
      </c>
      <c r="L1529" s="39"/>
    </row>
    <row r="1530" spans="1:12" s="38" customFormat="1" ht="25.5">
      <c r="A1530" s="52" t="s">
        <v>903</v>
      </c>
      <c r="B1530" s="53" t="s">
        <v>922</v>
      </c>
      <c r="C1530" s="54" t="s">
        <v>100</v>
      </c>
      <c r="D1530" s="54" t="s">
        <v>26</v>
      </c>
      <c r="E1530" s="54" t="s">
        <v>904</v>
      </c>
      <c r="F1530" s="54" t="s">
        <v>24</v>
      </c>
      <c r="G1530" s="55">
        <f>G1533</f>
        <v>1130516.78</v>
      </c>
      <c r="H1530" s="56">
        <v>410000000</v>
      </c>
      <c r="I1530" s="45" t="str">
        <f t="shared" si="238"/>
        <v>0410000000</v>
      </c>
      <c r="J1530" s="46"/>
      <c r="K1530" s="45" t="str">
        <f t="shared" si="236"/>
        <v>61805010410000000000</v>
      </c>
      <c r="L1530" s="39"/>
    </row>
    <row r="1531" spans="1:12" s="38" customFormat="1" ht="25.5">
      <c r="A1531" s="91" t="s">
        <v>933</v>
      </c>
      <c r="B1531" s="66" t="s">
        <v>922</v>
      </c>
      <c r="C1531" s="67" t="s">
        <v>100</v>
      </c>
      <c r="D1531" s="67" t="s">
        <v>26</v>
      </c>
      <c r="E1531" s="67" t="s">
        <v>906</v>
      </c>
      <c r="F1531" s="67" t="s">
        <v>24</v>
      </c>
      <c r="G1531" s="68">
        <f t="shared" ref="G1531:G1532" si="240">G1532</f>
        <v>1130516.78</v>
      </c>
      <c r="H1531" s="69">
        <v>410100000</v>
      </c>
      <c r="I1531" s="45" t="str">
        <f t="shared" si="238"/>
        <v>0410100000</v>
      </c>
      <c r="J1531" s="46"/>
      <c r="K1531" s="45" t="str">
        <f t="shared" si="236"/>
        <v>61805010410100000000</v>
      </c>
      <c r="L1531" s="39"/>
    </row>
    <row r="1532" spans="1:12" s="38" customFormat="1">
      <c r="A1532" s="57" t="s">
        <v>907</v>
      </c>
      <c r="B1532" s="53" t="s">
        <v>922</v>
      </c>
      <c r="C1532" s="54" t="s">
        <v>100</v>
      </c>
      <c r="D1532" s="54" t="s">
        <v>26</v>
      </c>
      <c r="E1532" s="54" t="s">
        <v>908</v>
      </c>
      <c r="F1532" s="54" t="s">
        <v>24</v>
      </c>
      <c r="G1532" s="55">
        <f t="shared" si="240"/>
        <v>1130516.78</v>
      </c>
      <c r="H1532" s="56">
        <v>410120190</v>
      </c>
      <c r="I1532" s="45" t="str">
        <f t="shared" si="238"/>
        <v>0410120190</v>
      </c>
      <c r="J1532" s="46"/>
      <c r="K1532" s="45" t="str">
        <f t="shared" si="236"/>
        <v>61805010410120190000</v>
      </c>
      <c r="L1532" s="39"/>
    </row>
    <row r="1533" spans="1:12" s="38" customFormat="1" ht="25.5">
      <c r="A1533" s="52" t="s">
        <v>43</v>
      </c>
      <c r="B1533" s="53" t="s">
        <v>922</v>
      </c>
      <c r="C1533" s="54" t="s">
        <v>100</v>
      </c>
      <c r="D1533" s="54" t="s">
        <v>26</v>
      </c>
      <c r="E1533" s="54" t="s">
        <v>908</v>
      </c>
      <c r="F1533" s="54" t="s">
        <v>44</v>
      </c>
      <c r="G1533" s="55">
        <f>SUM(G1534:G1535)</f>
        <v>1130516.78</v>
      </c>
      <c r="H1533" s="56">
        <v>410120190</v>
      </c>
      <c r="I1533" s="45" t="str">
        <f t="shared" si="238"/>
        <v>0410120190</v>
      </c>
      <c r="J1533" s="45"/>
      <c r="K1533" s="45" t="str">
        <f t="shared" si="236"/>
        <v>61805010410120190240</v>
      </c>
      <c r="L1533" s="39"/>
    </row>
    <row r="1534" spans="1:12" s="38" customFormat="1" ht="25.5">
      <c r="A1534" s="57" t="s">
        <v>909</v>
      </c>
      <c r="B1534" s="53" t="s">
        <v>922</v>
      </c>
      <c r="C1534" s="54" t="s">
        <v>100</v>
      </c>
      <c r="D1534" s="54" t="s">
        <v>26</v>
      </c>
      <c r="E1534" s="54" t="s">
        <v>908</v>
      </c>
      <c r="F1534" s="54" t="s">
        <v>910</v>
      </c>
      <c r="G1534" s="55">
        <f>VLOOKUP($K1534,'[1]АС БЮДЖ на 31 12 2018'!$A$8:$H$701,6,0)</f>
        <v>667154.68999999994</v>
      </c>
      <c r="H1534" s="56">
        <v>410120190</v>
      </c>
      <c r="I1534" s="45" t="str">
        <f t="shared" si="238"/>
        <v>0410120190</v>
      </c>
      <c r="J1534" s="45"/>
      <c r="K1534" s="45" t="str">
        <f t="shared" si="236"/>
        <v>61805010410120190243</v>
      </c>
      <c r="L1534" s="39"/>
    </row>
    <row r="1535" spans="1:12" s="38" customFormat="1" ht="25.5">
      <c r="A1535" s="57" t="s">
        <v>45</v>
      </c>
      <c r="B1535" s="53" t="s">
        <v>922</v>
      </c>
      <c r="C1535" s="54" t="s">
        <v>100</v>
      </c>
      <c r="D1535" s="54" t="s">
        <v>26</v>
      </c>
      <c r="E1535" s="54" t="s">
        <v>908</v>
      </c>
      <c r="F1535" s="54" t="s">
        <v>46</v>
      </c>
      <c r="G1535" s="55">
        <f>VLOOKUP($K1535,'[1]АС БЮДЖ на 31 12 2018'!$A$8:$H$701,6,0)</f>
        <v>463362.09</v>
      </c>
      <c r="H1535" s="56">
        <v>410120190</v>
      </c>
      <c r="I1535" s="45" t="str">
        <f t="shared" si="238"/>
        <v>0410120190</v>
      </c>
      <c r="J1535" s="45"/>
      <c r="K1535" s="45" t="str">
        <f t="shared" si="236"/>
        <v>61805010410120190244</v>
      </c>
      <c r="L1535" s="39"/>
    </row>
    <row r="1536" spans="1:12" s="38" customFormat="1" ht="25.5">
      <c r="A1536" s="52" t="s">
        <v>101</v>
      </c>
      <c r="B1536" s="53" t="s">
        <v>922</v>
      </c>
      <c r="C1536" s="54" t="s">
        <v>100</v>
      </c>
      <c r="D1536" s="54" t="s">
        <v>26</v>
      </c>
      <c r="E1536" s="54" t="s">
        <v>102</v>
      </c>
      <c r="F1536" s="54" t="s">
        <v>24</v>
      </c>
      <c r="G1536" s="55">
        <f t="shared" ref="G1536:G1539" si="241">G1537</f>
        <v>186472.7</v>
      </c>
      <c r="H1536" s="56">
        <v>9800000000</v>
      </c>
      <c r="I1536" s="45" t="str">
        <f t="shared" si="238"/>
        <v>9800000000</v>
      </c>
      <c r="J1536" s="46"/>
      <c r="K1536" s="45" t="str">
        <f t="shared" si="236"/>
        <v>61805019800000000000</v>
      </c>
      <c r="L1536" s="39"/>
    </row>
    <row r="1537" spans="1:12" s="38" customFormat="1" ht="38.25">
      <c r="A1537" s="52" t="s">
        <v>342</v>
      </c>
      <c r="B1537" s="53" t="s">
        <v>922</v>
      </c>
      <c r="C1537" s="54" t="s">
        <v>100</v>
      </c>
      <c r="D1537" s="54" t="s">
        <v>26</v>
      </c>
      <c r="E1537" s="54" t="s">
        <v>343</v>
      </c>
      <c r="F1537" s="54" t="s">
        <v>24</v>
      </c>
      <c r="G1537" s="55">
        <f t="shared" si="241"/>
        <v>186472.7</v>
      </c>
      <c r="H1537" s="56">
        <v>9820000000</v>
      </c>
      <c r="I1537" s="45" t="str">
        <f t="shared" si="238"/>
        <v>9820000000</v>
      </c>
      <c r="J1537" s="46"/>
      <c r="K1537" s="45" t="str">
        <f t="shared" si="236"/>
        <v>61805019820000000000</v>
      </c>
      <c r="L1537" s="39"/>
    </row>
    <row r="1538" spans="1:12" s="38" customFormat="1">
      <c r="A1538" s="52" t="s">
        <v>907</v>
      </c>
      <c r="B1538" s="53" t="s">
        <v>922</v>
      </c>
      <c r="C1538" s="54" t="s">
        <v>100</v>
      </c>
      <c r="D1538" s="54" t="s">
        <v>26</v>
      </c>
      <c r="E1538" s="54" t="s">
        <v>911</v>
      </c>
      <c r="F1538" s="54" t="s">
        <v>24</v>
      </c>
      <c r="G1538" s="55">
        <f t="shared" si="241"/>
        <v>186472.7</v>
      </c>
      <c r="H1538" s="56">
        <v>9820020190</v>
      </c>
      <c r="I1538" s="45" t="str">
        <f t="shared" si="238"/>
        <v>9820020190</v>
      </c>
      <c r="J1538" s="46"/>
      <c r="K1538" s="45" t="str">
        <f t="shared" si="236"/>
        <v>61805019820020190000</v>
      </c>
      <c r="L1538" s="39"/>
    </row>
    <row r="1539" spans="1:12" s="38" customFormat="1" ht="25.5">
      <c r="A1539" s="52" t="s">
        <v>43</v>
      </c>
      <c r="B1539" s="53" t="s">
        <v>922</v>
      </c>
      <c r="C1539" s="54" t="s">
        <v>100</v>
      </c>
      <c r="D1539" s="54" t="s">
        <v>26</v>
      </c>
      <c r="E1539" s="54" t="s">
        <v>911</v>
      </c>
      <c r="F1539" s="54" t="s">
        <v>44</v>
      </c>
      <c r="G1539" s="55">
        <f t="shared" si="241"/>
        <v>186472.7</v>
      </c>
      <c r="H1539" s="56">
        <v>9820020190</v>
      </c>
      <c r="I1539" s="45" t="str">
        <f t="shared" si="238"/>
        <v>9820020190</v>
      </c>
      <c r="J1539" s="45"/>
      <c r="K1539" s="45" t="str">
        <f t="shared" si="236"/>
        <v>61805019820020190240</v>
      </c>
      <c r="L1539" s="39"/>
    </row>
    <row r="1540" spans="1:12" s="38" customFormat="1" ht="25.5">
      <c r="A1540" s="57" t="s">
        <v>909</v>
      </c>
      <c r="B1540" s="53" t="s">
        <v>922</v>
      </c>
      <c r="C1540" s="54" t="s">
        <v>100</v>
      </c>
      <c r="D1540" s="54" t="s">
        <v>26</v>
      </c>
      <c r="E1540" s="54" t="s">
        <v>911</v>
      </c>
      <c r="F1540" s="54" t="s">
        <v>910</v>
      </c>
      <c r="G1540" s="55">
        <f>VLOOKUP($K1540,'[1]АС БЮДЖ на 31 12 2018'!$A$8:$H$701,6,0)</f>
        <v>186472.7</v>
      </c>
      <c r="H1540" s="56">
        <v>9820020190</v>
      </c>
      <c r="I1540" s="45" t="str">
        <f t="shared" si="238"/>
        <v>9820020190</v>
      </c>
      <c r="J1540" s="45"/>
      <c r="K1540" s="45" t="str">
        <f t="shared" si="236"/>
        <v>61805019820020190243</v>
      </c>
      <c r="L1540" s="39"/>
    </row>
    <row r="1541" spans="1:12" s="38" customFormat="1">
      <c r="A1541" s="47" t="s">
        <v>912</v>
      </c>
      <c r="B1541" s="48" t="s">
        <v>922</v>
      </c>
      <c r="C1541" s="49" t="s">
        <v>100</v>
      </c>
      <c r="D1541" s="49" t="s">
        <v>28</v>
      </c>
      <c r="E1541" s="49" t="s">
        <v>23</v>
      </c>
      <c r="F1541" s="49" t="s">
        <v>24</v>
      </c>
      <c r="G1541" s="50">
        <f t="shared" ref="G1541:G1543" si="242">G1542</f>
        <v>18490193.48</v>
      </c>
      <c r="H1541" s="51">
        <v>0</v>
      </c>
      <c r="I1541" s="45" t="str">
        <f t="shared" si="238"/>
        <v>0000000000</v>
      </c>
      <c r="J1541" s="46"/>
      <c r="K1541" s="45" t="str">
        <f t="shared" si="236"/>
        <v>61805030000000000000</v>
      </c>
      <c r="L1541" s="39"/>
    </row>
    <row r="1542" spans="1:12" s="38" customFormat="1" ht="38.25">
      <c r="A1542" s="57" t="s">
        <v>326</v>
      </c>
      <c r="B1542" s="53" t="s">
        <v>922</v>
      </c>
      <c r="C1542" s="54" t="s">
        <v>100</v>
      </c>
      <c r="D1542" s="54" t="s">
        <v>28</v>
      </c>
      <c r="E1542" s="54" t="s">
        <v>327</v>
      </c>
      <c r="F1542" s="54" t="s">
        <v>24</v>
      </c>
      <c r="G1542" s="55">
        <f t="shared" si="242"/>
        <v>18490193.48</v>
      </c>
      <c r="H1542" s="56">
        <v>400000000</v>
      </c>
      <c r="I1542" s="45" t="str">
        <f t="shared" si="238"/>
        <v>0400000000</v>
      </c>
      <c r="J1542" s="46"/>
      <c r="K1542" s="45" t="str">
        <f t="shared" si="236"/>
        <v>61805030400000000000</v>
      </c>
      <c r="L1542" s="39"/>
    </row>
    <row r="1543" spans="1:12" s="38" customFormat="1" ht="25.5">
      <c r="A1543" s="46" t="str">
        <f>VLOOKUP($K1543,'[1]наим ЦСР'!$A$7:$M$1612,2,0)</f>
        <v>Подпрограмма «Формирование современной городской среды на территории города Ставрополя»</v>
      </c>
      <c r="B1543" s="53" t="s">
        <v>922</v>
      </c>
      <c r="C1543" s="54" t="s">
        <v>100</v>
      </c>
      <c r="D1543" s="54" t="s">
        <v>28</v>
      </c>
      <c r="E1543" s="54" t="s">
        <v>602</v>
      </c>
      <c r="F1543" s="54" t="s">
        <v>24</v>
      </c>
      <c r="G1543" s="55">
        <f t="shared" si="242"/>
        <v>18490193.48</v>
      </c>
      <c r="H1543" s="56">
        <v>430000000</v>
      </c>
      <c r="I1543" s="45" t="str">
        <f t="shared" si="238"/>
        <v>0430000000</v>
      </c>
      <c r="J1543" s="46"/>
      <c r="K1543" s="45" t="str">
        <f t="shared" si="236"/>
        <v>61805030430000000000</v>
      </c>
      <c r="L1543" s="39"/>
    </row>
    <row r="1544" spans="1:12" s="38" customFormat="1">
      <c r="A1544" s="91" t="s">
        <v>603</v>
      </c>
      <c r="B1544" s="66" t="s">
        <v>922</v>
      </c>
      <c r="C1544" s="67" t="s">
        <v>100</v>
      </c>
      <c r="D1544" s="67" t="s">
        <v>28</v>
      </c>
      <c r="E1544" s="54" t="s">
        <v>604</v>
      </c>
      <c r="F1544" s="67" t="s">
        <v>24</v>
      </c>
      <c r="G1544" s="68">
        <f>G1545+G1551+G1554+G1548</f>
        <v>18490193.48</v>
      </c>
      <c r="H1544" s="69">
        <v>430400000</v>
      </c>
      <c r="I1544" s="45" t="str">
        <f t="shared" si="238"/>
        <v>0430400000</v>
      </c>
      <c r="J1544" s="46"/>
      <c r="K1544" s="45" t="str">
        <f t="shared" si="236"/>
        <v>61805030430400000000</v>
      </c>
      <c r="L1544" s="39"/>
    </row>
    <row r="1545" spans="1:12" s="38" customFormat="1">
      <c r="A1545" s="52" t="s">
        <v>605</v>
      </c>
      <c r="B1545" s="53" t="s">
        <v>922</v>
      </c>
      <c r="C1545" s="54" t="s">
        <v>100</v>
      </c>
      <c r="D1545" s="54" t="s">
        <v>28</v>
      </c>
      <c r="E1545" s="54" t="s">
        <v>606</v>
      </c>
      <c r="F1545" s="54" t="s">
        <v>24</v>
      </c>
      <c r="G1545" s="55">
        <f t="shared" ref="G1545:G1546" si="243">G1546</f>
        <v>7478069.2300000004</v>
      </c>
      <c r="H1545" s="56">
        <v>430420300</v>
      </c>
      <c r="I1545" s="45" t="str">
        <f t="shared" si="238"/>
        <v>0430420300</v>
      </c>
      <c r="J1545" s="46"/>
      <c r="K1545" s="45" t="str">
        <f t="shared" si="236"/>
        <v>61805030430420300000</v>
      </c>
      <c r="L1545" s="39"/>
    </row>
    <row r="1546" spans="1:12" s="38" customFormat="1" ht="25.5">
      <c r="A1546" s="52" t="s">
        <v>43</v>
      </c>
      <c r="B1546" s="53" t="s">
        <v>922</v>
      </c>
      <c r="C1546" s="54" t="s">
        <v>100</v>
      </c>
      <c r="D1546" s="54" t="s">
        <v>28</v>
      </c>
      <c r="E1546" s="54" t="s">
        <v>606</v>
      </c>
      <c r="F1546" s="54" t="s">
        <v>44</v>
      </c>
      <c r="G1546" s="55">
        <f t="shared" si="243"/>
        <v>7478069.2300000004</v>
      </c>
      <c r="H1546" s="56">
        <v>430420300</v>
      </c>
      <c r="I1546" s="45" t="str">
        <f t="shared" si="238"/>
        <v>0430420300</v>
      </c>
      <c r="J1546" s="45"/>
      <c r="K1546" s="45" t="str">
        <f t="shared" si="236"/>
        <v>61805030430420300240</v>
      </c>
      <c r="L1546" s="39"/>
    </row>
    <row r="1547" spans="1:12" s="59" customFormat="1" ht="25.5">
      <c r="A1547" s="57" t="s">
        <v>45</v>
      </c>
      <c r="B1547" s="53" t="s">
        <v>922</v>
      </c>
      <c r="C1547" s="54" t="s">
        <v>100</v>
      </c>
      <c r="D1547" s="54" t="s">
        <v>28</v>
      </c>
      <c r="E1547" s="54" t="s">
        <v>606</v>
      </c>
      <c r="F1547" s="54" t="s">
        <v>46</v>
      </c>
      <c r="G1547" s="55">
        <f>VLOOKUP($K1547,'[1]АС БЮДЖ на 31 12 2018'!$A$8:$H$701,6,0)</f>
        <v>7478069.2300000004</v>
      </c>
      <c r="H1547" s="56">
        <v>430420300</v>
      </c>
      <c r="I1547" s="45" t="str">
        <f t="shared" si="238"/>
        <v>0430420300</v>
      </c>
      <c r="J1547" s="45"/>
      <c r="K1547" s="45" t="str">
        <f t="shared" si="236"/>
        <v>61805030430420300244</v>
      </c>
      <c r="L1547" s="58"/>
    </row>
    <row r="1548" spans="1:12" s="59" customFormat="1" ht="51">
      <c r="A1548" s="86" t="s">
        <v>913</v>
      </c>
      <c r="B1548" s="66" t="s">
        <v>922</v>
      </c>
      <c r="C1548" s="67" t="s">
        <v>100</v>
      </c>
      <c r="D1548" s="67" t="s">
        <v>28</v>
      </c>
      <c r="E1548" s="124" t="s">
        <v>914</v>
      </c>
      <c r="F1548" s="124" t="s">
        <v>24</v>
      </c>
      <c r="G1548" s="68">
        <f t="shared" ref="G1548:G1549" si="244">G1549</f>
        <v>500000</v>
      </c>
      <c r="H1548" s="69">
        <v>430420790</v>
      </c>
      <c r="I1548" s="45" t="str">
        <f t="shared" si="238"/>
        <v>0430420790</v>
      </c>
      <c r="J1548" s="46"/>
      <c r="K1548" s="45" t="str">
        <f t="shared" si="236"/>
        <v>61805030430420790000</v>
      </c>
      <c r="L1548" s="39"/>
    </row>
    <row r="1549" spans="1:12" s="59" customFormat="1" ht="25.5">
      <c r="A1549" s="86" t="s">
        <v>43</v>
      </c>
      <c r="B1549" s="66" t="s">
        <v>922</v>
      </c>
      <c r="C1549" s="67" t="s">
        <v>100</v>
      </c>
      <c r="D1549" s="67" t="s">
        <v>28</v>
      </c>
      <c r="E1549" s="124" t="s">
        <v>914</v>
      </c>
      <c r="F1549" s="124" t="s">
        <v>44</v>
      </c>
      <c r="G1549" s="68">
        <f t="shared" si="244"/>
        <v>500000</v>
      </c>
      <c r="H1549" s="69">
        <v>430420790</v>
      </c>
      <c r="I1549" s="45" t="str">
        <f t="shared" si="238"/>
        <v>0430420790</v>
      </c>
      <c r="J1549" s="45"/>
      <c r="K1549" s="45" t="str">
        <f t="shared" si="236"/>
        <v>61805030430420790240</v>
      </c>
      <c r="L1549" s="58"/>
    </row>
    <row r="1550" spans="1:12" s="59" customFormat="1" ht="25.5">
      <c r="A1550" s="57" t="s">
        <v>45</v>
      </c>
      <c r="B1550" s="66" t="s">
        <v>922</v>
      </c>
      <c r="C1550" s="67" t="s">
        <v>100</v>
      </c>
      <c r="D1550" s="67" t="s">
        <v>28</v>
      </c>
      <c r="E1550" s="124" t="s">
        <v>914</v>
      </c>
      <c r="F1550" s="124" t="s">
        <v>46</v>
      </c>
      <c r="G1550" s="55">
        <f>VLOOKUP($K1550,'[1]АС БЮДЖ на 31 12 2018'!$A$8:$H$701,6,0)</f>
        <v>500000</v>
      </c>
      <c r="H1550" s="69">
        <v>430420790</v>
      </c>
      <c r="I1550" s="45" t="str">
        <f t="shared" si="238"/>
        <v>0430420790</v>
      </c>
      <c r="J1550" s="45"/>
      <c r="K1550" s="45" t="str">
        <f t="shared" si="236"/>
        <v>61805030430420790244</v>
      </c>
      <c r="L1550" s="58"/>
    </row>
    <row r="1551" spans="1:12" s="38" customFormat="1">
      <c r="A1551" s="57" t="s">
        <v>915</v>
      </c>
      <c r="B1551" s="53" t="s">
        <v>922</v>
      </c>
      <c r="C1551" s="67" t="s">
        <v>100</v>
      </c>
      <c r="D1551" s="67" t="s">
        <v>28</v>
      </c>
      <c r="E1551" s="67" t="s">
        <v>916</v>
      </c>
      <c r="F1551" s="67" t="s">
        <v>24</v>
      </c>
      <c r="G1551" s="55">
        <f t="shared" ref="G1551:G1552" si="245">G1552</f>
        <v>515254.25</v>
      </c>
      <c r="H1551" s="56">
        <v>430421070</v>
      </c>
      <c r="I1551" s="45" t="str">
        <f t="shared" si="238"/>
        <v>0430421070</v>
      </c>
      <c r="J1551" s="46"/>
      <c r="K1551" s="45" t="str">
        <f t="shared" si="236"/>
        <v>61805030430421070000</v>
      </c>
      <c r="L1551" s="39"/>
    </row>
    <row r="1552" spans="1:12" s="38" customFormat="1" ht="25.5">
      <c r="A1552" s="52" t="s">
        <v>43</v>
      </c>
      <c r="B1552" s="53" t="s">
        <v>922</v>
      </c>
      <c r="C1552" s="67" t="s">
        <v>100</v>
      </c>
      <c r="D1552" s="67" t="s">
        <v>28</v>
      </c>
      <c r="E1552" s="67" t="s">
        <v>916</v>
      </c>
      <c r="F1552" s="67" t="s">
        <v>44</v>
      </c>
      <c r="G1552" s="55">
        <f t="shared" si="245"/>
        <v>515254.25</v>
      </c>
      <c r="H1552" s="56">
        <v>430421070</v>
      </c>
      <c r="I1552" s="45" t="str">
        <f t="shared" si="238"/>
        <v>0430421070</v>
      </c>
      <c r="J1552" s="45"/>
      <c r="K1552" s="45" t="str">
        <f t="shared" si="236"/>
        <v>61805030430421070240</v>
      </c>
      <c r="L1552" s="39"/>
    </row>
    <row r="1553" spans="1:12" s="59" customFormat="1" ht="25.5">
      <c r="A1553" s="57" t="s">
        <v>45</v>
      </c>
      <c r="B1553" s="53" t="s">
        <v>922</v>
      </c>
      <c r="C1553" s="67" t="s">
        <v>100</v>
      </c>
      <c r="D1553" s="67" t="s">
        <v>28</v>
      </c>
      <c r="E1553" s="67" t="s">
        <v>916</v>
      </c>
      <c r="F1553" s="67" t="s">
        <v>46</v>
      </c>
      <c r="G1553" s="55">
        <f>VLOOKUP($K1553,'[1]АС БЮДЖ на 31 12 2018'!$A$8:$H$701,6,0)</f>
        <v>515254.25</v>
      </c>
      <c r="H1553" s="56">
        <v>430421070</v>
      </c>
      <c r="I1553" s="45" t="str">
        <f t="shared" si="238"/>
        <v>0430421070</v>
      </c>
      <c r="J1553" s="45"/>
      <c r="K1553" s="45" t="str">
        <f t="shared" si="236"/>
        <v>61805030430421070244</v>
      </c>
      <c r="L1553" s="58"/>
    </row>
    <row r="1554" spans="1:12" s="38" customFormat="1" ht="38.25">
      <c r="A1554" s="57" t="s">
        <v>917</v>
      </c>
      <c r="B1554" s="66" t="s">
        <v>922</v>
      </c>
      <c r="C1554" s="67" t="s">
        <v>100</v>
      </c>
      <c r="D1554" s="67" t="s">
        <v>28</v>
      </c>
      <c r="E1554" s="54" t="s">
        <v>918</v>
      </c>
      <c r="F1554" s="67" t="s">
        <v>24</v>
      </c>
      <c r="G1554" s="68">
        <f t="shared" ref="G1554:G1555" si="246">G1555</f>
        <v>9996870</v>
      </c>
      <c r="H1554" s="69">
        <v>430421080</v>
      </c>
      <c r="I1554" s="45" t="str">
        <f t="shared" si="238"/>
        <v>0430421080</v>
      </c>
      <c r="J1554" s="46"/>
      <c r="K1554" s="45" t="str">
        <f t="shared" si="236"/>
        <v>61805030430421080000</v>
      </c>
      <c r="L1554" s="39"/>
    </row>
    <row r="1555" spans="1:12" s="38" customFormat="1" ht="25.5">
      <c r="A1555" s="52" t="s">
        <v>43</v>
      </c>
      <c r="B1555" s="53" t="s">
        <v>922</v>
      </c>
      <c r="C1555" s="54" t="s">
        <v>100</v>
      </c>
      <c r="D1555" s="54" t="s">
        <v>28</v>
      </c>
      <c r="E1555" s="54" t="s">
        <v>918</v>
      </c>
      <c r="F1555" s="54" t="s">
        <v>44</v>
      </c>
      <c r="G1555" s="55">
        <f t="shared" si="246"/>
        <v>9996870</v>
      </c>
      <c r="H1555" s="56">
        <v>430421080</v>
      </c>
      <c r="I1555" s="45" t="str">
        <f t="shared" si="238"/>
        <v>0430421080</v>
      </c>
      <c r="J1555" s="45"/>
      <c r="K1555" s="45" t="str">
        <f t="shared" si="236"/>
        <v>61805030430421080240</v>
      </c>
      <c r="L1555" s="39"/>
    </row>
    <row r="1556" spans="1:12" s="82" customFormat="1" ht="25.5">
      <c r="A1556" s="57" t="s">
        <v>45</v>
      </c>
      <c r="B1556" s="53" t="s">
        <v>922</v>
      </c>
      <c r="C1556" s="54" t="s">
        <v>100</v>
      </c>
      <c r="D1556" s="54" t="s">
        <v>28</v>
      </c>
      <c r="E1556" s="54" t="s">
        <v>918</v>
      </c>
      <c r="F1556" s="54" t="s">
        <v>46</v>
      </c>
      <c r="G1556" s="55">
        <f>VLOOKUP($K1556,'[1]АС БЮДЖ на 31 12 2018'!$A$8:$H$701,6,0)</f>
        <v>9996870</v>
      </c>
      <c r="H1556" s="56">
        <v>430421080</v>
      </c>
      <c r="I1556" s="45" t="str">
        <f t="shared" si="238"/>
        <v>0430421080</v>
      </c>
      <c r="J1556" s="45"/>
      <c r="K1556" s="45" t="str">
        <f t="shared" si="236"/>
        <v>61805030430421080244</v>
      </c>
      <c r="L1556" s="81"/>
    </row>
    <row r="1557" spans="1:12" s="38" customFormat="1">
      <c r="A1557" s="40" t="s">
        <v>250</v>
      </c>
      <c r="B1557" s="41" t="s">
        <v>922</v>
      </c>
      <c r="C1557" s="42" t="s">
        <v>251</v>
      </c>
      <c r="D1557" s="42" t="s">
        <v>22</v>
      </c>
      <c r="E1557" s="42" t="s">
        <v>23</v>
      </c>
      <c r="F1557" s="42" t="s">
        <v>24</v>
      </c>
      <c r="G1557" s="43">
        <f t="shared" ref="G1557:G1560" si="247">G1558</f>
        <v>1540800</v>
      </c>
      <c r="H1557" s="44">
        <v>0</v>
      </c>
      <c r="I1557" s="45" t="str">
        <f t="shared" si="238"/>
        <v>0000000000</v>
      </c>
      <c r="J1557" s="46"/>
      <c r="K1557" s="45" t="str">
        <f t="shared" si="236"/>
        <v>61808000000000000000</v>
      </c>
      <c r="L1557" s="39"/>
    </row>
    <row r="1558" spans="1:12" s="38" customFormat="1">
      <c r="A1558" s="47" t="s">
        <v>252</v>
      </c>
      <c r="B1558" s="48" t="s">
        <v>922</v>
      </c>
      <c r="C1558" s="49" t="s">
        <v>251</v>
      </c>
      <c r="D1558" s="49" t="s">
        <v>26</v>
      </c>
      <c r="E1558" s="49" t="s">
        <v>23</v>
      </c>
      <c r="F1558" s="49" t="s">
        <v>24</v>
      </c>
      <c r="G1558" s="50">
        <f t="shared" si="247"/>
        <v>1540800</v>
      </c>
      <c r="H1558" s="51">
        <v>0</v>
      </c>
      <c r="I1558" s="45" t="str">
        <f t="shared" si="238"/>
        <v>0000000000</v>
      </c>
      <c r="J1558" s="46"/>
      <c r="K1558" s="45" t="str">
        <f t="shared" si="236"/>
        <v>61808010000000000000</v>
      </c>
      <c r="L1558" s="39"/>
    </row>
    <row r="1559" spans="1:12" s="38" customFormat="1">
      <c r="A1559" s="52" t="s">
        <v>253</v>
      </c>
      <c r="B1559" s="53" t="s">
        <v>922</v>
      </c>
      <c r="C1559" s="54" t="s">
        <v>251</v>
      </c>
      <c r="D1559" s="54" t="s">
        <v>26</v>
      </c>
      <c r="E1559" s="54" t="s">
        <v>254</v>
      </c>
      <c r="F1559" s="54" t="s">
        <v>24</v>
      </c>
      <c r="G1559" s="55">
        <f t="shared" si="247"/>
        <v>1540800</v>
      </c>
      <c r="H1559" s="56">
        <v>700000000</v>
      </c>
      <c r="I1559" s="45" t="str">
        <f t="shared" si="238"/>
        <v>0700000000</v>
      </c>
      <c r="J1559" s="46"/>
      <c r="K1559" s="45" t="str">
        <f t="shared" si="236"/>
        <v>61808010700000000000</v>
      </c>
      <c r="L1559" s="39"/>
    </row>
    <row r="1560" spans="1:12" s="38" customFormat="1" ht="38.25">
      <c r="A1560" s="57" t="s">
        <v>437</v>
      </c>
      <c r="B1560" s="53" t="s">
        <v>922</v>
      </c>
      <c r="C1560" s="54" t="s">
        <v>251</v>
      </c>
      <c r="D1560" s="54" t="s">
        <v>26</v>
      </c>
      <c r="E1560" s="54" t="s">
        <v>256</v>
      </c>
      <c r="F1560" s="54" t="s">
        <v>24</v>
      </c>
      <c r="G1560" s="55">
        <f t="shared" si="247"/>
        <v>1540800</v>
      </c>
      <c r="H1560" s="56">
        <v>710000000</v>
      </c>
      <c r="I1560" s="45" t="str">
        <f t="shared" si="238"/>
        <v>0710000000</v>
      </c>
      <c r="J1560" s="46"/>
      <c r="K1560" s="45" t="str">
        <f t="shared" si="236"/>
        <v>61808010710000000000</v>
      </c>
      <c r="L1560" s="39"/>
    </row>
    <row r="1561" spans="1:12" s="38" customFormat="1" ht="51">
      <c r="A1561" s="91" t="s">
        <v>257</v>
      </c>
      <c r="B1561" s="66" t="s">
        <v>922</v>
      </c>
      <c r="C1561" s="67" t="s">
        <v>251</v>
      </c>
      <c r="D1561" s="67" t="s">
        <v>26</v>
      </c>
      <c r="E1561" s="67" t="s">
        <v>258</v>
      </c>
      <c r="F1561" s="67" t="s">
        <v>24</v>
      </c>
      <c r="G1561" s="68">
        <f>G1562+G1565</f>
        <v>1540800</v>
      </c>
      <c r="H1561" s="69">
        <v>710100000</v>
      </c>
      <c r="I1561" s="45" t="str">
        <f t="shared" si="238"/>
        <v>0710100000</v>
      </c>
      <c r="J1561" s="46"/>
      <c r="K1561" s="45" t="str">
        <f t="shared" si="236"/>
        <v>61808010710100000000</v>
      </c>
      <c r="L1561" s="39"/>
    </row>
    <row r="1562" spans="1:12" s="38" customFormat="1">
      <c r="A1562" s="52" t="s">
        <v>259</v>
      </c>
      <c r="B1562" s="53" t="s">
        <v>922</v>
      </c>
      <c r="C1562" s="54" t="s">
        <v>251</v>
      </c>
      <c r="D1562" s="54" t="s">
        <v>26</v>
      </c>
      <c r="E1562" s="54" t="s">
        <v>260</v>
      </c>
      <c r="F1562" s="54" t="s">
        <v>24</v>
      </c>
      <c r="G1562" s="55">
        <f t="shared" ref="G1562:G1563" si="248">G1563</f>
        <v>957200</v>
      </c>
      <c r="H1562" s="56">
        <v>710120060</v>
      </c>
      <c r="I1562" s="45" t="str">
        <f t="shared" si="238"/>
        <v>0710120060</v>
      </c>
      <c r="J1562" s="46"/>
      <c r="K1562" s="45" t="str">
        <f t="shared" si="236"/>
        <v>61808010710120060000</v>
      </c>
      <c r="L1562" s="39"/>
    </row>
    <row r="1563" spans="1:12" s="38" customFormat="1" ht="25.5">
      <c r="A1563" s="52" t="s">
        <v>43</v>
      </c>
      <c r="B1563" s="53" t="s">
        <v>922</v>
      </c>
      <c r="C1563" s="54" t="s">
        <v>251</v>
      </c>
      <c r="D1563" s="54" t="s">
        <v>26</v>
      </c>
      <c r="E1563" s="54" t="s">
        <v>260</v>
      </c>
      <c r="F1563" s="54" t="s">
        <v>44</v>
      </c>
      <c r="G1563" s="55">
        <f t="shared" si="248"/>
        <v>957200</v>
      </c>
      <c r="H1563" s="56">
        <v>710120060</v>
      </c>
      <c r="I1563" s="45" t="str">
        <f t="shared" si="238"/>
        <v>0710120060</v>
      </c>
      <c r="J1563" s="45"/>
      <c r="K1563" s="45" t="str">
        <f t="shared" si="236"/>
        <v>61808010710120060240</v>
      </c>
      <c r="L1563" s="39"/>
    </row>
    <row r="1564" spans="1:12" s="59" customFormat="1" ht="25.5">
      <c r="A1564" s="57" t="s">
        <v>45</v>
      </c>
      <c r="B1564" s="53" t="s">
        <v>922</v>
      </c>
      <c r="C1564" s="54" t="s">
        <v>251</v>
      </c>
      <c r="D1564" s="54" t="s">
        <v>26</v>
      </c>
      <c r="E1564" s="54" t="s">
        <v>260</v>
      </c>
      <c r="F1564" s="54" t="s">
        <v>46</v>
      </c>
      <c r="G1564" s="55">
        <f>VLOOKUP($K1564,'[1]АС БЮДЖ на 31 12 2018'!$A$8:$H$701,6,0)</f>
        <v>957200</v>
      </c>
      <c r="H1564" s="56">
        <v>710120060</v>
      </c>
      <c r="I1564" s="45" t="str">
        <f t="shared" si="238"/>
        <v>0710120060</v>
      </c>
      <c r="J1564" s="45"/>
      <c r="K1564" s="45" t="str">
        <f t="shared" si="236"/>
        <v>61808010710120060244</v>
      </c>
      <c r="L1564" s="58"/>
    </row>
    <row r="1565" spans="1:12" s="38" customFormat="1" ht="25.5">
      <c r="A1565" s="57" t="s">
        <v>919</v>
      </c>
      <c r="B1565" s="53" t="s">
        <v>922</v>
      </c>
      <c r="C1565" s="54" t="s">
        <v>251</v>
      </c>
      <c r="D1565" s="54" t="s">
        <v>26</v>
      </c>
      <c r="E1565" s="54" t="s">
        <v>920</v>
      </c>
      <c r="F1565" s="54" t="s">
        <v>24</v>
      </c>
      <c r="G1565" s="55">
        <f t="shared" ref="G1565:G1566" si="249">G1566</f>
        <v>583600</v>
      </c>
      <c r="H1565" s="56">
        <v>710121130</v>
      </c>
      <c r="I1565" s="45" t="str">
        <f t="shared" si="238"/>
        <v>0710121130</v>
      </c>
      <c r="J1565" s="46"/>
      <c r="K1565" s="45" t="str">
        <f t="shared" si="236"/>
        <v>61808010710121130000</v>
      </c>
      <c r="L1565" s="39"/>
    </row>
    <row r="1566" spans="1:12" s="38" customFormat="1" ht="25.5">
      <c r="A1566" s="52" t="s">
        <v>43</v>
      </c>
      <c r="B1566" s="53" t="s">
        <v>922</v>
      </c>
      <c r="C1566" s="54" t="s">
        <v>251</v>
      </c>
      <c r="D1566" s="54" t="s">
        <v>26</v>
      </c>
      <c r="E1566" s="54" t="s">
        <v>920</v>
      </c>
      <c r="F1566" s="54" t="s">
        <v>44</v>
      </c>
      <c r="G1566" s="55">
        <f t="shared" si="249"/>
        <v>583600</v>
      </c>
      <c r="H1566" s="56">
        <v>710121130</v>
      </c>
      <c r="I1566" s="45" t="str">
        <f t="shared" si="238"/>
        <v>0710121130</v>
      </c>
      <c r="J1566" s="45"/>
      <c r="K1566" s="45" t="str">
        <f t="shared" si="236"/>
        <v>61808010710121130240</v>
      </c>
      <c r="L1566" s="39"/>
    </row>
    <row r="1567" spans="1:12" s="59" customFormat="1" ht="25.5">
      <c r="A1567" s="57" t="s">
        <v>45</v>
      </c>
      <c r="B1567" s="53" t="s">
        <v>922</v>
      </c>
      <c r="C1567" s="54" t="s">
        <v>251</v>
      </c>
      <c r="D1567" s="54" t="s">
        <v>26</v>
      </c>
      <c r="E1567" s="54" t="s">
        <v>920</v>
      </c>
      <c r="F1567" s="54" t="s">
        <v>46</v>
      </c>
      <c r="G1567" s="55">
        <f>VLOOKUP($K1567,'[1]АС БЮДЖ на 31 12 2018'!$A$8:$H$701,6,0)</f>
        <v>583600</v>
      </c>
      <c r="H1567" s="56">
        <v>710121130</v>
      </c>
      <c r="I1567" s="45" t="str">
        <f t="shared" si="238"/>
        <v>0710121130</v>
      </c>
      <c r="J1567" s="45"/>
      <c r="K1567" s="45" t="str">
        <f t="shared" si="236"/>
        <v>61808010710121130244</v>
      </c>
      <c r="L1567" s="58"/>
    </row>
    <row r="1568" spans="1:12" s="59" customFormat="1">
      <c r="A1568" s="40" t="s">
        <v>366</v>
      </c>
      <c r="B1568" s="41" t="s">
        <v>922</v>
      </c>
      <c r="C1568" s="42" t="s">
        <v>367</v>
      </c>
      <c r="D1568" s="42" t="s">
        <v>22</v>
      </c>
      <c r="E1568" s="42" t="s">
        <v>23</v>
      </c>
      <c r="F1568" s="42" t="s">
        <v>24</v>
      </c>
      <c r="G1568" s="43">
        <f>G1569</f>
        <v>523270.5</v>
      </c>
      <c r="H1568" s="44">
        <v>0</v>
      </c>
      <c r="I1568" s="45" t="str">
        <f t="shared" si="238"/>
        <v>0000000000</v>
      </c>
      <c r="J1568" s="46"/>
      <c r="K1568" s="45" t="str">
        <f t="shared" si="236"/>
        <v>61810000000000000000</v>
      </c>
      <c r="L1568" s="39"/>
    </row>
    <row r="1569" spans="1:12" s="59" customFormat="1">
      <c r="A1569" s="47" t="s">
        <v>368</v>
      </c>
      <c r="B1569" s="48" t="s">
        <v>922</v>
      </c>
      <c r="C1569" s="49" t="s">
        <v>367</v>
      </c>
      <c r="D1569" s="49" t="s">
        <v>28</v>
      </c>
      <c r="E1569" s="49" t="s">
        <v>23</v>
      </c>
      <c r="F1569" s="49" t="s">
        <v>24</v>
      </c>
      <c r="G1569" s="50">
        <f t="shared" ref="G1569:G1570" si="250">G1570</f>
        <v>523270.5</v>
      </c>
      <c r="H1569" s="51">
        <v>0</v>
      </c>
      <c r="I1569" s="45" t="str">
        <f t="shared" si="238"/>
        <v>0000000000</v>
      </c>
      <c r="J1569" s="46"/>
      <c r="K1569" s="45" t="str">
        <f t="shared" si="236"/>
        <v>61810030000000000000</v>
      </c>
      <c r="L1569" s="39"/>
    </row>
    <row r="1570" spans="1:12" s="59" customFormat="1" ht="25.5">
      <c r="A1570" s="57" t="s">
        <v>101</v>
      </c>
      <c r="B1570" s="53" t="s">
        <v>922</v>
      </c>
      <c r="C1570" s="54" t="s">
        <v>934</v>
      </c>
      <c r="D1570" s="54" t="s">
        <v>28</v>
      </c>
      <c r="E1570" s="54" t="s">
        <v>102</v>
      </c>
      <c r="F1570" s="54" t="s">
        <v>24</v>
      </c>
      <c r="G1570" s="55">
        <f t="shared" si="250"/>
        <v>523270.5</v>
      </c>
      <c r="H1570" s="56">
        <v>9800000000</v>
      </c>
      <c r="I1570" s="45" t="str">
        <f t="shared" si="238"/>
        <v>9800000000</v>
      </c>
      <c r="J1570" s="46"/>
      <c r="K1570" s="45" t="str">
        <f t="shared" si="236"/>
        <v>61810 039800000000000</v>
      </c>
      <c r="L1570" s="39"/>
    </row>
    <row r="1571" spans="1:12" s="59" customFormat="1">
      <c r="A1571" s="57" t="s">
        <v>103</v>
      </c>
      <c r="B1571" s="53" t="s">
        <v>922</v>
      </c>
      <c r="C1571" s="54" t="s">
        <v>934</v>
      </c>
      <c r="D1571" s="54" t="s">
        <v>28</v>
      </c>
      <c r="E1571" s="54" t="s">
        <v>104</v>
      </c>
      <c r="F1571" s="54" t="s">
        <v>24</v>
      </c>
      <c r="G1571" s="68">
        <f>G1572+G1575</f>
        <v>523270.5</v>
      </c>
      <c r="H1571" s="69">
        <v>9810000000</v>
      </c>
      <c r="I1571" s="45" t="str">
        <f t="shared" si="238"/>
        <v>9810000000</v>
      </c>
      <c r="J1571" s="46"/>
      <c r="K1571" s="45" t="str">
        <f t="shared" si="236"/>
        <v>61810 039810000000000</v>
      </c>
      <c r="L1571" s="39"/>
    </row>
    <row r="1572" spans="1:12" s="59" customFormat="1" ht="38.25">
      <c r="A1572" s="65" t="s">
        <v>935</v>
      </c>
      <c r="B1572" s="53" t="s">
        <v>922</v>
      </c>
      <c r="C1572" s="54" t="s">
        <v>934</v>
      </c>
      <c r="D1572" s="54" t="s">
        <v>28</v>
      </c>
      <c r="E1572" s="54" t="s">
        <v>936</v>
      </c>
      <c r="F1572" s="54" t="s">
        <v>24</v>
      </c>
      <c r="G1572" s="68">
        <f t="shared" ref="G1572" si="251">G1573</f>
        <v>161634</v>
      </c>
      <c r="H1572" s="69">
        <v>9810021150</v>
      </c>
      <c r="I1572" s="45" t="str">
        <f t="shared" si="238"/>
        <v>9810021150</v>
      </c>
      <c r="J1572" s="46"/>
      <c r="K1572" s="45" t="str">
        <f t="shared" si="236"/>
        <v>61810 039810021150000</v>
      </c>
      <c r="L1572" s="39"/>
    </row>
    <row r="1573" spans="1:12" s="59" customFormat="1" ht="38.25">
      <c r="A1573" s="65" t="s">
        <v>223</v>
      </c>
      <c r="B1573" s="53" t="s">
        <v>922</v>
      </c>
      <c r="C1573" s="54" t="s">
        <v>934</v>
      </c>
      <c r="D1573" s="54" t="s">
        <v>28</v>
      </c>
      <c r="E1573" s="54" t="s">
        <v>936</v>
      </c>
      <c r="F1573" s="54" t="s">
        <v>224</v>
      </c>
      <c r="G1573" s="68">
        <f>SUM(G1574:G1574)</f>
        <v>161634</v>
      </c>
      <c r="H1573" s="69">
        <v>9810021150</v>
      </c>
      <c r="I1573" s="45" t="str">
        <f t="shared" si="238"/>
        <v>9810021150</v>
      </c>
      <c r="J1573" s="45"/>
      <c r="K1573" s="45" t="str">
        <f t="shared" si="236"/>
        <v>61810 039810021150810</v>
      </c>
      <c r="L1573" s="58"/>
    </row>
    <row r="1574" spans="1:12" s="59" customFormat="1" ht="38.25">
      <c r="A1574" s="57" t="s">
        <v>203</v>
      </c>
      <c r="B1574" s="67" t="s">
        <v>922</v>
      </c>
      <c r="C1574" s="54" t="s">
        <v>367</v>
      </c>
      <c r="D1574" s="54" t="s">
        <v>28</v>
      </c>
      <c r="E1574" s="54" t="s">
        <v>936</v>
      </c>
      <c r="F1574" s="54" t="s">
        <v>225</v>
      </c>
      <c r="G1574" s="55">
        <f>VLOOKUP($K1574,'[1]АС БЮДЖ на 31 12 2018'!$A$8:$H$701,6,0)</f>
        <v>161634</v>
      </c>
      <c r="H1574" s="69">
        <v>9810021150</v>
      </c>
      <c r="I1574" s="45" t="str">
        <f t="shared" si="238"/>
        <v>9810021150</v>
      </c>
      <c r="J1574" s="45"/>
      <c r="K1574" s="45" t="str">
        <f t="shared" si="236"/>
        <v>61810039810021150811</v>
      </c>
      <c r="L1574" s="58"/>
    </row>
    <row r="1575" spans="1:12" s="59" customFormat="1" ht="51">
      <c r="A1575" s="52" t="s">
        <v>937</v>
      </c>
      <c r="B1575" s="53" t="s">
        <v>922</v>
      </c>
      <c r="C1575" s="54" t="s">
        <v>367</v>
      </c>
      <c r="D1575" s="54" t="s">
        <v>28</v>
      </c>
      <c r="E1575" s="54" t="s">
        <v>938</v>
      </c>
      <c r="F1575" s="54" t="s">
        <v>24</v>
      </c>
      <c r="G1575" s="55">
        <f>G1576</f>
        <v>361636.5</v>
      </c>
      <c r="H1575" s="54">
        <v>9810021560</v>
      </c>
      <c r="I1575" s="45" t="str">
        <f t="shared" si="238"/>
        <v>9810021560</v>
      </c>
      <c r="J1575" s="46"/>
      <c r="K1575" s="45" t="str">
        <f t="shared" si="236"/>
        <v>61810039810021560000</v>
      </c>
      <c r="L1575" s="39"/>
    </row>
    <row r="1576" spans="1:12" s="59" customFormat="1" ht="38.25">
      <c r="A1576" s="65" t="s">
        <v>223</v>
      </c>
      <c r="B1576" s="53" t="s">
        <v>922</v>
      </c>
      <c r="C1576" s="54" t="s">
        <v>367</v>
      </c>
      <c r="D1576" s="54" t="s">
        <v>28</v>
      </c>
      <c r="E1576" s="54" t="s">
        <v>938</v>
      </c>
      <c r="F1576" s="54" t="s">
        <v>224</v>
      </c>
      <c r="G1576" s="55">
        <f>G1577</f>
        <v>361636.5</v>
      </c>
      <c r="H1576" s="54">
        <v>9810021560</v>
      </c>
      <c r="I1576" s="45" t="str">
        <f t="shared" si="238"/>
        <v>9810021560</v>
      </c>
      <c r="J1576" s="45"/>
      <c r="K1576" s="45" t="str">
        <f t="shared" si="236"/>
        <v>61810039810021560810</v>
      </c>
      <c r="L1576" s="58"/>
    </row>
    <row r="1577" spans="1:12" s="59" customFormat="1" ht="38.25">
      <c r="A1577" s="57" t="s">
        <v>203</v>
      </c>
      <c r="B1577" s="53" t="s">
        <v>922</v>
      </c>
      <c r="C1577" s="54" t="s">
        <v>367</v>
      </c>
      <c r="D1577" s="54" t="s">
        <v>28</v>
      </c>
      <c r="E1577" s="54" t="s">
        <v>938</v>
      </c>
      <c r="F1577" s="54" t="s">
        <v>225</v>
      </c>
      <c r="G1577" s="55">
        <f>VLOOKUP($K1577,'[1]АС БЮДЖ на 31 12 2018'!$A$8:$H$701,6,0)</f>
        <v>361636.5</v>
      </c>
      <c r="H1577" s="54">
        <v>9810021560</v>
      </c>
      <c r="I1577" s="45" t="str">
        <f t="shared" si="238"/>
        <v>9810021560</v>
      </c>
      <c r="J1577" s="45"/>
      <c r="K1577" s="45" t="str">
        <f t="shared" si="236"/>
        <v>61810039810021560811</v>
      </c>
      <c r="L1577" s="58"/>
    </row>
    <row r="1578" spans="1:12" s="38" customFormat="1">
      <c r="A1578" s="52"/>
      <c r="B1578" s="53"/>
      <c r="C1578" s="54"/>
      <c r="D1578" s="54"/>
      <c r="E1578" s="54"/>
      <c r="F1578" s="54"/>
      <c r="G1578" s="55"/>
      <c r="H1578" s="56"/>
      <c r="I1578" s="45" t="str">
        <f t="shared" si="238"/>
        <v>0000000000</v>
      </c>
      <c r="J1578" s="45"/>
      <c r="K1578" s="45" t="str">
        <f t="shared" si="236"/>
        <v>0000000000</v>
      </c>
      <c r="L1578" s="39"/>
    </row>
    <row r="1579" spans="1:12" s="38" customFormat="1">
      <c r="A1579" s="128" t="s">
        <v>939</v>
      </c>
      <c r="B1579" s="32" t="s">
        <v>940</v>
      </c>
      <c r="C1579" s="33" t="s">
        <v>22</v>
      </c>
      <c r="D1579" s="33" t="s">
        <v>22</v>
      </c>
      <c r="E1579" s="129" t="s">
        <v>23</v>
      </c>
      <c r="F1579" s="33" t="s">
        <v>24</v>
      </c>
      <c r="G1579" s="34">
        <f>G1580+G1623+G1640+G1672</f>
        <v>174076717.48999998</v>
      </c>
      <c r="H1579" s="35">
        <v>0</v>
      </c>
      <c r="I1579" s="45" t="str">
        <f t="shared" si="238"/>
        <v>0000000000</v>
      </c>
      <c r="J1579" s="46"/>
      <c r="K1579" s="45" t="str">
        <f t="shared" si="236"/>
        <v>61900000000000000000</v>
      </c>
      <c r="L1579" s="39"/>
    </row>
    <row r="1580" spans="1:12" s="38" customFormat="1">
      <c r="A1580" s="130" t="s">
        <v>25</v>
      </c>
      <c r="B1580" s="41" t="s">
        <v>940</v>
      </c>
      <c r="C1580" s="42" t="s">
        <v>26</v>
      </c>
      <c r="D1580" s="42" t="s">
        <v>22</v>
      </c>
      <c r="E1580" s="42" t="s">
        <v>23</v>
      </c>
      <c r="F1580" s="42" t="s">
        <v>24</v>
      </c>
      <c r="G1580" s="43">
        <f>G1581+G1608</f>
        <v>42922774.479999997</v>
      </c>
      <c r="H1580" s="44">
        <v>0</v>
      </c>
      <c r="I1580" s="45" t="str">
        <f t="shared" si="238"/>
        <v>0000000000</v>
      </c>
      <c r="J1580" s="46"/>
      <c r="K1580" s="45" t="str">
        <f t="shared" si="236"/>
        <v>61901000000000000000</v>
      </c>
      <c r="L1580" s="39"/>
    </row>
    <row r="1581" spans="1:12" s="38" customFormat="1" ht="39">
      <c r="A1581" s="131" t="s">
        <v>85</v>
      </c>
      <c r="B1581" s="48" t="s">
        <v>940</v>
      </c>
      <c r="C1581" s="49" t="s">
        <v>26</v>
      </c>
      <c r="D1581" s="49" t="s">
        <v>86</v>
      </c>
      <c r="E1581" s="49" t="s">
        <v>23</v>
      </c>
      <c r="F1581" s="49" t="s">
        <v>24</v>
      </c>
      <c r="G1581" s="50">
        <f t="shared" ref="G1581:G1582" si="252">G1582</f>
        <v>42296232.5</v>
      </c>
      <c r="H1581" s="51">
        <v>0</v>
      </c>
      <c r="I1581" s="45" t="str">
        <f t="shared" si="238"/>
        <v>0000000000</v>
      </c>
      <c r="J1581" s="46"/>
      <c r="K1581" s="45" t="str">
        <f t="shared" si="236"/>
        <v>61901040000000000000</v>
      </c>
      <c r="L1581" s="39"/>
    </row>
    <row r="1582" spans="1:12" s="38" customFormat="1" ht="25.5">
      <c r="A1582" s="52" t="s">
        <v>941</v>
      </c>
      <c r="B1582" s="54" t="s">
        <v>940</v>
      </c>
      <c r="C1582" s="54" t="s">
        <v>26</v>
      </c>
      <c r="D1582" s="54" t="s">
        <v>86</v>
      </c>
      <c r="E1582" s="54" t="s">
        <v>942</v>
      </c>
      <c r="F1582" s="54" t="s">
        <v>24</v>
      </c>
      <c r="G1582" s="55">
        <f t="shared" si="252"/>
        <v>42296232.5</v>
      </c>
      <c r="H1582" s="56">
        <v>8200000000</v>
      </c>
      <c r="I1582" s="45" t="str">
        <f t="shared" si="238"/>
        <v>8200000000</v>
      </c>
      <c r="J1582" s="46"/>
      <c r="K1582" s="45" t="str">
        <f t="shared" si="236"/>
        <v>61901048200000000000</v>
      </c>
      <c r="L1582" s="39"/>
    </row>
    <row r="1583" spans="1:12" s="38" customFormat="1" ht="25.5">
      <c r="A1583" s="52" t="s">
        <v>943</v>
      </c>
      <c r="B1583" s="54" t="s">
        <v>940</v>
      </c>
      <c r="C1583" s="54" t="s">
        <v>26</v>
      </c>
      <c r="D1583" s="54" t="s">
        <v>86</v>
      </c>
      <c r="E1583" s="54" t="s">
        <v>944</v>
      </c>
      <c r="F1583" s="54" t="s">
        <v>24</v>
      </c>
      <c r="G1583" s="68">
        <f>G1605+G1598+G1594+G1584</f>
        <v>42296232.5</v>
      </c>
      <c r="H1583" s="69">
        <v>8210000000</v>
      </c>
      <c r="I1583" s="45" t="str">
        <f t="shared" si="238"/>
        <v>8210000000</v>
      </c>
      <c r="J1583" s="46"/>
      <c r="K1583" s="45" t="str">
        <f t="shared" si="236"/>
        <v>61901048210000000000</v>
      </c>
      <c r="L1583" s="39"/>
    </row>
    <row r="1584" spans="1:12" s="38" customFormat="1" ht="25.5">
      <c r="A1584" s="52" t="s">
        <v>33</v>
      </c>
      <c r="B1584" s="54" t="s">
        <v>940</v>
      </c>
      <c r="C1584" s="54" t="s">
        <v>26</v>
      </c>
      <c r="D1584" s="54" t="s">
        <v>86</v>
      </c>
      <c r="E1584" s="54" t="s">
        <v>945</v>
      </c>
      <c r="F1584" s="54" t="s">
        <v>24</v>
      </c>
      <c r="G1584" s="68">
        <f>G1585+G1588+G1590</f>
        <v>5124718.1499999994</v>
      </c>
      <c r="H1584" s="69">
        <v>8210010010</v>
      </c>
      <c r="I1584" s="45" t="str">
        <f t="shared" si="238"/>
        <v>8210010010</v>
      </c>
      <c r="J1584" s="46"/>
      <c r="K1584" s="45" t="str">
        <f t="shared" si="236"/>
        <v>61901048210010010000</v>
      </c>
      <c r="L1584" s="39"/>
    </row>
    <row r="1585" spans="1:12" s="133" customFormat="1">
      <c r="A1585" s="65" t="s">
        <v>35</v>
      </c>
      <c r="B1585" s="67" t="s">
        <v>940</v>
      </c>
      <c r="C1585" s="67" t="s">
        <v>26</v>
      </c>
      <c r="D1585" s="67" t="s">
        <v>86</v>
      </c>
      <c r="E1585" s="54" t="s">
        <v>945</v>
      </c>
      <c r="F1585" s="67" t="s">
        <v>36</v>
      </c>
      <c r="G1585" s="68">
        <f>SUM(G1586:G1587)</f>
        <v>832826.5</v>
      </c>
      <c r="H1585" s="69">
        <v>8210010010</v>
      </c>
      <c r="I1585" s="45" t="str">
        <f t="shared" si="238"/>
        <v>8210010010</v>
      </c>
      <c r="J1585" s="45"/>
      <c r="K1585" s="45" t="str">
        <f t="shared" si="236"/>
        <v>61901048210010010120</v>
      </c>
      <c r="L1585" s="132"/>
    </row>
    <row r="1586" spans="1:12" s="59" customFormat="1" ht="25.5">
      <c r="A1586" s="57" t="s">
        <v>37</v>
      </c>
      <c r="B1586" s="67" t="s">
        <v>940</v>
      </c>
      <c r="C1586" s="67" t="s">
        <v>26</v>
      </c>
      <c r="D1586" s="67" t="s">
        <v>86</v>
      </c>
      <c r="E1586" s="54" t="s">
        <v>945</v>
      </c>
      <c r="F1586" s="54" t="s">
        <v>38</v>
      </c>
      <c r="G1586" s="55">
        <f>VLOOKUP($K1586,'[1]АС БЮДЖ на 31 12 2018'!$A$8:$H$701,6,0)</f>
        <v>639976.42000000004</v>
      </c>
      <c r="H1586" s="56">
        <v>8210010010</v>
      </c>
      <c r="I1586" s="45" t="str">
        <f t="shared" si="238"/>
        <v>8210010010</v>
      </c>
      <c r="J1586" s="45"/>
      <c r="K1586" s="45" t="str">
        <f t="shared" ref="K1586:K1652" si="253">CONCATENATE(B1586,C1586,D1586,I1586,F1586)</f>
        <v>61901048210010010122</v>
      </c>
      <c r="L1586" s="58"/>
    </row>
    <row r="1587" spans="1:12" s="59" customFormat="1" ht="38.25">
      <c r="A1587" s="57" t="s">
        <v>41</v>
      </c>
      <c r="B1587" s="67" t="s">
        <v>940</v>
      </c>
      <c r="C1587" s="67" t="s">
        <v>26</v>
      </c>
      <c r="D1587" s="67" t="s">
        <v>86</v>
      </c>
      <c r="E1587" s="54" t="s">
        <v>945</v>
      </c>
      <c r="F1587" s="54" t="s">
        <v>42</v>
      </c>
      <c r="G1587" s="55">
        <f>VLOOKUP($K1587,'[1]АС БЮДЖ на 31 12 2018'!$A$8:$H$701,6,0)</f>
        <v>192850.08</v>
      </c>
      <c r="H1587" s="56">
        <v>8210010010</v>
      </c>
      <c r="I1587" s="45" t="str">
        <f t="shared" si="238"/>
        <v>8210010010</v>
      </c>
      <c r="J1587" s="45"/>
      <c r="K1587" s="45" t="str">
        <f t="shared" si="253"/>
        <v>61901048210010010129</v>
      </c>
      <c r="L1587" s="58"/>
    </row>
    <row r="1588" spans="1:12" s="38" customFormat="1" ht="25.5">
      <c r="A1588" s="52" t="s">
        <v>43</v>
      </c>
      <c r="B1588" s="54" t="s">
        <v>940</v>
      </c>
      <c r="C1588" s="54" t="s">
        <v>26</v>
      </c>
      <c r="D1588" s="54" t="s">
        <v>86</v>
      </c>
      <c r="E1588" s="54" t="s">
        <v>945</v>
      </c>
      <c r="F1588" s="54" t="s">
        <v>44</v>
      </c>
      <c r="G1588" s="68">
        <f>G1589</f>
        <v>3942361.09</v>
      </c>
      <c r="H1588" s="69">
        <v>8210010010</v>
      </c>
      <c r="I1588" s="45" t="str">
        <f t="shared" si="238"/>
        <v>8210010010</v>
      </c>
      <c r="J1588" s="45"/>
      <c r="K1588" s="45" t="str">
        <f t="shared" si="253"/>
        <v>61901048210010010240</v>
      </c>
      <c r="L1588" s="39"/>
    </row>
    <row r="1589" spans="1:12" s="59" customFormat="1" ht="25.5">
      <c r="A1589" s="57" t="s">
        <v>45</v>
      </c>
      <c r="B1589" s="54" t="s">
        <v>940</v>
      </c>
      <c r="C1589" s="54" t="s">
        <v>26</v>
      </c>
      <c r="D1589" s="54" t="s">
        <v>86</v>
      </c>
      <c r="E1589" s="54" t="s">
        <v>945</v>
      </c>
      <c r="F1589" s="54" t="s">
        <v>46</v>
      </c>
      <c r="G1589" s="55">
        <f>VLOOKUP($K1589,'[1]АС БЮДЖ на 31 12 2018'!$A$8:$H$701,6,0)</f>
        <v>3942361.09</v>
      </c>
      <c r="H1589" s="56">
        <v>8210010010</v>
      </c>
      <c r="I1589" s="45" t="str">
        <f t="shared" si="238"/>
        <v>8210010010</v>
      </c>
      <c r="J1589" s="45"/>
      <c r="K1589" s="45" t="str">
        <f t="shared" si="253"/>
        <v>61901048210010010244</v>
      </c>
      <c r="L1589" s="58"/>
    </row>
    <row r="1590" spans="1:12" s="38" customFormat="1">
      <c r="A1590" s="52" t="s">
        <v>47</v>
      </c>
      <c r="B1590" s="67" t="s">
        <v>940</v>
      </c>
      <c r="C1590" s="67" t="s">
        <v>26</v>
      </c>
      <c r="D1590" s="67" t="s">
        <v>86</v>
      </c>
      <c r="E1590" s="54" t="s">
        <v>945</v>
      </c>
      <c r="F1590" s="67" t="s">
        <v>48</v>
      </c>
      <c r="G1590" s="68">
        <f>SUM(G1591:G1593)</f>
        <v>349530.56</v>
      </c>
      <c r="H1590" s="69">
        <v>8210010010</v>
      </c>
      <c r="I1590" s="45" t="str">
        <f t="shared" ref="I1590:I1656" si="254">TEXT(H1590,"0000000000")</f>
        <v>8210010010</v>
      </c>
      <c r="J1590" s="45"/>
      <c r="K1590" s="45" t="str">
        <f t="shared" si="253"/>
        <v>61901048210010010850</v>
      </c>
      <c r="L1590" s="39"/>
    </row>
    <row r="1591" spans="1:12" s="59" customFormat="1">
      <c r="A1591" s="57" t="s">
        <v>49</v>
      </c>
      <c r="B1591" s="67" t="s">
        <v>940</v>
      </c>
      <c r="C1591" s="67" t="s">
        <v>26</v>
      </c>
      <c r="D1591" s="67" t="s">
        <v>86</v>
      </c>
      <c r="E1591" s="54" t="s">
        <v>945</v>
      </c>
      <c r="F1591" s="54" t="s">
        <v>50</v>
      </c>
      <c r="G1591" s="55">
        <f>VLOOKUP($K1591,'[1]АС БЮДЖ на 31 12 2018'!$A$8:$H$701,6,0)</f>
        <v>321513</v>
      </c>
      <c r="H1591" s="56">
        <v>8210010010</v>
      </c>
      <c r="I1591" s="45" t="str">
        <f t="shared" si="254"/>
        <v>8210010010</v>
      </c>
      <c r="J1591" s="45"/>
      <c r="K1591" s="45" t="str">
        <f t="shared" si="253"/>
        <v>61901048210010010851</v>
      </c>
      <c r="L1591" s="58"/>
    </row>
    <row r="1592" spans="1:12" s="59" customFormat="1">
      <c r="A1592" s="57" t="s">
        <v>51</v>
      </c>
      <c r="B1592" s="67" t="s">
        <v>940</v>
      </c>
      <c r="C1592" s="67" t="s">
        <v>26</v>
      </c>
      <c r="D1592" s="67" t="s">
        <v>86</v>
      </c>
      <c r="E1592" s="54" t="s">
        <v>945</v>
      </c>
      <c r="F1592" s="54" t="s">
        <v>52</v>
      </c>
      <c r="G1592" s="55">
        <f>VLOOKUP($K1592,'[1]АС БЮДЖ на 31 12 2018'!$A$8:$H$701,6,0)</f>
        <v>12030</v>
      </c>
      <c r="H1592" s="56">
        <v>8210010010</v>
      </c>
      <c r="I1592" s="45" t="str">
        <f t="shared" si="254"/>
        <v>8210010010</v>
      </c>
      <c r="J1592" s="45"/>
      <c r="K1592" s="45" t="str">
        <f t="shared" si="253"/>
        <v>61901048210010010852</v>
      </c>
      <c r="L1592" s="58"/>
    </row>
    <row r="1593" spans="1:12" s="59" customFormat="1">
      <c r="A1593" s="52" t="s">
        <v>53</v>
      </c>
      <c r="B1593" s="67" t="s">
        <v>940</v>
      </c>
      <c r="C1593" s="67" t="s">
        <v>26</v>
      </c>
      <c r="D1593" s="67" t="s">
        <v>86</v>
      </c>
      <c r="E1593" s="54" t="s">
        <v>945</v>
      </c>
      <c r="F1593" s="54" t="s">
        <v>54</v>
      </c>
      <c r="G1593" s="55">
        <f>VLOOKUP($K1593,'[1]АС БЮДЖ на 31 12 2018'!$A$8:$H$701,6,0)</f>
        <v>15987.56</v>
      </c>
      <c r="H1593" s="56">
        <v>8210010010</v>
      </c>
      <c r="I1593" s="45" t="str">
        <f t="shared" si="254"/>
        <v>8210010010</v>
      </c>
      <c r="J1593" s="45"/>
      <c r="K1593" s="45" t="str">
        <f t="shared" si="253"/>
        <v>61901048210010010853</v>
      </c>
      <c r="L1593" s="58"/>
    </row>
    <row r="1594" spans="1:12" s="121" customFormat="1" ht="25.5">
      <c r="A1594" s="65" t="s">
        <v>928</v>
      </c>
      <c r="B1594" s="67" t="s">
        <v>940</v>
      </c>
      <c r="C1594" s="67" t="s">
        <v>26</v>
      </c>
      <c r="D1594" s="67" t="s">
        <v>86</v>
      </c>
      <c r="E1594" s="67" t="s">
        <v>946</v>
      </c>
      <c r="F1594" s="67" t="s">
        <v>24</v>
      </c>
      <c r="G1594" s="68">
        <f>G1595</f>
        <v>35567550.350000001</v>
      </c>
      <c r="H1594" s="69">
        <v>8210010020</v>
      </c>
      <c r="I1594" s="45" t="str">
        <f t="shared" si="254"/>
        <v>8210010020</v>
      </c>
      <c r="J1594" s="46"/>
      <c r="K1594" s="45" t="str">
        <f t="shared" si="253"/>
        <v>61901048210010020000</v>
      </c>
      <c r="L1594" s="39"/>
    </row>
    <row r="1595" spans="1:12" s="133" customFormat="1">
      <c r="A1595" s="65" t="s">
        <v>35</v>
      </c>
      <c r="B1595" s="67" t="s">
        <v>940</v>
      </c>
      <c r="C1595" s="67" t="s">
        <v>26</v>
      </c>
      <c r="D1595" s="67" t="s">
        <v>86</v>
      </c>
      <c r="E1595" s="67" t="s">
        <v>946</v>
      </c>
      <c r="F1595" s="67" t="s">
        <v>36</v>
      </c>
      <c r="G1595" s="68">
        <f>SUM(G1596:G1597)</f>
        <v>35567550.350000001</v>
      </c>
      <c r="H1595" s="69">
        <v>8210010020</v>
      </c>
      <c r="I1595" s="45" t="str">
        <f t="shared" si="254"/>
        <v>8210010020</v>
      </c>
      <c r="J1595" s="45"/>
      <c r="K1595" s="45" t="str">
        <f t="shared" si="253"/>
        <v>61901048210010020120</v>
      </c>
      <c r="L1595" s="132"/>
    </row>
    <row r="1596" spans="1:12" s="59" customFormat="1">
      <c r="A1596" s="57" t="s">
        <v>57</v>
      </c>
      <c r="B1596" s="67" t="s">
        <v>940</v>
      </c>
      <c r="C1596" s="67" t="s">
        <v>26</v>
      </c>
      <c r="D1596" s="67" t="s">
        <v>86</v>
      </c>
      <c r="E1596" s="67" t="s">
        <v>946</v>
      </c>
      <c r="F1596" s="54" t="s">
        <v>58</v>
      </c>
      <c r="G1596" s="55">
        <f>VLOOKUP($K1596,'[1]АС БЮДЖ на 31 12 2018'!$A$8:$H$701,6,0)</f>
        <v>27420039.559999999</v>
      </c>
      <c r="H1596" s="56">
        <v>8210010020</v>
      </c>
      <c r="I1596" s="45" t="str">
        <f t="shared" si="254"/>
        <v>8210010020</v>
      </c>
      <c r="J1596" s="45"/>
      <c r="K1596" s="45" t="str">
        <f t="shared" si="253"/>
        <v>61901048210010020121</v>
      </c>
      <c r="L1596" s="58"/>
    </row>
    <row r="1597" spans="1:12" s="59" customFormat="1" ht="38.25">
      <c r="A1597" s="57" t="s">
        <v>41</v>
      </c>
      <c r="B1597" s="67" t="s">
        <v>940</v>
      </c>
      <c r="C1597" s="67" t="s">
        <v>26</v>
      </c>
      <c r="D1597" s="67" t="s">
        <v>86</v>
      </c>
      <c r="E1597" s="67" t="s">
        <v>946</v>
      </c>
      <c r="F1597" s="54" t="s">
        <v>42</v>
      </c>
      <c r="G1597" s="55">
        <f>VLOOKUP($K1597,'[1]АС БЮДЖ на 31 12 2018'!$A$8:$H$701,6,0)</f>
        <v>8147510.79</v>
      </c>
      <c r="H1597" s="56">
        <v>8210010020</v>
      </c>
      <c r="I1597" s="45" t="str">
        <f t="shared" si="254"/>
        <v>8210010020</v>
      </c>
      <c r="J1597" s="45"/>
      <c r="K1597" s="45" t="str">
        <f t="shared" si="253"/>
        <v>61901048210010020129</v>
      </c>
      <c r="L1597" s="58"/>
    </row>
    <row r="1598" spans="1:12" s="121" customFormat="1" ht="38.25">
      <c r="A1598" s="113" t="s">
        <v>536</v>
      </c>
      <c r="B1598" s="67" t="s">
        <v>940</v>
      </c>
      <c r="C1598" s="67" t="s">
        <v>26</v>
      </c>
      <c r="D1598" s="67" t="s">
        <v>86</v>
      </c>
      <c r="E1598" s="67" t="s">
        <v>947</v>
      </c>
      <c r="F1598" s="67" t="s">
        <v>24</v>
      </c>
      <c r="G1598" s="68">
        <f>G1599+G1603</f>
        <v>1534980</v>
      </c>
      <c r="H1598" s="69">
        <v>8210076200</v>
      </c>
      <c r="I1598" s="45" t="str">
        <f t="shared" si="254"/>
        <v>8210076200</v>
      </c>
      <c r="J1598" s="46"/>
      <c r="K1598" s="45" t="str">
        <f t="shared" si="253"/>
        <v>61901048210076200000</v>
      </c>
      <c r="L1598" s="39"/>
    </row>
    <row r="1599" spans="1:12" s="133" customFormat="1">
      <c r="A1599" s="65" t="s">
        <v>35</v>
      </c>
      <c r="B1599" s="67" t="s">
        <v>940</v>
      </c>
      <c r="C1599" s="67" t="s">
        <v>26</v>
      </c>
      <c r="D1599" s="67" t="s">
        <v>86</v>
      </c>
      <c r="E1599" s="67" t="s">
        <v>947</v>
      </c>
      <c r="F1599" s="67" t="s">
        <v>36</v>
      </c>
      <c r="G1599" s="68">
        <f>SUM(G1600:G1602)</f>
        <v>1414860.66</v>
      </c>
      <c r="H1599" s="69">
        <v>8210076200</v>
      </c>
      <c r="I1599" s="45" t="str">
        <f t="shared" si="254"/>
        <v>8210076200</v>
      </c>
      <c r="J1599" s="45"/>
      <c r="K1599" s="45" t="str">
        <f t="shared" si="253"/>
        <v>61901048210076200120</v>
      </c>
      <c r="L1599" s="132"/>
    </row>
    <row r="1600" spans="1:12" s="133" customFormat="1">
      <c r="A1600" s="52" t="s">
        <v>57</v>
      </c>
      <c r="B1600" s="67" t="s">
        <v>940</v>
      </c>
      <c r="C1600" s="67" t="s">
        <v>26</v>
      </c>
      <c r="D1600" s="67" t="s">
        <v>86</v>
      </c>
      <c r="E1600" s="67" t="s">
        <v>947</v>
      </c>
      <c r="F1600" s="54" t="s">
        <v>58</v>
      </c>
      <c r="G1600" s="55">
        <f>VLOOKUP($K1600,'[1]АС БЮДЖ на 31 12 2018'!$A$8:$H$701,6,0)</f>
        <v>1041505.44</v>
      </c>
      <c r="H1600" s="56">
        <v>8210076200</v>
      </c>
      <c r="I1600" s="45" t="str">
        <f t="shared" si="254"/>
        <v>8210076200</v>
      </c>
      <c r="J1600" s="45"/>
      <c r="K1600" s="45" t="str">
        <f t="shared" si="253"/>
        <v>61901048210076200121</v>
      </c>
      <c r="L1600" s="132"/>
    </row>
    <row r="1601" spans="1:12" s="59" customFormat="1" ht="25.5">
      <c r="A1601" s="57" t="s">
        <v>37</v>
      </c>
      <c r="B1601" s="67" t="s">
        <v>940</v>
      </c>
      <c r="C1601" s="67" t="s">
        <v>26</v>
      </c>
      <c r="D1601" s="67" t="s">
        <v>86</v>
      </c>
      <c r="E1601" s="67" t="s">
        <v>947</v>
      </c>
      <c r="F1601" s="54" t="s">
        <v>38</v>
      </c>
      <c r="G1601" s="55">
        <f>VLOOKUP($K1601,'[1]АС БЮДЖ на 31 12 2018'!$A$8:$H$701,6,0)</f>
        <v>49381.31</v>
      </c>
      <c r="H1601" s="56">
        <v>8210076200</v>
      </c>
      <c r="I1601" s="45" t="str">
        <f t="shared" si="254"/>
        <v>8210076200</v>
      </c>
      <c r="J1601" s="45"/>
      <c r="K1601" s="45" t="str">
        <f t="shared" si="253"/>
        <v>61901048210076200122</v>
      </c>
      <c r="L1601" s="58"/>
    </row>
    <row r="1602" spans="1:12" s="59" customFormat="1" ht="38.25">
      <c r="A1602" s="52" t="s">
        <v>41</v>
      </c>
      <c r="B1602" s="67" t="s">
        <v>940</v>
      </c>
      <c r="C1602" s="67" t="s">
        <v>26</v>
      </c>
      <c r="D1602" s="67" t="s">
        <v>86</v>
      </c>
      <c r="E1602" s="67" t="s">
        <v>947</v>
      </c>
      <c r="F1602" s="54" t="s">
        <v>42</v>
      </c>
      <c r="G1602" s="55">
        <f>VLOOKUP($K1602,'[1]АС БЮДЖ на 31 12 2018'!$A$8:$H$701,6,0)</f>
        <v>323973.90999999997</v>
      </c>
      <c r="H1602" s="56">
        <v>8210076200</v>
      </c>
      <c r="I1602" s="45" t="str">
        <f t="shared" si="254"/>
        <v>8210076200</v>
      </c>
      <c r="J1602" s="45"/>
      <c r="K1602" s="45" t="str">
        <f t="shared" si="253"/>
        <v>61901048210076200129</v>
      </c>
      <c r="L1602" s="58"/>
    </row>
    <row r="1603" spans="1:12" s="133" customFormat="1" ht="25.5">
      <c r="A1603" s="52" t="s">
        <v>43</v>
      </c>
      <c r="B1603" s="67" t="s">
        <v>940</v>
      </c>
      <c r="C1603" s="67" t="s">
        <v>26</v>
      </c>
      <c r="D1603" s="67" t="s">
        <v>86</v>
      </c>
      <c r="E1603" s="67" t="s">
        <v>947</v>
      </c>
      <c r="F1603" s="67" t="s">
        <v>44</v>
      </c>
      <c r="G1603" s="68">
        <f>G1604</f>
        <v>120119.34</v>
      </c>
      <c r="H1603" s="69">
        <v>8210076200</v>
      </c>
      <c r="I1603" s="45" t="str">
        <f t="shared" si="254"/>
        <v>8210076200</v>
      </c>
      <c r="J1603" s="45"/>
      <c r="K1603" s="45" t="str">
        <f t="shared" si="253"/>
        <v>61901048210076200240</v>
      </c>
      <c r="L1603" s="132"/>
    </row>
    <row r="1604" spans="1:12" s="59" customFormat="1" ht="25.5">
      <c r="A1604" s="57" t="s">
        <v>45</v>
      </c>
      <c r="B1604" s="67" t="s">
        <v>940</v>
      </c>
      <c r="C1604" s="67" t="s">
        <v>26</v>
      </c>
      <c r="D1604" s="67" t="s">
        <v>86</v>
      </c>
      <c r="E1604" s="67" t="s">
        <v>947</v>
      </c>
      <c r="F1604" s="67" t="s">
        <v>46</v>
      </c>
      <c r="G1604" s="55">
        <f>VLOOKUP($K1604,'[1]АС БЮДЖ на 31 12 2018'!$A$8:$H$701,6,0)</f>
        <v>120119.34</v>
      </c>
      <c r="H1604" s="56">
        <v>8210076200</v>
      </c>
      <c r="I1604" s="45" t="str">
        <f t="shared" si="254"/>
        <v>8210076200</v>
      </c>
      <c r="J1604" s="45"/>
      <c r="K1604" s="45" t="str">
        <f t="shared" si="253"/>
        <v>61901048210076200244</v>
      </c>
      <c r="L1604" s="58"/>
    </row>
    <row r="1605" spans="1:12" s="121" customFormat="1" ht="38.25">
      <c r="A1605" s="65" t="s">
        <v>888</v>
      </c>
      <c r="B1605" s="67" t="s">
        <v>940</v>
      </c>
      <c r="C1605" s="67" t="s">
        <v>26</v>
      </c>
      <c r="D1605" s="67" t="s">
        <v>86</v>
      </c>
      <c r="E1605" s="67" t="s">
        <v>948</v>
      </c>
      <c r="F1605" s="67" t="s">
        <v>24</v>
      </c>
      <c r="G1605" s="68">
        <f t="shared" ref="G1605:G1606" si="255">G1606</f>
        <v>68984</v>
      </c>
      <c r="H1605" s="69">
        <v>8210076360</v>
      </c>
      <c r="I1605" s="45" t="str">
        <f t="shared" si="254"/>
        <v>8210076360</v>
      </c>
      <c r="J1605" s="46"/>
      <c r="K1605" s="45" t="str">
        <f t="shared" si="253"/>
        <v>61901048210076360000</v>
      </c>
      <c r="L1605" s="39"/>
    </row>
    <row r="1606" spans="1:12" s="133" customFormat="1" ht="25.5">
      <c r="A1606" s="52" t="s">
        <v>43</v>
      </c>
      <c r="B1606" s="67" t="s">
        <v>940</v>
      </c>
      <c r="C1606" s="67" t="s">
        <v>26</v>
      </c>
      <c r="D1606" s="67" t="s">
        <v>86</v>
      </c>
      <c r="E1606" s="67" t="s">
        <v>948</v>
      </c>
      <c r="F1606" s="67" t="s">
        <v>44</v>
      </c>
      <c r="G1606" s="68">
        <f t="shared" si="255"/>
        <v>68984</v>
      </c>
      <c r="H1606" s="69">
        <v>8210076360</v>
      </c>
      <c r="I1606" s="45" t="str">
        <f t="shared" si="254"/>
        <v>8210076360</v>
      </c>
      <c r="J1606" s="45"/>
      <c r="K1606" s="45" t="str">
        <f t="shared" si="253"/>
        <v>61901048210076360240</v>
      </c>
      <c r="L1606" s="132"/>
    </row>
    <row r="1607" spans="1:12" s="59" customFormat="1" ht="25.5">
      <c r="A1607" s="57" t="s">
        <v>45</v>
      </c>
      <c r="B1607" s="67" t="s">
        <v>940</v>
      </c>
      <c r="C1607" s="67" t="s">
        <v>26</v>
      </c>
      <c r="D1607" s="67" t="s">
        <v>86</v>
      </c>
      <c r="E1607" s="67" t="s">
        <v>948</v>
      </c>
      <c r="F1607" s="67" t="s">
        <v>46</v>
      </c>
      <c r="G1607" s="55">
        <f>VLOOKUP($K1607,'[1]АС БЮДЖ на 31 12 2018'!$A$8:$H$701,6,0)</f>
        <v>68984</v>
      </c>
      <c r="H1607" s="56">
        <v>8210076360</v>
      </c>
      <c r="I1607" s="45" t="str">
        <f t="shared" si="254"/>
        <v>8210076360</v>
      </c>
      <c r="J1607" s="45"/>
      <c r="K1607" s="45" t="str">
        <f t="shared" si="253"/>
        <v>61901048210076360244</v>
      </c>
      <c r="L1607" s="58"/>
    </row>
    <row r="1608" spans="1:12" s="38" customFormat="1">
      <c r="A1608" s="134" t="s">
        <v>107</v>
      </c>
      <c r="B1608" s="48" t="s">
        <v>940</v>
      </c>
      <c r="C1608" s="49" t="s">
        <v>26</v>
      </c>
      <c r="D1608" s="49" t="s">
        <v>108</v>
      </c>
      <c r="E1608" s="49" t="s">
        <v>23</v>
      </c>
      <c r="F1608" s="49" t="s">
        <v>24</v>
      </c>
      <c r="G1608" s="50">
        <f>G1609+G1618</f>
        <v>626541.98</v>
      </c>
      <c r="H1608" s="51">
        <v>0</v>
      </c>
      <c r="I1608" s="45" t="str">
        <f t="shared" si="254"/>
        <v>0000000000</v>
      </c>
      <c r="J1608" s="46"/>
      <c r="K1608" s="45" t="str">
        <f t="shared" si="253"/>
        <v>61901130000000000000</v>
      </c>
      <c r="L1608" s="39"/>
    </row>
    <row r="1609" spans="1:12" s="38" customFormat="1" ht="38.25">
      <c r="A1609" s="70" t="s">
        <v>270</v>
      </c>
      <c r="B1609" s="54" t="s">
        <v>940</v>
      </c>
      <c r="C1609" s="54" t="s">
        <v>26</v>
      </c>
      <c r="D1609" s="54" t="s">
        <v>108</v>
      </c>
      <c r="E1609" s="54" t="s">
        <v>271</v>
      </c>
      <c r="F1609" s="54" t="s">
        <v>24</v>
      </c>
      <c r="G1609" s="55">
        <f t="shared" ref="G1609:G1610" si="256">G1610</f>
        <v>555070</v>
      </c>
      <c r="H1609" s="56">
        <v>1100000000</v>
      </c>
      <c r="I1609" s="45" t="str">
        <f t="shared" si="254"/>
        <v>1100000000</v>
      </c>
      <c r="J1609" s="46"/>
      <c r="K1609" s="45" t="str">
        <f t="shared" si="253"/>
        <v>61901131100000000000</v>
      </c>
      <c r="L1609" s="39"/>
    </row>
    <row r="1610" spans="1:12" s="38" customFormat="1" ht="38.25">
      <c r="A1610" s="70" t="s">
        <v>272</v>
      </c>
      <c r="B1610" s="54" t="s">
        <v>940</v>
      </c>
      <c r="C1610" s="54" t="s">
        <v>26</v>
      </c>
      <c r="D1610" s="54" t="s">
        <v>108</v>
      </c>
      <c r="E1610" s="54" t="s">
        <v>273</v>
      </c>
      <c r="F1610" s="54" t="s">
        <v>24</v>
      </c>
      <c r="G1610" s="55">
        <f t="shared" si="256"/>
        <v>555070</v>
      </c>
      <c r="H1610" s="56" t="s">
        <v>274</v>
      </c>
      <c r="I1610" s="45" t="str">
        <f t="shared" si="254"/>
        <v>11Б0000000</v>
      </c>
      <c r="J1610" s="46"/>
      <c r="K1610" s="45" t="str">
        <f t="shared" si="253"/>
        <v>619011311Б0000000000</v>
      </c>
      <c r="L1610" s="39"/>
    </row>
    <row r="1611" spans="1:12" s="38" customFormat="1" ht="25.5">
      <c r="A1611" s="127" t="s">
        <v>275</v>
      </c>
      <c r="B1611" s="54" t="s">
        <v>940</v>
      </c>
      <c r="C1611" s="54" t="s">
        <v>26</v>
      </c>
      <c r="D1611" s="54" t="s">
        <v>108</v>
      </c>
      <c r="E1611" s="54" t="s">
        <v>276</v>
      </c>
      <c r="F1611" s="54" t="s">
        <v>24</v>
      </c>
      <c r="G1611" s="55">
        <f>G1612+G1615</f>
        <v>555070</v>
      </c>
      <c r="H1611" s="56" t="s">
        <v>277</v>
      </c>
      <c r="I1611" s="45" t="str">
        <f t="shared" si="254"/>
        <v>11Б0100000</v>
      </c>
      <c r="J1611" s="46"/>
      <c r="K1611" s="45" t="str">
        <f t="shared" si="253"/>
        <v>619011311Б0100000000</v>
      </c>
      <c r="L1611" s="39"/>
    </row>
    <row r="1612" spans="1:12" s="38" customFormat="1" ht="25.5">
      <c r="A1612" s="111" t="s">
        <v>890</v>
      </c>
      <c r="B1612" s="54" t="s">
        <v>940</v>
      </c>
      <c r="C1612" s="54" t="s">
        <v>26</v>
      </c>
      <c r="D1612" s="54" t="s">
        <v>108</v>
      </c>
      <c r="E1612" s="54" t="s">
        <v>891</v>
      </c>
      <c r="F1612" s="54" t="s">
        <v>24</v>
      </c>
      <c r="G1612" s="55">
        <f t="shared" ref="G1612:G1613" si="257">G1613</f>
        <v>472810</v>
      </c>
      <c r="H1612" s="56" t="s">
        <v>892</v>
      </c>
      <c r="I1612" s="45" t="str">
        <f t="shared" si="254"/>
        <v>11Б0120840</v>
      </c>
      <c r="J1612" s="46"/>
      <c r="K1612" s="45" t="str">
        <f t="shared" si="253"/>
        <v>619011311Б0120840000</v>
      </c>
      <c r="L1612" s="39"/>
    </row>
    <row r="1613" spans="1:12" s="38" customFormat="1" ht="25.5">
      <c r="A1613" s="52" t="s">
        <v>43</v>
      </c>
      <c r="B1613" s="54" t="s">
        <v>940</v>
      </c>
      <c r="C1613" s="54" t="s">
        <v>26</v>
      </c>
      <c r="D1613" s="54" t="s">
        <v>108</v>
      </c>
      <c r="E1613" s="54" t="s">
        <v>891</v>
      </c>
      <c r="F1613" s="54" t="s">
        <v>44</v>
      </c>
      <c r="G1613" s="68">
        <f t="shared" si="257"/>
        <v>472810</v>
      </c>
      <c r="H1613" s="69" t="s">
        <v>892</v>
      </c>
      <c r="I1613" s="45" t="str">
        <f t="shared" si="254"/>
        <v>11Б0120840</v>
      </c>
      <c r="J1613" s="45"/>
      <c r="K1613" s="45" t="str">
        <f t="shared" si="253"/>
        <v>619011311Б0120840240</v>
      </c>
      <c r="L1613" s="39"/>
    </row>
    <row r="1614" spans="1:12" s="59" customFormat="1" ht="25.5">
      <c r="A1614" s="57" t="s">
        <v>45</v>
      </c>
      <c r="B1614" s="54" t="s">
        <v>940</v>
      </c>
      <c r="C1614" s="54" t="s">
        <v>26</v>
      </c>
      <c r="D1614" s="54" t="s">
        <v>108</v>
      </c>
      <c r="E1614" s="54" t="s">
        <v>891</v>
      </c>
      <c r="F1614" s="54" t="s">
        <v>46</v>
      </c>
      <c r="G1614" s="55">
        <f>VLOOKUP($K1614,'[1]АС БЮДЖ на 31 12 2018'!$A$8:$H$701,6,0)</f>
        <v>472810</v>
      </c>
      <c r="H1614" s="56" t="s">
        <v>892</v>
      </c>
      <c r="I1614" s="45" t="str">
        <f t="shared" si="254"/>
        <v>11Б0120840</v>
      </c>
      <c r="J1614" s="45"/>
      <c r="K1614" s="45" t="str">
        <f t="shared" si="253"/>
        <v>619011311Б0120840244</v>
      </c>
      <c r="L1614" s="58"/>
    </row>
    <row r="1615" spans="1:12" s="38" customFormat="1" ht="25.5">
      <c r="A1615" s="52" t="s">
        <v>284</v>
      </c>
      <c r="B1615" s="54" t="s">
        <v>940</v>
      </c>
      <c r="C1615" s="67" t="s">
        <v>26</v>
      </c>
      <c r="D1615" s="67" t="s">
        <v>108</v>
      </c>
      <c r="E1615" s="77" t="s">
        <v>285</v>
      </c>
      <c r="F1615" s="54" t="s">
        <v>24</v>
      </c>
      <c r="G1615" s="55">
        <f t="shared" ref="G1615:G1616" si="258">G1616</f>
        <v>82260</v>
      </c>
      <c r="H1615" s="56" t="s">
        <v>286</v>
      </c>
      <c r="I1615" s="45" t="str">
        <f t="shared" si="254"/>
        <v>11Б0121120</v>
      </c>
      <c r="J1615" s="46"/>
      <c r="K1615" s="45" t="str">
        <f t="shared" si="253"/>
        <v>619011311Б0121120000</v>
      </c>
      <c r="L1615" s="39"/>
    </row>
    <row r="1616" spans="1:12" s="38" customFormat="1" ht="25.5">
      <c r="A1616" s="52" t="s">
        <v>43</v>
      </c>
      <c r="B1616" s="54" t="s">
        <v>940</v>
      </c>
      <c r="C1616" s="67" t="s">
        <v>26</v>
      </c>
      <c r="D1616" s="67" t="s">
        <v>108</v>
      </c>
      <c r="E1616" s="77" t="s">
        <v>285</v>
      </c>
      <c r="F1616" s="54" t="s">
        <v>44</v>
      </c>
      <c r="G1616" s="55">
        <f t="shared" si="258"/>
        <v>82260</v>
      </c>
      <c r="H1616" s="56" t="s">
        <v>286</v>
      </c>
      <c r="I1616" s="45" t="str">
        <f t="shared" si="254"/>
        <v>11Б0121120</v>
      </c>
      <c r="J1616" s="45"/>
      <c r="K1616" s="45" t="str">
        <f t="shared" si="253"/>
        <v>619011311Б0121120240</v>
      </c>
      <c r="L1616" s="39"/>
    </row>
    <row r="1617" spans="1:12" s="59" customFormat="1" ht="25.5">
      <c r="A1617" s="57" t="s">
        <v>45</v>
      </c>
      <c r="B1617" s="54" t="s">
        <v>940</v>
      </c>
      <c r="C1617" s="67" t="s">
        <v>26</v>
      </c>
      <c r="D1617" s="67" t="s">
        <v>108</v>
      </c>
      <c r="E1617" s="77" t="s">
        <v>285</v>
      </c>
      <c r="F1617" s="54" t="s">
        <v>46</v>
      </c>
      <c r="G1617" s="55">
        <f>VLOOKUP($K1617,'[1]АС БЮДЖ на 31 12 2018'!$A$8:$H$701,6,0)</f>
        <v>82260</v>
      </c>
      <c r="H1617" s="56" t="s">
        <v>286</v>
      </c>
      <c r="I1617" s="45" t="str">
        <f t="shared" si="254"/>
        <v>11Б0121120</v>
      </c>
      <c r="J1617" s="45"/>
      <c r="K1617" s="45" t="str">
        <f t="shared" si="253"/>
        <v>619011311Б0121120244</v>
      </c>
      <c r="L1617" s="58"/>
    </row>
    <row r="1618" spans="1:12" s="59" customFormat="1" ht="25.5">
      <c r="A1618" s="52" t="s">
        <v>941</v>
      </c>
      <c r="B1618" s="66" t="s">
        <v>940</v>
      </c>
      <c r="C1618" s="67" t="s">
        <v>26</v>
      </c>
      <c r="D1618" s="67" t="s">
        <v>108</v>
      </c>
      <c r="E1618" s="54" t="s">
        <v>942</v>
      </c>
      <c r="F1618" s="67" t="s">
        <v>24</v>
      </c>
      <c r="G1618" s="68">
        <f t="shared" ref="G1618:G1621" si="259">G1619</f>
        <v>71471.98</v>
      </c>
      <c r="H1618" s="69">
        <v>8200000000</v>
      </c>
      <c r="I1618" s="45" t="str">
        <f t="shared" si="254"/>
        <v>8200000000</v>
      </c>
      <c r="J1618" s="46"/>
      <c r="K1618" s="45" t="str">
        <f t="shared" si="253"/>
        <v>61901138200000000000</v>
      </c>
      <c r="L1618" s="39"/>
    </row>
    <row r="1619" spans="1:12" s="59" customFormat="1" ht="25.5">
      <c r="A1619" s="52" t="s">
        <v>943</v>
      </c>
      <c r="B1619" s="66" t="s">
        <v>940</v>
      </c>
      <c r="C1619" s="67" t="s">
        <v>26</v>
      </c>
      <c r="D1619" s="67" t="s">
        <v>108</v>
      </c>
      <c r="E1619" s="54" t="s">
        <v>944</v>
      </c>
      <c r="F1619" s="67" t="s">
        <v>24</v>
      </c>
      <c r="G1619" s="68">
        <f>G1620</f>
        <v>71471.98</v>
      </c>
      <c r="H1619" s="69">
        <v>8210000000</v>
      </c>
      <c r="I1619" s="45" t="str">
        <f t="shared" si="254"/>
        <v>8210000000</v>
      </c>
      <c r="J1619" s="46"/>
      <c r="K1619" s="45" t="str">
        <f t="shared" si="253"/>
        <v>61901138210000000000</v>
      </c>
      <c r="L1619" s="39"/>
    </row>
    <row r="1620" spans="1:12" s="59" customFormat="1">
      <c r="A1620" s="65" t="s">
        <v>208</v>
      </c>
      <c r="B1620" s="66" t="s">
        <v>940</v>
      </c>
      <c r="C1620" s="67" t="s">
        <v>26</v>
      </c>
      <c r="D1620" s="67" t="s">
        <v>108</v>
      </c>
      <c r="E1620" s="67" t="s">
        <v>949</v>
      </c>
      <c r="F1620" s="67" t="s">
        <v>24</v>
      </c>
      <c r="G1620" s="68">
        <f t="shared" si="259"/>
        <v>71471.98</v>
      </c>
      <c r="H1620" s="69">
        <v>8210020050</v>
      </c>
      <c r="I1620" s="45" t="str">
        <f t="shared" si="254"/>
        <v>8210020050</v>
      </c>
      <c r="J1620" s="46"/>
      <c r="K1620" s="45" t="str">
        <f t="shared" si="253"/>
        <v>61901138210020050000</v>
      </c>
      <c r="L1620" s="39"/>
    </row>
    <row r="1621" spans="1:12" s="59" customFormat="1">
      <c r="A1621" s="52" t="s">
        <v>90</v>
      </c>
      <c r="B1621" s="66" t="s">
        <v>940</v>
      </c>
      <c r="C1621" s="67" t="s">
        <v>26</v>
      </c>
      <c r="D1621" s="67" t="s">
        <v>108</v>
      </c>
      <c r="E1621" s="67" t="s">
        <v>950</v>
      </c>
      <c r="F1621" s="54" t="s">
        <v>91</v>
      </c>
      <c r="G1621" s="78">
        <f t="shared" si="259"/>
        <v>71471.98</v>
      </c>
      <c r="H1621" s="79">
        <v>8310020050</v>
      </c>
      <c r="I1621" s="45" t="str">
        <f t="shared" si="254"/>
        <v>8310020050</v>
      </c>
      <c r="J1621" s="45"/>
      <c r="K1621" s="45" t="str">
        <f t="shared" si="253"/>
        <v>61901138310020050830</v>
      </c>
      <c r="L1621" s="58"/>
    </row>
    <row r="1622" spans="1:12" s="59" customFormat="1" ht="25.5">
      <c r="A1622" s="52" t="s">
        <v>92</v>
      </c>
      <c r="B1622" s="66" t="s">
        <v>940</v>
      </c>
      <c r="C1622" s="67" t="s">
        <v>26</v>
      </c>
      <c r="D1622" s="67" t="s">
        <v>108</v>
      </c>
      <c r="E1622" s="67" t="s">
        <v>949</v>
      </c>
      <c r="F1622" s="54" t="s">
        <v>93</v>
      </c>
      <c r="G1622" s="55">
        <f>VLOOKUP($K1622,'[1]АС БЮДЖ на 31 12 2018'!$A$8:$H$701,6,0)</f>
        <v>71471.98</v>
      </c>
      <c r="H1622" s="56">
        <v>8210020050</v>
      </c>
      <c r="I1622" s="45" t="str">
        <f t="shared" si="254"/>
        <v>8210020050</v>
      </c>
      <c r="J1622" s="45"/>
      <c r="K1622" s="45" t="str">
        <f t="shared" si="253"/>
        <v>61901138210020050831</v>
      </c>
      <c r="L1622" s="58"/>
    </row>
    <row r="1623" spans="1:12" s="38" customFormat="1">
      <c r="A1623" s="130" t="s">
        <v>215</v>
      </c>
      <c r="B1623" s="41" t="s">
        <v>940</v>
      </c>
      <c r="C1623" s="42" t="s">
        <v>86</v>
      </c>
      <c r="D1623" s="42" t="s">
        <v>22</v>
      </c>
      <c r="E1623" s="42" t="s">
        <v>23</v>
      </c>
      <c r="F1623" s="42" t="s">
        <v>24</v>
      </c>
      <c r="G1623" s="43">
        <f t="shared" ref="G1623:G1625" si="260">G1624</f>
        <v>108844342</v>
      </c>
      <c r="H1623" s="44">
        <v>0</v>
      </c>
      <c r="I1623" s="45" t="str">
        <f t="shared" si="254"/>
        <v>0000000000</v>
      </c>
      <c r="J1623" s="46"/>
      <c r="K1623" s="45" t="str">
        <f t="shared" si="253"/>
        <v>61904000000000000000</v>
      </c>
      <c r="L1623" s="39"/>
    </row>
    <row r="1624" spans="1:12" s="38" customFormat="1">
      <c r="A1624" s="131" t="s">
        <v>894</v>
      </c>
      <c r="B1624" s="48" t="s">
        <v>940</v>
      </c>
      <c r="C1624" s="49" t="s">
        <v>86</v>
      </c>
      <c r="D1624" s="49" t="s">
        <v>520</v>
      </c>
      <c r="E1624" s="49" t="s">
        <v>23</v>
      </c>
      <c r="F1624" s="49" t="s">
        <v>24</v>
      </c>
      <c r="G1624" s="50">
        <f>G1625</f>
        <v>108844342</v>
      </c>
      <c r="H1624" s="51">
        <v>0</v>
      </c>
      <c r="I1624" s="45" t="str">
        <f t="shared" si="254"/>
        <v>0000000000</v>
      </c>
      <c r="J1624" s="46"/>
      <c r="K1624" s="45" t="str">
        <f t="shared" si="253"/>
        <v>61904090000000000000</v>
      </c>
      <c r="L1624" s="39"/>
    </row>
    <row r="1625" spans="1:12" s="38" customFormat="1" ht="38.25">
      <c r="A1625" s="57" t="s">
        <v>326</v>
      </c>
      <c r="B1625" s="67" t="s">
        <v>940</v>
      </c>
      <c r="C1625" s="66" t="s">
        <v>86</v>
      </c>
      <c r="D1625" s="66" t="s">
        <v>520</v>
      </c>
      <c r="E1625" s="66" t="s">
        <v>327</v>
      </c>
      <c r="F1625" s="67" t="s">
        <v>24</v>
      </c>
      <c r="G1625" s="68">
        <f t="shared" si="260"/>
        <v>108844342</v>
      </c>
      <c r="H1625" s="69">
        <v>400000000</v>
      </c>
      <c r="I1625" s="45" t="str">
        <f t="shared" si="254"/>
        <v>0400000000</v>
      </c>
      <c r="J1625" s="46"/>
      <c r="K1625" s="45" t="str">
        <f t="shared" si="253"/>
        <v>61904090400000000000</v>
      </c>
      <c r="L1625" s="39"/>
    </row>
    <row r="1626" spans="1:12" s="38" customFormat="1" ht="38.25">
      <c r="A1626" s="91" t="s">
        <v>328</v>
      </c>
      <c r="B1626" s="67" t="s">
        <v>940</v>
      </c>
      <c r="C1626" s="66" t="s">
        <v>86</v>
      </c>
      <c r="D1626" s="66" t="s">
        <v>520</v>
      </c>
      <c r="E1626" s="66" t="s">
        <v>329</v>
      </c>
      <c r="F1626" s="66" t="s">
        <v>24</v>
      </c>
      <c r="G1626" s="68">
        <f>G1627</f>
        <v>108844342</v>
      </c>
      <c r="H1626" s="69">
        <v>420000000</v>
      </c>
      <c r="I1626" s="45" t="str">
        <f t="shared" si="254"/>
        <v>0420000000</v>
      </c>
      <c r="J1626" s="46"/>
      <c r="K1626" s="45" t="str">
        <f t="shared" si="253"/>
        <v>61904090420000000000</v>
      </c>
      <c r="L1626" s="39"/>
    </row>
    <row r="1627" spans="1:12" s="38" customFormat="1" ht="38.25">
      <c r="A1627" s="65" t="s">
        <v>330</v>
      </c>
      <c r="B1627" s="67" t="s">
        <v>940</v>
      </c>
      <c r="C1627" s="67" t="s">
        <v>86</v>
      </c>
      <c r="D1627" s="67" t="s">
        <v>520</v>
      </c>
      <c r="E1627" s="67" t="s">
        <v>331</v>
      </c>
      <c r="F1627" s="67" t="s">
        <v>24</v>
      </c>
      <c r="G1627" s="68">
        <f>G1634+G1628+G1631+G1637</f>
        <v>108844342</v>
      </c>
      <c r="H1627" s="69">
        <v>420200000</v>
      </c>
      <c r="I1627" s="45" t="str">
        <f t="shared" si="254"/>
        <v>0420200000</v>
      </c>
      <c r="J1627" s="46"/>
      <c r="K1627" s="45" t="str">
        <f t="shared" si="253"/>
        <v>61904090420200000000</v>
      </c>
      <c r="L1627" s="39"/>
    </row>
    <row r="1628" spans="1:12" s="38" customFormat="1" ht="25.5">
      <c r="A1628" s="96" t="s">
        <v>895</v>
      </c>
      <c r="B1628" s="67" t="s">
        <v>940</v>
      </c>
      <c r="C1628" s="67" t="s">
        <v>86</v>
      </c>
      <c r="D1628" s="67" t="s">
        <v>520</v>
      </c>
      <c r="E1628" s="67" t="s">
        <v>896</v>
      </c>
      <c r="F1628" s="67" t="s">
        <v>24</v>
      </c>
      <c r="G1628" s="68">
        <f t="shared" ref="G1628:G1629" si="261">G1629</f>
        <v>6000000</v>
      </c>
      <c r="H1628" s="69">
        <v>420220820</v>
      </c>
      <c r="I1628" s="45" t="str">
        <f t="shared" si="254"/>
        <v>0420220820</v>
      </c>
      <c r="J1628" s="46"/>
      <c r="K1628" s="45" t="str">
        <f t="shared" si="253"/>
        <v>61904090420220820000</v>
      </c>
      <c r="L1628" s="39"/>
    </row>
    <row r="1629" spans="1:12" s="121" customFormat="1" ht="25.5">
      <c r="A1629" s="52" t="s">
        <v>43</v>
      </c>
      <c r="B1629" s="67" t="s">
        <v>940</v>
      </c>
      <c r="C1629" s="67" t="s">
        <v>86</v>
      </c>
      <c r="D1629" s="67" t="s">
        <v>520</v>
      </c>
      <c r="E1629" s="67" t="s">
        <v>896</v>
      </c>
      <c r="F1629" s="67" t="s">
        <v>44</v>
      </c>
      <c r="G1629" s="68">
        <f t="shared" si="261"/>
        <v>6000000</v>
      </c>
      <c r="H1629" s="69">
        <v>420220820</v>
      </c>
      <c r="I1629" s="45" t="str">
        <f t="shared" si="254"/>
        <v>0420220820</v>
      </c>
      <c r="J1629" s="45"/>
      <c r="K1629" s="45" t="str">
        <f t="shared" si="253"/>
        <v>61904090420220820240</v>
      </c>
      <c r="L1629" s="122"/>
    </row>
    <row r="1630" spans="1:12" s="59" customFormat="1" ht="25.5">
      <c r="A1630" s="57" t="s">
        <v>45</v>
      </c>
      <c r="B1630" s="67" t="s">
        <v>940</v>
      </c>
      <c r="C1630" s="67" t="s">
        <v>86</v>
      </c>
      <c r="D1630" s="67" t="s">
        <v>520</v>
      </c>
      <c r="E1630" s="67" t="s">
        <v>896</v>
      </c>
      <c r="F1630" s="67" t="s">
        <v>46</v>
      </c>
      <c r="G1630" s="55">
        <f>VLOOKUP($K1630,'[1]АС БЮДЖ на 31 12 2018'!$A$8:$H$701,6,0)</f>
        <v>6000000</v>
      </c>
      <c r="H1630" s="56">
        <v>420220820</v>
      </c>
      <c r="I1630" s="45" t="str">
        <f t="shared" si="254"/>
        <v>0420220820</v>
      </c>
      <c r="J1630" s="45"/>
      <c r="K1630" s="45" t="str">
        <f t="shared" si="253"/>
        <v>61904090420220820244</v>
      </c>
      <c r="L1630" s="58"/>
    </row>
    <row r="1631" spans="1:12" s="121" customFormat="1" ht="76.5">
      <c r="A1631" s="52" t="s">
        <v>897</v>
      </c>
      <c r="B1631" s="67" t="s">
        <v>940</v>
      </c>
      <c r="C1631" s="54" t="s">
        <v>86</v>
      </c>
      <c r="D1631" s="54" t="s">
        <v>520</v>
      </c>
      <c r="E1631" s="54" t="s">
        <v>898</v>
      </c>
      <c r="F1631" s="54" t="s">
        <v>24</v>
      </c>
      <c r="G1631" s="55">
        <f t="shared" ref="G1631:G1632" si="262">G1632</f>
        <v>62825770</v>
      </c>
      <c r="H1631" s="56">
        <v>420221030</v>
      </c>
      <c r="I1631" s="45" t="str">
        <f t="shared" si="254"/>
        <v>0420221030</v>
      </c>
      <c r="J1631" s="46"/>
      <c r="K1631" s="45" t="str">
        <f t="shared" si="253"/>
        <v>61904090420221030000</v>
      </c>
      <c r="L1631" s="39"/>
    </row>
    <row r="1632" spans="1:12" s="121" customFormat="1" ht="25.5">
      <c r="A1632" s="52" t="s">
        <v>43</v>
      </c>
      <c r="B1632" s="67" t="s">
        <v>940</v>
      </c>
      <c r="C1632" s="54" t="s">
        <v>86</v>
      </c>
      <c r="D1632" s="54" t="s">
        <v>520</v>
      </c>
      <c r="E1632" s="54" t="s">
        <v>898</v>
      </c>
      <c r="F1632" s="54" t="s">
        <v>44</v>
      </c>
      <c r="G1632" s="55">
        <f t="shared" si="262"/>
        <v>62825770</v>
      </c>
      <c r="H1632" s="56">
        <v>420221030</v>
      </c>
      <c r="I1632" s="45" t="str">
        <f t="shared" si="254"/>
        <v>0420221030</v>
      </c>
      <c r="J1632" s="45"/>
      <c r="K1632" s="45" t="str">
        <f t="shared" si="253"/>
        <v>61904090420221030240</v>
      </c>
      <c r="L1632" s="122"/>
    </row>
    <row r="1633" spans="1:12" s="59" customFormat="1" ht="25.5">
      <c r="A1633" s="57" t="s">
        <v>45</v>
      </c>
      <c r="B1633" s="67" t="s">
        <v>940</v>
      </c>
      <c r="C1633" s="54" t="s">
        <v>86</v>
      </c>
      <c r="D1633" s="54" t="s">
        <v>520</v>
      </c>
      <c r="E1633" s="54" t="s">
        <v>898</v>
      </c>
      <c r="F1633" s="54" t="s">
        <v>46</v>
      </c>
      <c r="G1633" s="55">
        <f>VLOOKUP($K1633,'[1]АС БЮДЖ на 31 12 2018'!$A$8:$H$701,6,0)</f>
        <v>62825770</v>
      </c>
      <c r="H1633" s="56">
        <v>420221030</v>
      </c>
      <c r="I1633" s="45" t="str">
        <f t="shared" si="254"/>
        <v>0420221030</v>
      </c>
      <c r="J1633" s="45"/>
      <c r="K1633" s="45" t="str">
        <f t="shared" si="253"/>
        <v>61904090420221030244</v>
      </c>
      <c r="L1633" s="58"/>
    </row>
    <row r="1634" spans="1:12" s="38" customFormat="1" ht="25.5">
      <c r="A1634" s="52" t="s">
        <v>899</v>
      </c>
      <c r="B1634" s="67" t="s">
        <v>940</v>
      </c>
      <c r="C1634" s="67" t="s">
        <v>86</v>
      </c>
      <c r="D1634" s="67" t="s">
        <v>520</v>
      </c>
      <c r="E1634" s="54" t="s">
        <v>900</v>
      </c>
      <c r="F1634" s="67" t="s">
        <v>24</v>
      </c>
      <c r="G1634" s="68">
        <f t="shared" ref="G1634:G1635" si="263">G1635</f>
        <v>35118362</v>
      </c>
      <c r="H1634" s="69">
        <v>420221090</v>
      </c>
      <c r="I1634" s="45" t="str">
        <f t="shared" si="254"/>
        <v>0420221090</v>
      </c>
      <c r="J1634" s="46"/>
      <c r="K1634" s="45" t="str">
        <f t="shared" si="253"/>
        <v>61904090420221090000</v>
      </c>
      <c r="L1634" s="39"/>
    </row>
    <row r="1635" spans="1:12" s="38" customFormat="1" ht="25.5">
      <c r="A1635" s="52" t="s">
        <v>43</v>
      </c>
      <c r="B1635" s="67" t="s">
        <v>940</v>
      </c>
      <c r="C1635" s="67" t="s">
        <v>86</v>
      </c>
      <c r="D1635" s="67" t="s">
        <v>520</v>
      </c>
      <c r="E1635" s="54" t="s">
        <v>900</v>
      </c>
      <c r="F1635" s="67" t="s">
        <v>44</v>
      </c>
      <c r="G1635" s="68">
        <f t="shared" si="263"/>
        <v>35118362</v>
      </c>
      <c r="H1635" s="69">
        <v>420221090</v>
      </c>
      <c r="I1635" s="45" t="str">
        <f t="shared" si="254"/>
        <v>0420221090</v>
      </c>
      <c r="J1635" s="45"/>
      <c r="K1635" s="45" t="str">
        <f t="shared" si="253"/>
        <v>61904090420221090240</v>
      </c>
      <c r="L1635" s="39"/>
    </row>
    <row r="1636" spans="1:12" s="59" customFormat="1" ht="25.5">
      <c r="A1636" s="57" t="s">
        <v>45</v>
      </c>
      <c r="B1636" s="67" t="s">
        <v>940</v>
      </c>
      <c r="C1636" s="67" t="s">
        <v>86</v>
      </c>
      <c r="D1636" s="67" t="s">
        <v>520</v>
      </c>
      <c r="E1636" s="54" t="s">
        <v>900</v>
      </c>
      <c r="F1636" s="67" t="s">
        <v>46</v>
      </c>
      <c r="G1636" s="55">
        <f>VLOOKUP($K1636,'[1]АС БЮДЖ на 31 12 2018'!$A$8:$H$701,6,0)</f>
        <v>35118362</v>
      </c>
      <c r="H1636" s="56">
        <v>420221090</v>
      </c>
      <c r="I1636" s="45" t="str">
        <f t="shared" si="254"/>
        <v>0420221090</v>
      </c>
      <c r="J1636" s="45"/>
      <c r="K1636" s="45" t="str">
        <f t="shared" si="253"/>
        <v>61904090420221090244</v>
      </c>
      <c r="L1636" s="58"/>
    </row>
    <row r="1637" spans="1:12" s="59" customFormat="1" ht="51">
      <c r="A1637" s="52" t="s">
        <v>901</v>
      </c>
      <c r="B1637" s="66" t="s">
        <v>940</v>
      </c>
      <c r="C1637" s="54" t="s">
        <v>86</v>
      </c>
      <c r="D1637" s="54" t="s">
        <v>520</v>
      </c>
      <c r="E1637" s="54" t="s">
        <v>902</v>
      </c>
      <c r="F1637" s="54" t="s">
        <v>24</v>
      </c>
      <c r="G1637" s="55">
        <f t="shared" ref="G1637:G1638" si="264">G1638</f>
        <v>4900210</v>
      </c>
      <c r="H1637" s="56">
        <v>420221410</v>
      </c>
      <c r="I1637" s="45" t="str">
        <f t="shared" si="254"/>
        <v>0420221410</v>
      </c>
      <c r="J1637" s="46"/>
      <c r="K1637" s="45" t="str">
        <f t="shared" si="253"/>
        <v>61904090420221410000</v>
      </c>
      <c r="L1637" s="39"/>
    </row>
    <row r="1638" spans="1:12" s="59" customFormat="1" ht="25.5">
      <c r="A1638" s="52" t="s">
        <v>43</v>
      </c>
      <c r="B1638" s="66" t="s">
        <v>940</v>
      </c>
      <c r="C1638" s="54" t="s">
        <v>86</v>
      </c>
      <c r="D1638" s="54" t="s">
        <v>520</v>
      </c>
      <c r="E1638" s="54" t="s">
        <v>902</v>
      </c>
      <c r="F1638" s="54" t="s">
        <v>44</v>
      </c>
      <c r="G1638" s="55">
        <f t="shared" si="264"/>
        <v>4900210</v>
      </c>
      <c r="H1638" s="56">
        <v>420221410</v>
      </c>
      <c r="I1638" s="45" t="str">
        <f t="shared" si="254"/>
        <v>0420221410</v>
      </c>
      <c r="J1638" s="45"/>
      <c r="K1638" s="45" t="str">
        <f t="shared" si="253"/>
        <v>61904090420221410240</v>
      </c>
      <c r="L1638" s="58"/>
    </row>
    <row r="1639" spans="1:12" s="59" customFormat="1" ht="25.5">
      <c r="A1639" s="57" t="s">
        <v>45</v>
      </c>
      <c r="B1639" s="66" t="s">
        <v>940</v>
      </c>
      <c r="C1639" s="54" t="s">
        <v>86</v>
      </c>
      <c r="D1639" s="54" t="s">
        <v>520</v>
      </c>
      <c r="E1639" s="54" t="s">
        <v>902</v>
      </c>
      <c r="F1639" s="54" t="s">
        <v>46</v>
      </c>
      <c r="G1639" s="55">
        <f>VLOOKUP($K1639,'[1]АС БЮДЖ на 31 12 2018'!$A$8:$H$701,6,0)</f>
        <v>4900210</v>
      </c>
      <c r="H1639" s="56">
        <v>420221410</v>
      </c>
      <c r="I1639" s="45" t="str">
        <f t="shared" si="254"/>
        <v>0420221410</v>
      </c>
      <c r="J1639" s="45"/>
      <c r="K1639" s="45" t="str">
        <f t="shared" si="253"/>
        <v>61904090420221410244</v>
      </c>
      <c r="L1639" s="58"/>
    </row>
    <row r="1640" spans="1:12" s="121" customFormat="1">
      <c r="A1640" s="130" t="s">
        <v>340</v>
      </c>
      <c r="B1640" s="41" t="s">
        <v>940</v>
      </c>
      <c r="C1640" s="42" t="s">
        <v>100</v>
      </c>
      <c r="D1640" s="42" t="s">
        <v>22</v>
      </c>
      <c r="E1640" s="42" t="s">
        <v>23</v>
      </c>
      <c r="F1640" s="42" t="s">
        <v>24</v>
      </c>
      <c r="G1640" s="43">
        <f>G1641+G1659</f>
        <v>20393461.009999998</v>
      </c>
      <c r="H1640" s="44">
        <v>0</v>
      </c>
      <c r="I1640" s="45" t="str">
        <f t="shared" si="254"/>
        <v>0000000000</v>
      </c>
      <c r="J1640" s="46"/>
      <c r="K1640" s="45" t="str">
        <f t="shared" si="253"/>
        <v>61905000000000000000</v>
      </c>
      <c r="L1640" s="39"/>
    </row>
    <row r="1641" spans="1:12" s="38" customFormat="1">
      <c r="A1641" s="131" t="s">
        <v>341</v>
      </c>
      <c r="B1641" s="48" t="s">
        <v>940</v>
      </c>
      <c r="C1641" s="49" t="s">
        <v>100</v>
      </c>
      <c r="D1641" s="49" t="s">
        <v>26</v>
      </c>
      <c r="E1641" s="49" t="s">
        <v>23</v>
      </c>
      <c r="F1641" s="49" t="s">
        <v>24</v>
      </c>
      <c r="G1641" s="50">
        <f>G1642+G1654+G1649</f>
        <v>4104401.81</v>
      </c>
      <c r="H1641" s="51">
        <v>0</v>
      </c>
      <c r="I1641" s="45" t="str">
        <f t="shared" si="254"/>
        <v>0000000000</v>
      </c>
      <c r="J1641" s="46"/>
      <c r="K1641" s="45" t="str">
        <f t="shared" si="253"/>
        <v>61905010000000000000</v>
      </c>
      <c r="L1641" s="39"/>
    </row>
    <row r="1642" spans="1:12" s="38" customFormat="1" ht="38.25">
      <c r="A1642" s="57" t="s">
        <v>326</v>
      </c>
      <c r="B1642" s="67" t="s">
        <v>940</v>
      </c>
      <c r="C1642" s="67" t="s">
        <v>100</v>
      </c>
      <c r="D1642" s="67" t="s">
        <v>26</v>
      </c>
      <c r="E1642" s="67" t="s">
        <v>327</v>
      </c>
      <c r="F1642" s="67" t="s">
        <v>24</v>
      </c>
      <c r="G1642" s="135">
        <f t="shared" ref="G1642:G1645" si="265">G1643</f>
        <v>3875950</v>
      </c>
      <c r="H1642" s="136">
        <v>400000000</v>
      </c>
      <c r="I1642" s="45" t="str">
        <f t="shared" si="254"/>
        <v>0400000000</v>
      </c>
      <c r="J1642" s="46"/>
      <c r="K1642" s="45" t="str">
        <f t="shared" si="253"/>
        <v>61905010400000000000</v>
      </c>
      <c r="L1642" s="39"/>
    </row>
    <row r="1643" spans="1:12" s="121" customFormat="1" ht="25.5">
      <c r="A1643" s="127" t="s">
        <v>903</v>
      </c>
      <c r="B1643" s="67" t="s">
        <v>940</v>
      </c>
      <c r="C1643" s="67" t="s">
        <v>100</v>
      </c>
      <c r="D1643" s="67" t="s">
        <v>26</v>
      </c>
      <c r="E1643" s="67" t="s">
        <v>904</v>
      </c>
      <c r="F1643" s="67" t="s">
        <v>24</v>
      </c>
      <c r="G1643" s="68">
        <f t="shared" si="265"/>
        <v>3875950</v>
      </c>
      <c r="H1643" s="69">
        <v>410000000</v>
      </c>
      <c r="I1643" s="45" t="str">
        <f t="shared" si="254"/>
        <v>0410000000</v>
      </c>
      <c r="J1643" s="46"/>
      <c r="K1643" s="45" t="str">
        <f t="shared" si="253"/>
        <v>61905010410000000000</v>
      </c>
      <c r="L1643" s="39"/>
    </row>
    <row r="1644" spans="1:12" s="38" customFormat="1" ht="25.5">
      <c r="A1644" s="65" t="s">
        <v>933</v>
      </c>
      <c r="B1644" s="67" t="s">
        <v>940</v>
      </c>
      <c r="C1644" s="67" t="s">
        <v>100</v>
      </c>
      <c r="D1644" s="67" t="s">
        <v>26</v>
      </c>
      <c r="E1644" s="67" t="s">
        <v>906</v>
      </c>
      <c r="F1644" s="67" t="s">
        <v>24</v>
      </c>
      <c r="G1644" s="68">
        <f t="shared" si="265"/>
        <v>3875950</v>
      </c>
      <c r="H1644" s="69">
        <v>410100000</v>
      </c>
      <c r="I1644" s="45" t="str">
        <f t="shared" si="254"/>
        <v>0410100000</v>
      </c>
      <c r="J1644" s="46"/>
      <c r="K1644" s="45" t="str">
        <f t="shared" si="253"/>
        <v>61905010410100000000</v>
      </c>
      <c r="L1644" s="39"/>
    </row>
    <row r="1645" spans="1:12" s="38" customFormat="1">
      <c r="A1645" s="137" t="s">
        <v>907</v>
      </c>
      <c r="B1645" s="67" t="s">
        <v>940</v>
      </c>
      <c r="C1645" s="67" t="s">
        <v>100</v>
      </c>
      <c r="D1645" s="67" t="s">
        <v>26</v>
      </c>
      <c r="E1645" s="67" t="s">
        <v>908</v>
      </c>
      <c r="F1645" s="67" t="s">
        <v>24</v>
      </c>
      <c r="G1645" s="68">
        <f t="shared" si="265"/>
        <v>3875950</v>
      </c>
      <c r="H1645" s="69">
        <v>410120190</v>
      </c>
      <c r="I1645" s="45" t="str">
        <f t="shared" si="254"/>
        <v>0410120190</v>
      </c>
      <c r="J1645" s="46"/>
      <c r="K1645" s="45" t="str">
        <f t="shared" si="253"/>
        <v>61905010410120190000</v>
      </c>
      <c r="L1645" s="39"/>
    </row>
    <row r="1646" spans="1:12" s="38" customFormat="1" ht="25.5">
      <c r="A1646" s="52" t="s">
        <v>43</v>
      </c>
      <c r="B1646" s="67" t="s">
        <v>940</v>
      </c>
      <c r="C1646" s="67" t="s">
        <v>100</v>
      </c>
      <c r="D1646" s="67" t="s">
        <v>26</v>
      </c>
      <c r="E1646" s="67" t="s">
        <v>908</v>
      </c>
      <c r="F1646" s="67" t="s">
        <v>44</v>
      </c>
      <c r="G1646" s="68">
        <f>SUM(G1647:G1648)</f>
        <v>3875950</v>
      </c>
      <c r="H1646" s="69">
        <v>410120190</v>
      </c>
      <c r="I1646" s="45" t="str">
        <f t="shared" si="254"/>
        <v>0410120190</v>
      </c>
      <c r="J1646" s="45"/>
      <c r="K1646" s="45" t="str">
        <f t="shared" si="253"/>
        <v>61905010410120190240</v>
      </c>
      <c r="L1646" s="39"/>
    </row>
    <row r="1647" spans="1:12" s="38" customFormat="1" ht="25.5">
      <c r="A1647" s="57" t="s">
        <v>909</v>
      </c>
      <c r="B1647" s="67" t="s">
        <v>940</v>
      </c>
      <c r="C1647" s="67" t="s">
        <v>100</v>
      </c>
      <c r="D1647" s="67" t="s">
        <v>26</v>
      </c>
      <c r="E1647" s="67" t="s">
        <v>908</v>
      </c>
      <c r="F1647" s="54" t="s">
        <v>910</v>
      </c>
      <c r="G1647" s="55">
        <f>VLOOKUP($K1647,'[1]АС БЮДЖ на 31 12 2018'!$A$8:$H$701,6,0)</f>
        <v>1498020</v>
      </c>
      <c r="H1647" s="56">
        <v>410120190</v>
      </c>
      <c r="I1647" s="45" t="str">
        <f t="shared" si="254"/>
        <v>0410120190</v>
      </c>
      <c r="J1647" s="45"/>
      <c r="K1647" s="45" t="str">
        <f t="shared" si="253"/>
        <v>61905010410120190243</v>
      </c>
      <c r="L1647" s="39"/>
    </row>
    <row r="1648" spans="1:12" s="59" customFormat="1" ht="25.5">
      <c r="A1648" s="57" t="s">
        <v>45</v>
      </c>
      <c r="B1648" s="67" t="s">
        <v>940</v>
      </c>
      <c r="C1648" s="67" t="s">
        <v>100</v>
      </c>
      <c r="D1648" s="67" t="s">
        <v>26</v>
      </c>
      <c r="E1648" s="67" t="s">
        <v>908</v>
      </c>
      <c r="F1648" s="54" t="s">
        <v>46</v>
      </c>
      <c r="G1648" s="55">
        <f>VLOOKUP($K1648,'[1]АС БЮДЖ на 31 12 2018'!$A$8:$H$701,6,0)</f>
        <v>2377930</v>
      </c>
      <c r="H1648" s="56">
        <v>410120190</v>
      </c>
      <c r="I1648" s="45" t="str">
        <f t="shared" si="254"/>
        <v>0410120190</v>
      </c>
      <c r="J1648" s="45"/>
      <c r="K1648" s="45" t="str">
        <f t="shared" si="253"/>
        <v>61905010410120190244</v>
      </c>
      <c r="L1648" s="58"/>
    </row>
    <row r="1649" spans="1:12" s="59" customFormat="1" ht="25.5">
      <c r="A1649" s="52" t="s">
        <v>941</v>
      </c>
      <c r="B1649" s="54" t="s">
        <v>940</v>
      </c>
      <c r="C1649" s="67" t="s">
        <v>100</v>
      </c>
      <c r="D1649" s="67" t="s">
        <v>26</v>
      </c>
      <c r="E1649" s="54" t="s">
        <v>942</v>
      </c>
      <c r="F1649" s="54" t="s">
        <v>24</v>
      </c>
      <c r="G1649" s="55">
        <f t="shared" ref="G1649:G1652" si="266">G1650</f>
        <v>90000</v>
      </c>
      <c r="H1649" s="56">
        <v>8200000000</v>
      </c>
      <c r="I1649" s="45" t="str">
        <f t="shared" si="254"/>
        <v>8200000000</v>
      </c>
      <c r="J1649" s="46"/>
      <c r="K1649" s="45" t="str">
        <f t="shared" si="253"/>
        <v>61905018200000000000</v>
      </c>
      <c r="L1649" s="39"/>
    </row>
    <row r="1650" spans="1:12" s="59" customFormat="1">
      <c r="A1650" s="65" t="s">
        <v>70</v>
      </c>
      <c r="B1650" s="54" t="s">
        <v>940</v>
      </c>
      <c r="C1650" s="67" t="s">
        <v>100</v>
      </c>
      <c r="D1650" s="67" t="s">
        <v>26</v>
      </c>
      <c r="E1650" s="54" t="s">
        <v>951</v>
      </c>
      <c r="F1650" s="54" t="s">
        <v>24</v>
      </c>
      <c r="G1650" s="55">
        <f t="shared" si="266"/>
        <v>90000</v>
      </c>
      <c r="H1650" s="56">
        <v>8220000000</v>
      </c>
      <c r="I1650" s="45" t="str">
        <f t="shared" si="254"/>
        <v>8220000000</v>
      </c>
      <c r="J1650" s="46"/>
      <c r="K1650" s="45" t="str">
        <f t="shared" si="253"/>
        <v>61905018220000000000</v>
      </c>
      <c r="L1650" s="39"/>
    </row>
    <row r="1651" spans="1:12" s="59" customFormat="1">
      <c r="A1651" s="52" t="s">
        <v>952</v>
      </c>
      <c r="B1651" s="54" t="s">
        <v>940</v>
      </c>
      <c r="C1651" s="54" t="s">
        <v>100</v>
      </c>
      <c r="D1651" s="54" t="s">
        <v>26</v>
      </c>
      <c r="E1651" s="54" t="s">
        <v>953</v>
      </c>
      <c r="F1651" s="54" t="s">
        <v>24</v>
      </c>
      <c r="G1651" s="55">
        <f t="shared" si="266"/>
        <v>90000</v>
      </c>
      <c r="H1651" s="56">
        <v>8220020200</v>
      </c>
      <c r="I1651" s="45" t="str">
        <f t="shared" si="254"/>
        <v>8220020200</v>
      </c>
      <c r="J1651" s="46"/>
      <c r="K1651" s="45" t="str">
        <f t="shared" si="253"/>
        <v>61905018220020200000</v>
      </c>
      <c r="L1651" s="39"/>
    </row>
    <row r="1652" spans="1:12" s="59" customFormat="1" ht="25.5">
      <c r="A1652" s="52" t="s">
        <v>43</v>
      </c>
      <c r="B1652" s="67" t="s">
        <v>940</v>
      </c>
      <c r="C1652" s="67" t="s">
        <v>100</v>
      </c>
      <c r="D1652" s="67" t="s">
        <v>26</v>
      </c>
      <c r="E1652" s="54" t="s">
        <v>953</v>
      </c>
      <c r="F1652" s="67" t="s">
        <v>44</v>
      </c>
      <c r="G1652" s="55">
        <f t="shared" si="266"/>
        <v>90000</v>
      </c>
      <c r="H1652" s="56">
        <v>8220020200</v>
      </c>
      <c r="I1652" s="45" t="str">
        <f t="shared" si="254"/>
        <v>8220020200</v>
      </c>
      <c r="J1652" s="45"/>
      <c r="K1652" s="45" t="str">
        <f t="shared" si="253"/>
        <v>61905018220020200240</v>
      </c>
      <c r="L1652" s="58"/>
    </row>
    <row r="1653" spans="1:12" s="59" customFormat="1" ht="25.5">
      <c r="A1653" s="57" t="s">
        <v>45</v>
      </c>
      <c r="B1653" s="67" t="s">
        <v>940</v>
      </c>
      <c r="C1653" s="67" t="s">
        <v>100</v>
      </c>
      <c r="D1653" s="67" t="s">
        <v>26</v>
      </c>
      <c r="E1653" s="54" t="s">
        <v>953</v>
      </c>
      <c r="F1653" s="67" t="s">
        <v>46</v>
      </c>
      <c r="G1653" s="55">
        <f>VLOOKUP($K1653,'[1]АС БЮДЖ на 31 12 2018'!$A$8:$H$701,6,0)</f>
        <v>90000</v>
      </c>
      <c r="H1653" s="56">
        <v>8220020200</v>
      </c>
      <c r="I1653" s="45" t="str">
        <f t="shared" si="254"/>
        <v>8220020200</v>
      </c>
      <c r="J1653" s="45"/>
      <c r="K1653" s="45" t="str">
        <f t="shared" ref="K1653:K1716" si="267">CONCATENATE(B1653,C1653,D1653,I1653,F1653)</f>
        <v>61905018220020200244</v>
      </c>
      <c r="L1653" s="58"/>
    </row>
    <row r="1654" spans="1:12" s="59" customFormat="1" ht="25.5">
      <c r="A1654" s="52" t="s">
        <v>101</v>
      </c>
      <c r="B1654" s="53" t="s">
        <v>940</v>
      </c>
      <c r="C1654" s="54" t="s">
        <v>100</v>
      </c>
      <c r="D1654" s="54" t="s">
        <v>26</v>
      </c>
      <c r="E1654" s="54" t="s">
        <v>102</v>
      </c>
      <c r="F1654" s="54" t="s">
        <v>24</v>
      </c>
      <c r="G1654" s="55">
        <f t="shared" ref="G1654:G1657" si="268">G1655</f>
        <v>138451.81</v>
      </c>
      <c r="H1654" s="56">
        <v>9800000000</v>
      </c>
      <c r="I1654" s="45" t="str">
        <f t="shared" si="254"/>
        <v>9800000000</v>
      </c>
      <c r="J1654" s="46"/>
      <c r="K1654" s="45" t="str">
        <f t="shared" si="267"/>
        <v>61905019800000000000</v>
      </c>
      <c r="L1654" s="39"/>
    </row>
    <row r="1655" spans="1:12" s="59" customFormat="1" ht="38.25">
      <c r="A1655" s="52" t="s">
        <v>342</v>
      </c>
      <c r="B1655" s="53" t="s">
        <v>940</v>
      </c>
      <c r="C1655" s="54" t="s">
        <v>100</v>
      </c>
      <c r="D1655" s="54" t="s">
        <v>26</v>
      </c>
      <c r="E1655" s="54" t="s">
        <v>343</v>
      </c>
      <c r="F1655" s="54" t="s">
        <v>24</v>
      </c>
      <c r="G1655" s="55">
        <f t="shared" si="268"/>
        <v>138451.81</v>
      </c>
      <c r="H1655" s="56">
        <v>9820000000</v>
      </c>
      <c r="I1655" s="45" t="str">
        <f t="shared" si="254"/>
        <v>9820000000</v>
      </c>
      <c r="J1655" s="46"/>
      <c r="K1655" s="45" t="str">
        <f t="shared" si="267"/>
        <v>61905019820000000000</v>
      </c>
      <c r="L1655" s="39"/>
    </row>
    <row r="1656" spans="1:12" s="59" customFormat="1">
      <c r="A1656" s="52" t="s">
        <v>907</v>
      </c>
      <c r="B1656" s="53" t="s">
        <v>940</v>
      </c>
      <c r="C1656" s="54" t="s">
        <v>100</v>
      </c>
      <c r="D1656" s="54" t="s">
        <v>26</v>
      </c>
      <c r="E1656" s="54" t="s">
        <v>911</v>
      </c>
      <c r="F1656" s="54" t="s">
        <v>24</v>
      </c>
      <c r="G1656" s="55">
        <f t="shared" si="268"/>
        <v>138451.81</v>
      </c>
      <c r="H1656" s="56">
        <v>9820020190</v>
      </c>
      <c r="I1656" s="45" t="str">
        <f t="shared" si="254"/>
        <v>9820020190</v>
      </c>
      <c r="J1656" s="46"/>
      <c r="K1656" s="45" t="str">
        <f t="shared" si="267"/>
        <v>61905019820020190000</v>
      </c>
      <c r="L1656" s="39"/>
    </row>
    <row r="1657" spans="1:12" s="59" customFormat="1" ht="25.5">
      <c r="A1657" s="52" t="s">
        <v>43</v>
      </c>
      <c r="B1657" s="53" t="s">
        <v>940</v>
      </c>
      <c r="C1657" s="54" t="s">
        <v>100</v>
      </c>
      <c r="D1657" s="54" t="s">
        <v>26</v>
      </c>
      <c r="E1657" s="54" t="s">
        <v>911</v>
      </c>
      <c r="F1657" s="54" t="s">
        <v>44</v>
      </c>
      <c r="G1657" s="55">
        <f t="shared" si="268"/>
        <v>138451.81</v>
      </c>
      <c r="H1657" s="56">
        <v>9820020190</v>
      </c>
      <c r="I1657" s="45" t="str">
        <f t="shared" ref="I1657:I1720" si="269">TEXT(H1657,"0000000000")</f>
        <v>9820020190</v>
      </c>
      <c r="J1657" s="45"/>
      <c r="K1657" s="45" t="str">
        <f t="shared" si="267"/>
        <v>61905019820020190240</v>
      </c>
      <c r="L1657" s="58"/>
    </row>
    <row r="1658" spans="1:12" s="59" customFormat="1" ht="25.5">
      <c r="A1658" s="57" t="s">
        <v>909</v>
      </c>
      <c r="B1658" s="53" t="s">
        <v>940</v>
      </c>
      <c r="C1658" s="54" t="s">
        <v>100</v>
      </c>
      <c r="D1658" s="54" t="s">
        <v>26</v>
      </c>
      <c r="E1658" s="54" t="s">
        <v>911</v>
      </c>
      <c r="F1658" s="54" t="s">
        <v>910</v>
      </c>
      <c r="G1658" s="55">
        <f>VLOOKUP($K1658,'[1]АС БЮДЖ на 31 12 2018'!$A$8:$H$701,6,0)</f>
        <v>138451.81</v>
      </c>
      <c r="H1658" s="56">
        <v>9820020190</v>
      </c>
      <c r="I1658" s="45" t="str">
        <f t="shared" si="269"/>
        <v>9820020190</v>
      </c>
      <c r="J1658" s="45"/>
      <c r="K1658" s="45" t="str">
        <f t="shared" si="267"/>
        <v>61905019820020190243</v>
      </c>
      <c r="L1658" s="58"/>
    </row>
    <row r="1659" spans="1:12" s="38" customFormat="1">
      <c r="A1659" s="134" t="s">
        <v>912</v>
      </c>
      <c r="B1659" s="48" t="s">
        <v>940</v>
      </c>
      <c r="C1659" s="49" t="s">
        <v>100</v>
      </c>
      <c r="D1659" s="49" t="s">
        <v>28</v>
      </c>
      <c r="E1659" s="49" t="s">
        <v>23</v>
      </c>
      <c r="F1659" s="49" t="s">
        <v>24</v>
      </c>
      <c r="G1659" s="50">
        <f t="shared" ref="G1659:G1661" si="270">G1660</f>
        <v>16289059.199999999</v>
      </c>
      <c r="H1659" s="51">
        <v>0</v>
      </c>
      <c r="I1659" s="45" t="str">
        <f t="shared" si="269"/>
        <v>0000000000</v>
      </c>
      <c r="J1659" s="46"/>
      <c r="K1659" s="45" t="str">
        <f t="shared" si="267"/>
        <v>61905030000000000000</v>
      </c>
      <c r="L1659" s="39"/>
    </row>
    <row r="1660" spans="1:12" s="38" customFormat="1" ht="38.25">
      <c r="A1660" s="57" t="s">
        <v>326</v>
      </c>
      <c r="B1660" s="67" t="s">
        <v>940</v>
      </c>
      <c r="C1660" s="67" t="s">
        <v>100</v>
      </c>
      <c r="D1660" s="67" t="s">
        <v>28</v>
      </c>
      <c r="E1660" s="67" t="s">
        <v>327</v>
      </c>
      <c r="F1660" s="67" t="s">
        <v>24</v>
      </c>
      <c r="G1660" s="68">
        <f t="shared" si="270"/>
        <v>16289059.199999999</v>
      </c>
      <c r="H1660" s="69">
        <v>400000000</v>
      </c>
      <c r="I1660" s="45" t="str">
        <f t="shared" si="269"/>
        <v>0400000000</v>
      </c>
      <c r="J1660" s="46"/>
      <c r="K1660" s="45" t="str">
        <f t="shared" si="267"/>
        <v>61905030400000000000</v>
      </c>
      <c r="L1660" s="39"/>
    </row>
    <row r="1661" spans="1:12" s="38" customFormat="1" ht="25.5">
      <c r="A1661" s="46" t="str">
        <f>VLOOKUP($K1661,'[1]наим ЦСР'!$A$7:$M$1612,2,0)</f>
        <v>Подпрограмма «Формирование современной городской среды на территории города Ставрополя»</v>
      </c>
      <c r="B1661" s="67" t="s">
        <v>940</v>
      </c>
      <c r="C1661" s="67" t="s">
        <v>100</v>
      </c>
      <c r="D1661" s="67" t="s">
        <v>28</v>
      </c>
      <c r="E1661" s="67" t="s">
        <v>602</v>
      </c>
      <c r="F1661" s="67" t="s">
        <v>24</v>
      </c>
      <c r="G1661" s="68">
        <f t="shared" si="270"/>
        <v>16289059.199999999</v>
      </c>
      <c r="H1661" s="69">
        <v>430000000</v>
      </c>
      <c r="I1661" s="45" t="str">
        <f t="shared" si="269"/>
        <v>0430000000</v>
      </c>
      <c r="J1661" s="46"/>
      <c r="K1661" s="45" t="str">
        <f t="shared" si="267"/>
        <v>61905030430000000000</v>
      </c>
      <c r="L1661" s="39"/>
    </row>
    <row r="1662" spans="1:12" s="38" customFormat="1">
      <c r="A1662" s="138" t="s">
        <v>603</v>
      </c>
      <c r="B1662" s="67" t="s">
        <v>940</v>
      </c>
      <c r="C1662" s="67" t="s">
        <v>100</v>
      </c>
      <c r="D1662" s="67" t="s">
        <v>28</v>
      </c>
      <c r="E1662" s="54" t="s">
        <v>604</v>
      </c>
      <c r="F1662" s="67" t="s">
        <v>24</v>
      </c>
      <c r="G1662" s="68">
        <f>G1663+G1669+G1666</f>
        <v>16289059.199999999</v>
      </c>
      <c r="H1662" s="69">
        <v>430400000</v>
      </c>
      <c r="I1662" s="45" t="str">
        <f t="shared" si="269"/>
        <v>0430400000</v>
      </c>
      <c r="J1662" s="46"/>
      <c r="K1662" s="45" t="str">
        <f t="shared" si="267"/>
        <v>61905030430400000000</v>
      </c>
      <c r="L1662" s="39"/>
    </row>
    <row r="1663" spans="1:12" s="38" customFormat="1">
      <c r="A1663" s="138" t="s">
        <v>605</v>
      </c>
      <c r="B1663" s="67" t="s">
        <v>940</v>
      </c>
      <c r="C1663" s="67" t="s">
        <v>100</v>
      </c>
      <c r="D1663" s="67" t="s">
        <v>28</v>
      </c>
      <c r="E1663" s="54" t="s">
        <v>606</v>
      </c>
      <c r="F1663" s="67" t="s">
        <v>24</v>
      </c>
      <c r="G1663" s="68">
        <f t="shared" ref="G1663:G1664" si="271">G1664</f>
        <v>15396425.949999999</v>
      </c>
      <c r="H1663" s="69">
        <v>430420300</v>
      </c>
      <c r="I1663" s="45" t="str">
        <f t="shared" si="269"/>
        <v>0430420300</v>
      </c>
      <c r="J1663" s="46"/>
      <c r="K1663" s="45" t="str">
        <f t="shared" si="267"/>
        <v>61905030430420300000</v>
      </c>
      <c r="L1663" s="39"/>
    </row>
    <row r="1664" spans="1:12" s="38" customFormat="1" ht="25.5">
      <c r="A1664" s="52" t="s">
        <v>43</v>
      </c>
      <c r="B1664" s="67" t="s">
        <v>940</v>
      </c>
      <c r="C1664" s="67" t="s">
        <v>100</v>
      </c>
      <c r="D1664" s="67" t="s">
        <v>28</v>
      </c>
      <c r="E1664" s="54" t="s">
        <v>606</v>
      </c>
      <c r="F1664" s="67" t="s">
        <v>44</v>
      </c>
      <c r="G1664" s="55">
        <f t="shared" si="271"/>
        <v>15396425.949999999</v>
      </c>
      <c r="H1664" s="56">
        <v>430420300</v>
      </c>
      <c r="I1664" s="45" t="str">
        <f t="shared" si="269"/>
        <v>0430420300</v>
      </c>
      <c r="J1664" s="45"/>
      <c r="K1664" s="45" t="str">
        <f t="shared" si="267"/>
        <v>61905030430420300240</v>
      </c>
      <c r="L1664" s="39"/>
    </row>
    <row r="1665" spans="1:12" s="59" customFormat="1" ht="25.5">
      <c r="A1665" s="57" t="s">
        <v>45</v>
      </c>
      <c r="B1665" s="67" t="s">
        <v>940</v>
      </c>
      <c r="C1665" s="67" t="s">
        <v>100</v>
      </c>
      <c r="D1665" s="67" t="s">
        <v>28</v>
      </c>
      <c r="E1665" s="54" t="s">
        <v>606</v>
      </c>
      <c r="F1665" s="67" t="s">
        <v>46</v>
      </c>
      <c r="G1665" s="55">
        <f>VLOOKUP($K1665,'[1]АС БЮДЖ на 31 12 2018'!$A$8:$H$701,6,0)</f>
        <v>15396425.949999999</v>
      </c>
      <c r="H1665" s="56">
        <v>430420300</v>
      </c>
      <c r="I1665" s="45" t="str">
        <f t="shared" si="269"/>
        <v>0430420300</v>
      </c>
      <c r="J1665" s="45"/>
      <c r="K1665" s="45" t="str">
        <f t="shared" si="267"/>
        <v>61905030430420300244</v>
      </c>
      <c r="L1665" s="58"/>
    </row>
    <row r="1666" spans="1:12" s="59" customFormat="1" ht="51">
      <c r="A1666" s="86" t="s">
        <v>913</v>
      </c>
      <c r="B1666" s="66" t="s">
        <v>940</v>
      </c>
      <c r="C1666" s="67" t="s">
        <v>100</v>
      </c>
      <c r="D1666" s="67" t="s">
        <v>28</v>
      </c>
      <c r="E1666" s="124" t="s">
        <v>914</v>
      </c>
      <c r="F1666" s="124" t="s">
        <v>24</v>
      </c>
      <c r="G1666" s="68">
        <f t="shared" ref="G1666:G1667" si="272">G1667</f>
        <v>500000</v>
      </c>
      <c r="H1666" s="69">
        <v>430420790</v>
      </c>
      <c r="I1666" s="45" t="str">
        <f t="shared" si="269"/>
        <v>0430420790</v>
      </c>
      <c r="J1666" s="46"/>
      <c r="K1666" s="45" t="str">
        <f t="shared" si="267"/>
        <v>61905030430420790000</v>
      </c>
      <c r="L1666" s="39"/>
    </row>
    <row r="1667" spans="1:12" s="59" customFormat="1" ht="25.5">
      <c r="A1667" s="86" t="s">
        <v>43</v>
      </c>
      <c r="B1667" s="66" t="s">
        <v>940</v>
      </c>
      <c r="C1667" s="67" t="s">
        <v>100</v>
      </c>
      <c r="D1667" s="67" t="s">
        <v>28</v>
      </c>
      <c r="E1667" s="124" t="s">
        <v>914</v>
      </c>
      <c r="F1667" s="124" t="s">
        <v>44</v>
      </c>
      <c r="G1667" s="68">
        <f t="shared" si="272"/>
        <v>500000</v>
      </c>
      <c r="H1667" s="69">
        <v>430420790</v>
      </c>
      <c r="I1667" s="45" t="str">
        <f t="shared" si="269"/>
        <v>0430420790</v>
      </c>
      <c r="J1667" s="45"/>
      <c r="K1667" s="45" t="str">
        <f t="shared" si="267"/>
        <v>61905030430420790240</v>
      </c>
      <c r="L1667" s="58"/>
    </row>
    <row r="1668" spans="1:12" s="59" customFormat="1" ht="25.5">
      <c r="A1668" s="57" t="s">
        <v>45</v>
      </c>
      <c r="B1668" s="66" t="s">
        <v>940</v>
      </c>
      <c r="C1668" s="67" t="s">
        <v>100</v>
      </c>
      <c r="D1668" s="67" t="s">
        <v>28</v>
      </c>
      <c r="E1668" s="124" t="s">
        <v>914</v>
      </c>
      <c r="F1668" s="124" t="s">
        <v>46</v>
      </c>
      <c r="G1668" s="55">
        <f>VLOOKUP($K1668,'[1]АС БЮДЖ на 31 12 2018'!$A$8:$H$701,6,0)</f>
        <v>500000</v>
      </c>
      <c r="H1668" s="69">
        <v>430420790</v>
      </c>
      <c r="I1668" s="45" t="str">
        <f t="shared" si="269"/>
        <v>0430420790</v>
      </c>
      <c r="J1668" s="45"/>
      <c r="K1668" s="45" t="str">
        <f t="shared" si="267"/>
        <v>61905030430420790244</v>
      </c>
      <c r="L1668" s="58"/>
    </row>
    <row r="1669" spans="1:12" s="38" customFormat="1">
      <c r="A1669" s="57" t="s">
        <v>915</v>
      </c>
      <c r="B1669" s="67" t="s">
        <v>940</v>
      </c>
      <c r="C1669" s="67" t="s">
        <v>100</v>
      </c>
      <c r="D1669" s="67" t="s">
        <v>28</v>
      </c>
      <c r="E1669" s="67" t="s">
        <v>916</v>
      </c>
      <c r="F1669" s="67" t="s">
        <v>24</v>
      </c>
      <c r="G1669" s="68">
        <f t="shared" ref="G1669:G1670" si="273">G1670</f>
        <v>392633.25</v>
      </c>
      <c r="H1669" s="69">
        <v>430421070</v>
      </c>
      <c r="I1669" s="45" t="str">
        <f t="shared" si="269"/>
        <v>0430421070</v>
      </c>
      <c r="J1669" s="46"/>
      <c r="K1669" s="45" t="str">
        <f t="shared" si="267"/>
        <v>61905030430421070000</v>
      </c>
      <c r="L1669" s="39"/>
    </row>
    <row r="1670" spans="1:12" s="38" customFormat="1" ht="25.5">
      <c r="A1670" s="52" t="s">
        <v>43</v>
      </c>
      <c r="B1670" s="67" t="s">
        <v>940</v>
      </c>
      <c r="C1670" s="67" t="s">
        <v>100</v>
      </c>
      <c r="D1670" s="67" t="s">
        <v>28</v>
      </c>
      <c r="E1670" s="67" t="s">
        <v>916</v>
      </c>
      <c r="F1670" s="67" t="s">
        <v>44</v>
      </c>
      <c r="G1670" s="55">
        <f t="shared" si="273"/>
        <v>392633.25</v>
      </c>
      <c r="H1670" s="56">
        <v>430421070</v>
      </c>
      <c r="I1670" s="45" t="str">
        <f t="shared" si="269"/>
        <v>0430421070</v>
      </c>
      <c r="J1670" s="45"/>
      <c r="K1670" s="45" t="str">
        <f t="shared" si="267"/>
        <v>61905030430421070240</v>
      </c>
      <c r="L1670" s="39"/>
    </row>
    <row r="1671" spans="1:12" s="59" customFormat="1" ht="25.5">
      <c r="A1671" s="57" t="s">
        <v>45</v>
      </c>
      <c r="B1671" s="67" t="s">
        <v>940</v>
      </c>
      <c r="C1671" s="67" t="s">
        <v>100</v>
      </c>
      <c r="D1671" s="67" t="s">
        <v>28</v>
      </c>
      <c r="E1671" s="67" t="s">
        <v>916</v>
      </c>
      <c r="F1671" s="67" t="s">
        <v>46</v>
      </c>
      <c r="G1671" s="55">
        <f>VLOOKUP($K1671,'[1]АС БЮДЖ на 31 12 2018'!$A$8:$H$701,6,0)</f>
        <v>392633.25</v>
      </c>
      <c r="H1671" s="56">
        <v>430421070</v>
      </c>
      <c r="I1671" s="45" t="str">
        <f t="shared" si="269"/>
        <v>0430421070</v>
      </c>
      <c r="J1671" s="45"/>
      <c r="K1671" s="45" t="str">
        <f t="shared" si="267"/>
        <v>61905030430421070244</v>
      </c>
      <c r="L1671" s="58"/>
    </row>
    <row r="1672" spans="1:12" s="38" customFormat="1">
      <c r="A1672" s="40" t="s">
        <v>645</v>
      </c>
      <c r="B1672" s="41" t="s">
        <v>940</v>
      </c>
      <c r="C1672" s="42" t="s">
        <v>251</v>
      </c>
      <c r="D1672" s="42" t="s">
        <v>22</v>
      </c>
      <c r="E1672" s="42" t="s">
        <v>23</v>
      </c>
      <c r="F1672" s="42" t="s">
        <v>24</v>
      </c>
      <c r="G1672" s="43">
        <f t="shared" ref="G1672:G1675" si="274">G1673</f>
        <v>1916140</v>
      </c>
      <c r="H1672" s="44">
        <v>0</v>
      </c>
      <c r="I1672" s="45" t="str">
        <f t="shared" si="269"/>
        <v>0000000000</v>
      </c>
      <c r="J1672" s="46"/>
      <c r="K1672" s="45" t="str">
        <f t="shared" si="267"/>
        <v>61908000000000000000</v>
      </c>
      <c r="L1672" s="39"/>
    </row>
    <row r="1673" spans="1:12" s="38" customFormat="1">
      <c r="A1673" s="134" t="s">
        <v>252</v>
      </c>
      <c r="B1673" s="48" t="s">
        <v>940</v>
      </c>
      <c r="C1673" s="49" t="s">
        <v>251</v>
      </c>
      <c r="D1673" s="49" t="s">
        <v>26</v>
      </c>
      <c r="E1673" s="49" t="s">
        <v>23</v>
      </c>
      <c r="F1673" s="49" t="s">
        <v>24</v>
      </c>
      <c r="G1673" s="50">
        <f t="shared" si="274"/>
        <v>1916140</v>
      </c>
      <c r="H1673" s="51">
        <v>0</v>
      </c>
      <c r="I1673" s="45" t="str">
        <f t="shared" si="269"/>
        <v>0000000000</v>
      </c>
      <c r="J1673" s="46"/>
      <c r="K1673" s="45" t="str">
        <f t="shared" si="267"/>
        <v>61908010000000000000</v>
      </c>
      <c r="L1673" s="39"/>
    </row>
    <row r="1674" spans="1:12" s="38" customFormat="1">
      <c r="A1674" s="52" t="s">
        <v>253</v>
      </c>
      <c r="B1674" s="54" t="s">
        <v>940</v>
      </c>
      <c r="C1674" s="54" t="s">
        <v>251</v>
      </c>
      <c r="D1674" s="54" t="s">
        <v>26</v>
      </c>
      <c r="E1674" s="54" t="s">
        <v>254</v>
      </c>
      <c r="F1674" s="54" t="s">
        <v>24</v>
      </c>
      <c r="G1674" s="55">
        <f t="shared" si="274"/>
        <v>1916140</v>
      </c>
      <c r="H1674" s="56">
        <v>700000000</v>
      </c>
      <c r="I1674" s="45" t="str">
        <f t="shared" si="269"/>
        <v>0700000000</v>
      </c>
      <c r="J1674" s="46"/>
      <c r="K1674" s="45" t="str">
        <f t="shared" si="267"/>
        <v>61908010700000000000</v>
      </c>
      <c r="L1674" s="39"/>
    </row>
    <row r="1675" spans="1:12" s="38" customFormat="1" ht="38.25">
      <c r="A1675" s="65" t="s">
        <v>954</v>
      </c>
      <c r="B1675" s="67" t="s">
        <v>940</v>
      </c>
      <c r="C1675" s="67" t="s">
        <v>251</v>
      </c>
      <c r="D1675" s="67" t="s">
        <v>26</v>
      </c>
      <c r="E1675" s="67" t="s">
        <v>256</v>
      </c>
      <c r="F1675" s="67" t="s">
        <v>24</v>
      </c>
      <c r="G1675" s="68">
        <f t="shared" si="274"/>
        <v>1916140</v>
      </c>
      <c r="H1675" s="69">
        <v>710000000</v>
      </c>
      <c r="I1675" s="45" t="str">
        <f t="shared" si="269"/>
        <v>0710000000</v>
      </c>
      <c r="J1675" s="46"/>
      <c r="K1675" s="45" t="str">
        <f t="shared" si="267"/>
        <v>61908010710000000000</v>
      </c>
      <c r="L1675" s="39"/>
    </row>
    <row r="1676" spans="1:12" s="38" customFormat="1" ht="51">
      <c r="A1676" s="127" t="s">
        <v>257</v>
      </c>
      <c r="B1676" s="67" t="s">
        <v>940</v>
      </c>
      <c r="C1676" s="67" t="s">
        <v>251</v>
      </c>
      <c r="D1676" s="67" t="s">
        <v>26</v>
      </c>
      <c r="E1676" s="67" t="s">
        <v>258</v>
      </c>
      <c r="F1676" s="67" t="s">
        <v>24</v>
      </c>
      <c r="G1676" s="68">
        <f>G1677+G1680</f>
        <v>1916140</v>
      </c>
      <c r="H1676" s="69">
        <v>710100000</v>
      </c>
      <c r="I1676" s="45" t="str">
        <f t="shared" si="269"/>
        <v>0710100000</v>
      </c>
      <c r="J1676" s="46"/>
      <c r="K1676" s="45" t="str">
        <f t="shared" si="267"/>
        <v>61908010710100000000</v>
      </c>
      <c r="L1676" s="39"/>
    </row>
    <row r="1677" spans="1:12" s="38" customFormat="1">
      <c r="A1677" s="65" t="s">
        <v>259</v>
      </c>
      <c r="B1677" s="67" t="s">
        <v>940</v>
      </c>
      <c r="C1677" s="67" t="s">
        <v>251</v>
      </c>
      <c r="D1677" s="67" t="s">
        <v>26</v>
      </c>
      <c r="E1677" s="67" t="s">
        <v>260</v>
      </c>
      <c r="F1677" s="67" t="s">
        <v>24</v>
      </c>
      <c r="G1677" s="68">
        <f t="shared" ref="G1677:G1678" si="275">G1678</f>
        <v>975000</v>
      </c>
      <c r="H1677" s="69">
        <v>710120060</v>
      </c>
      <c r="I1677" s="45" t="str">
        <f t="shared" si="269"/>
        <v>0710120060</v>
      </c>
      <c r="J1677" s="46"/>
      <c r="K1677" s="45" t="str">
        <f t="shared" si="267"/>
        <v>61908010710120060000</v>
      </c>
      <c r="L1677" s="39"/>
    </row>
    <row r="1678" spans="1:12" s="38" customFormat="1" ht="25.5">
      <c r="A1678" s="52" t="s">
        <v>43</v>
      </c>
      <c r="B1678" s="67" t="s">
        <v>940</v>
      </c>
      <c r="C1678" s="67" t="s">
        <v>251</v>
      </c>
      <c r="D1678" s="67" t="s">
        <v>26</v>
      </c>
      <c r="E1678" s="67" t="s">
        <v>260</v>
      </c>
      <c r="F1678" s="67" t="s">
        <v>44</v>
      </c>
      <c r="G1678" s="55">
        <f t="shared" si="275"/>
        <v>975000</v>
      </c>
      <c r="H1678" s="56">
        <v>710120060</v>
      </c>
      <c r="I1678" s="45" t="str">
        <f t="shared" si="269"/>
        <v>0710120060</v>
      </c>
      <c r="J1678" s="45"/>
      <c r="K1678" s="45" t="str">
        <f t="shared" si="267"/>
        <v>61908010710120060240</v>
      </c>
      <c r="L1678" s="39"/>
    </row>
    <row r="1679" spans="1:12" s="59" customFormat="1" ht="25.5">
      <c r="A1679" s="57" t="s">
        <v>45</v>
      </c>
      <c r="B1679" s="67" t="s">
        <v>940</v>
      </c>
      <c r="C1679" s="67" t="s">
        <v>251</v>
      </c>
      <c r="D1679" s="67" t="s">
        <v>26</v>
      </c>
      <c r="E1679" s="67" t="s">
        <v>260</v>
      </c>
      <c r="F1679" s="67" t="s">
        <v>46</v>
      </c>
      <c r="G1679" s="55">
        <f>VLOOKUP($K1679,'[1]АС БЮДЖ на 31 12 2018'!$A$8:$H$701,6,0)</f>
        <v>975000</v>
      </c>
      <c r="H1679" s="56">
        <v>710120060</v>
      </c>
      <c r="I1679" s="45" t="str">
        <f t="shared" si="269"/>
        <v>0710120060</v>
      </c>
      <c r="J1679" s="45"/>
      <c r="K1679" s="45" t="str">
        <f t="shared" si="267"/>
        <v>61908010710120060244</v>
      </c>
      <c r="L1679" s="58"/>
    </row>
    <row r="1680" spans="1:12" s="38" customFormat="1" ht="25.5">
      <c r="A1680" s="57" t="s">
        <v>919</v>
      </c>
      <c r="B1680" s="67" t="s">
        <v>940</v>
      </c>
      <c r="C1680" s="67" t="s">
        <v>251</v>
      </c>
      <c r="D1680" s="67" t="s">
        <v>26</v>
      </c>
      <c r="E1680" s="67" t="s">
        <v>920</v>
      </c>
      <c r="F1680" s="67" t="s">
        <v>24</v>
      </c>
      <c r="G1680" s="139">
        <f t="shared" ref="G1680:G1681" si="276">G1681</f>
        <v>941140</v>
      </c>
      <c r="H1680" s="114">
        <v>710121130</v>
      </c>
      <c r="I1680" s="45" t="str">
        <f t="shared" si="269"/>
        <v>0710121130</v>
      </c>
      <c r="J1680" s="46"/>
      <c r="K1680" s="45" t="str">
        <f t="shared" si="267"/>
        <v>61908010710121130000</v>
      </c>
      <c r="L1680" s="39"/>
    </row>
    <row r="1681" spans="1:12" s="38" customFormat="1" ht="25.5">
      <c r="A1681" s="52" t="s">
        <v>43</v>
      </c>
      <c r="B1681" s="67" t="s">
        <v>940</v>
      </c>
      <c r="C1681" s="67" t="s">
        <v>251</v>
      </c>
      <c r="D1681" s="67" t="s">
        <v>26</v>
      </c>
      <c r="E1681" s="67" t="s">
        <v>920</v>
      </c>
      <c r="F1681" s="67" t="s">
        <v>44</v>
      </c>
      <c r="G1681" s="55">
        <f t="shared" si="276"/>
        <v>941140</v>
      </c>
      <c r="H1681" s="56">
        <v>710121130</v>
      </c>
      <c r="I1681" s="45" t="str">
        <f t="shared" si="269"/>
        <v>0710121130</v>
      </c>
      <c r="J1681" s="45"/>
      <c r="K1681" s="45" t="str">
        <f t="shared" si="267"/>
        <v>61908010710121130240</v>
      </c>
      <c r="L1681" s="39"/>
    </row>
    <row r="1682" spans="1:12" s="59" customFormat="1" ht="25.5">
      <c r="A1682" s="57" t="s">
        <v>45</v>
      </c>
      <c r="B1682" s="67" t="s">
        <v>940</v>
      </c>
      <c r="C1682" s="67" t="s">
        <v>251</v>
      </c>
      <c r="D1682" s="67" t="s">
        <v>26</v>
      </c>
      <c r="E1682" s="67" t="s">
        <v>920</v>
      </c>
      <c r="F1682" s="67" t="s">
        <v>46</v>
      </c>
      <c r="G1682" s="55">
        <f>VLOOKUP($K1682,'[1]АС БЮДЖ на 31 12 2018'!$A$8:$H$701,6,0)</f>
        <v>941140</v>
      </c>
      <c r="H1682" s="56">
        <v>710121130</v>
      </c>
      <c r="I1682" s="45" t="str">
        <f t="shared" si="269"/>
        <v>0710121130</v>
      </c>
      <c r="J1682" s="45"/>
      <c r="K1682" s="45" t="str">
        <f t="shared" si="267"/>
        <v>61908010710121130244</v>
      </c>
      <c r="L1682" s="58"/>
    </row>
    <row r="1683" spans="1:12" s="38" customFormat="1">
      <c r="A1683" s="52"/>
      <c r="B1683" s="67"/>
      <c r="C1683" s="67"/>
      <c r="D1683" s="67"/>
      <c r="E1683" s="67"/>
      <c r="F1683" s="67"/>
      <c r="G1683" s="55"/>
      <c r="H1683" s="56"/>
      <c r="I1683" s="45" t="str">
        <f t="shared" si="269"/>
        <v>0000000000</v>
      </c>
      <c r="J1683" s="45"/>
      <c r="K1683" s="45" t="str">
        <f t="shared" si="267"/>
        <v>0000000000</v>
      </c>
      <c r="L1683" s="39"/>
    </row>
    <row r="1684" spans="1:12" s="38" customFormat="1">
      <c r="A1684" s="31" t="s">
        <v>955</v>
      </c>
      <c r="B1684" s="32" t="s">
        <v>464</v>
      </c>
      <c r="C1684" s="33" t="s">
        <v>22</v>
      </c>
      <c r="D1684" s="33" t="s">
        <v>22</v>
      </c>
      <c r="E1684" s="33" t="s">
        <v>23</v>
      </c>
      <c r="F1684" s="33" t="s">
        <v>24</v>
      </c>
      <c r="G1684" s="140">
        <f>G1685+G1712+G1801+G1930+G1922</f>
        <v>1179724594.9000001</v>
      </c>
      <c r="H1684" s="108">
        <v>0</v>
      </c>
      <c r="I1684" s="45" t="str">
        <f t="shared" si="269"/>
        <v>0000000000</v>
      </c>
      <c r="J1684" s="46"/>
      <c r="K1684" s="45" t="str">
        <f t="shared" si="267"/>
        <v>62000000000000000000</v>
      </c>
      <c r="L1684" s="39"/>
    </row>
    <row r="1685" spans="1:12" s="38" customFormat="1">
      <c r="A1685" s="40" t="s">
        <v>25</v>
      </c>
      <c r="B1685" s="41" t="s">
        <v>464</v>
      </c>
      <c r="C1685" s="42" t="s">
        <v>26</v>
      </c>
      <c r="D1685" s="42" t="s">
        <v>22</v>
      </c>
      <c r="E1685" s="42" t="s">
        <v>23</v>
      </c>
      <c r="F1685" s="42" t="s">
        <v>24</v>
      </c>
      <c r="G1685" s="43">
        <f t="shared" ref="G1685:G1693" si="277">G1686</f>
        <v>6905405.8900000006</v>
      </c>
      <c r="H1685" s="44">
        <v>0</v>
      </c>
      <c r="I1685" s="45" t="str">
        <f t="shared" si="269"/>
        <v>0000000000</v>
      </c>
      <c r="J1685" s="46"/>
      <c r="K1685" s="45" t="str">
        <f t="shared" si="267"/>
        <v>62001000000000000000</v>
      </c>
      <c r="L1685" s="39"/>
    </row>
    <row r="1686" spans="1:12" s="38" customFormat="1">
      <c r="A1686" s="47" t="s">
        <v>107</v>
      </c>
      <c r="B1686" s="48" t="s">
        <v>464</v>
      </c>
      <c r="C1686" s="49" t="s">
        <v>26</v>
      </c>
      <c r="D1686" s="49" t="s">
        <v>108</v>
      </c>
      <c r="E1686" s="49" t="s">
        <v>23</v>
      </c>
      <c r="F1686" s="49" t="s">
        <v>24</v>
      </c>
      <c r="G1686" s="50">
        <f>G1693+G1687</f>
        <v>6905405.8900000006</v>
      </c>
      <c r="H1686" s="51">
        <v>0</v>
      </c>
      <c r="I1686" s="45" t="str">
        <f t="shared" si="269"/>
        <v>0000000000</v>
      </c>
      <c r="J1686" s="46"/>
      <c r="K1686" s="45" t="str">
        <f t="shared" si="267"/>
        <v>62001130000000000000</v>
      </c>
      <c r="L1686" s="39"/>
    </row>
    <row r="1687" spans="1:12" s="38" customFormat="1" ht="38.25">
      <c r="A1687" s="52" t="s">
        <v>270</v>
      </c>
      <c r="B1687" s="53" t="s">
        <v>464</v>
      </c>
      <c r="C1687" s="54" t="s">
        <v>26</v>
      </c>
      <c r="D1687" s="54" t="s">
        <v>108</v>
      </c>
      <c r="E1687" s="77" t="s">
        <v>271</v>
      </c>
      <c r="F1687" s="54" t="s">
        <v>24</v>
      </c>
      <c r="G1687" s="55">
        <f t="shared" ref="G1687:G1691" si="278">G1688</f>
        <v>57230</v>
      </c>
      <c r="H1687" s="56">
        <v>1100000000</v>
      </c>
      <c r="I1687" s="45" t="str">
        <f t="shared" si="269"/>
        <v>1100000000</v>
      </c>
      <c r="J1687" s="46"/>
      <c r="K1687" s="45" t="str">
        <f t="shared" si="267"/>
        <v>62001131100000000000</v>
      </c>
      <c r="L1687" s="39"/>
    </row>
    <row r="1688" spans="1:12" s="38" customFormat="1" ht="38.25">
      <c r="A1688" s="52" t="s">
        <v>272</v>
      </c>
      <c r="B1688" s="53" t="s">
        <v>464</v>
      </c>
      <c r="C1688" s="54" t="s">
        <v>26</v>
      </c>
      <c r="D1688" s="54" t="s">
        <v>108</v>
      </c>
      <c r="E1688" s="77" t="s">
        <v>273</v>
      </c>
      <c r="F1688" s="54" t="s">
        <v>24</v>
      </c>
      <c r="G1688" s="55">
        <f t="shared" si="278"/>
        <v>57230</v>
      </c>
      <c r="H1688" s="56" t="s">
        <v>274</v>
      </c>
      <c r="I1688" s="45" t="str">
        <f t="shared" si="269"/>
        <v>11Б0000000</v>
      </c>
      <c r="J1688" s="46"/>
      <c r="K1688" s="45" t="str">
        <f t="shared" si="267"/>
        <v>620011311Б0000000000</v>
      </c>
      <c r="L1688" s="39"/>
    </row>
    <row r="1689" spans="1:12" s="38" customFormat="1" ht="25.5">
      <c r="A1689" s="52" t="s">
        <v>275</v>
      </c>
      <c r="B1689" s="53" t="s">
        <v>464</v>
      </c>
      <c r="C1689" s="54" t="s">
        <v>26</v>
      </c>
      <c r="D1689" s="54" t="s">
        <v>108</v>
      </c>
      <c r="E1689" s="77" t="s">
        <v>276</v>
      </c>
      <c r="F1689" s="54" t="s">
        <v>24</v>
      </c>
      <c r="G1689" s="55">
        <f t="shared" si="278"/>
        <v>57230</v>
      </c>
      <c r="H1689" s="56" t="s">
        <v>277</v>
      </c>
      <c r="I1689" s="45" t="str">
        <f t="shared" si="269"/>
        <v>11Б0100000</v>
      </c>
      <c r="J1689" s="46"/>
      <c r="K1689" s="45" t="str">
        <f t="shared" si="267"/>
        <v>620011311Б0100000000</v>
      </c>
      <c r="L1689" s="39"/>
    </row>
    <row r="1690" spans="1:12" s="38" customFormat="1" ht="25.5">
      <c r="A1690" s="52" t="s">
        <v>284</v>
      </c>
      <c r="B1690" s="53" t="s">
        <v>464</v>
      </c>
      <c r="C1690" s="54" t="s">
        <v>26</v>
      </c>
      <c r="D1690" s="54" t="s">
        <v>108</v>
      </c>
      <c r="E1690" s="77" t="s">
        <v>285</v>
      </c>
      <c r="F1690" s="54" t="s">
        <v>24</v>
      </c>
      <c r="G1690" s="55">
        <f t="shared" si="278"/>
        <v>57230</v>
      </c>
      <c r="H1690" s="56" t="s">
        <v>286</v>
      </c>
      <c r="I1690" s="45" t="str">
        <f t="shared" si="269"/>
        <v>11Б0121120</v>
      </c>
      <c r="J1690" s="46"/>
      <c r="K1690" s="45" t="str">
        <f t="shared" si="267"/>
        <v>620011311Б0121120000</v>
      </c>
      <c r="L1690" s="39"/>
    </row>
    <row r="1691" spans="1:12" s="38" customFormat="1" ht="25.5">
      <c r="A1691" s="52" t="s">
        <v>43</v>
      </c>
      <c r="B1691" s="53" t="s">
        <v>464</v>
      </c>
      <c r="C1691" s="54" t="s">
        <v>26</v>
      </c>
      <c r="D1691" s="54" t="s">
        <v>108</v>
      </c>
      <c r="E1691" s="77" t="s">
        <v>285</v>
      </c>
      <c r="F1691" s="54" t="s">
        <v>44</v>
      </c>
      <c r="G1691" s="55">
        <f t="shared" si="278"/>
        <v>57230</v>
      </c>
      <c r="H1691" s="56" t="s">
        <v>286</v>
      </c>
      <c r="I1691" s="45" t="str">
        <f t="shared" si="269"/>
        <v>11Б0121120</v>
      </c>
      <c r="J1691" s="45"/>
      <c r="K1691" s="45" t="str">
        <f t="shared" si="267"/>
        <v>620011311Б0121120240</v>
      </c>
      <c r="L1691" s="39"/>
    </row>
    <row r="1692" spans="1:12" s="38" customFormat="1" ht="25.5">
      <c r="A1692" s="52" t="s">
        <v>45</v>
      </c>
      <c r="B1692" s="53" t="s">
        <v>464</v>
      </c>
      <c r="C1692" s="54" t="s">
        <v>26</v>
      </c>
      <c r="D1692" s="54" t="s">
        <v>108</v>
      </c>
      <c r="E1692" s="77" t="s">
        <v>285</v>
      </c>
      <c r="F1692" s="54" t="s">
        <v>46</v>
      </c>
      <c r="G1692" s="55">
        <f>VLOOKUP($K1692,'[1]АС БЮДЖ на 31 12 2018'!$A$8:$H$701,6,0)</f>
        <v>57230</v>
      </c>
      <c r="H1692" s="56" t="s">
        <v>286</v>
      </c>
      <c r="I1692" s="45" t="str">
        <f t="shared" si="269"/>
        <v>11Б0121120</v>
      </c>
      <c r="J1692" s="45"/>
      <c r="K1692" s="45" t="str">
        <f t="shared" si="267"/>
        <v>620011311Б0121120244</v>
      </c>
      <c r="L1692" s="39"/>
    </row>
    <row r="1693" spans="1:12" s="38" customFormat="1" ht="25.5">
      <c r="A1693" s="52" t="s">
        <v>956</v>
      </c>
      <c r="B1693" s="54" t="s">
        <v>464</v>
      </c>
      <c r="C1693" s="54" t="s">
        <v>26</v>
      </c>
      <c r="D1693" s="54" t="s">
        <v>108</v>
      </c>
      <c r="E1693" s="54" t="s">
        <v>957</v>
      </c>
      <c r="F1693" s="54" t="s">
        <v>24</v>
      </c>
      <c r="G1693" s="55">
        <f t="shared" si="277"/>
        <v>6848175.8900000006</v>
      </c>
      <c r="H1693" s="56">
        <v>8300000000</v>
      </c>
      <c r="I1693" s="45" t="str">
        <f t="shared" si="269"/>
        <v>8300000000</v>
      </c>
      <c r="J1693" s="46"/>
      <c r="K1693" s="45" t="str">
        <f t="shared" si="267"/>
        <v>62001138300000000000</v>
      </c>
      <c r="L1693" s="39"/>
    </row>
    <row r="1694" spans="1:12" s="38" customFormat="1" ht="25.5">
      <c r="A1694" s="52" t="s">
        <v>958</v>
      </c>
      <c r="B1694" s="54" t="s">
        <v>464</v>
      </c>
      <c r="C1694" s="54" t="s">
        <v>26</v>
      </c>
      <c r="D1694" s="54" t="s">
        <v>108</v>
      </c>
      <c r="E1694" s="54" t="s">
        <v>959</v>
      </c>
      <c r="F1694" s="54" t="s">
        <v>24</v>
      </c>
      <c r="G1694" s="55">
        <f>G1702+G1695+G1707+G1698</f>
        <v>6848175.8900000006</v>
      </c>
      <c r="H1694" s="56">
        <v>8310000000</v>
      </c>
      <c r="I1694" s="45" t="str">
        <f t="shared" si="269"/>
        <v>8310000000</v>
      </c>
      <c r="J1694" s="46"/>
      <c r="K1694" s="45" t="str">
        <f t="shared" si="267"/>
        <v>62001138310000000000</v>
      </c>
      <c r="L1694" s="39"/>
    </row>
    <row r="1695" spans="1:12" s="38" customFormat="1" ht="25.5">
      <c r="A1695" s="52" t="s">
        <v>33</v>
      </c>
      <c r="B1695" s="54" t="s">
        <v>464</v>
      </c>
      <c r="C1695" s="54" t="s">
        <v>26</v>
      </c>
      <c r="D1695" s="54" t="s">
        <v>108</v>
      </c>
      <c r="E1695" s="54" t="s">
        <v>960</v>
      </c>
      <c r="F1695" s="54" t="s">
        <v>24</v>
      </c>
      <c r="G1695" s="55">
        <f t="shared" ref="G1695:G1696" si="279">G1696</f>
        <v>1689188.53</v>
      </c>
      <c r="H1695" s="56">
        <v>8310010010</v>
      </c>
      <c r="I1695" s="45" t="str">
        <f t="shared" si="269"/>
        <v>8310010010</v>
      </c>
      <c r="J1695" s="46"/>
      <c r="K1695" s="45" t="str">
        <f t="shared" si="267"/>
        <v>62001138310010010000</v>
      </c>
      <c r="L1695" s="39"/>
    </row>
    <row r="1696" spans="1:12" s="38" customFormat="1" ht="25.5">
      <c r="A1696" s="52" t="s">
        <v>43</v>
      </c>
      <c r="B1696" s="54" t="s">
        <v>464</v>
      </c>
      <c r="C1696" s="54" t="s">
        <v>26</v>
      </c>
      <c r="D1696" s="54" t="s">
        <v>108</v>
      </c>
      <c r="E1696" s="54" t="s">
        <v>960</v>
      </c>
      <c r="F1696" s="54" t="s">
        <v>44</v>
      </c>
      <c r="G1696" s="55">
        <f t="shared" si="279"/>
        <v>1689188.53</v>
      </c>
      <c r="H1696" s="56">
        <v>8310010010</v>
      </c>
      <c r="I1696" s="45" t="str">
        <f t="shared" si="269"/>
        <v>8310010010</v>
      </c>
      <c r="J1696" s="45"/>
      <c r="K1696" s="45" t="str">
        <f t="shared" si="267"/>
        <v>62001138310010010240</v>
      </c>
      <c r="L1696" s="39"/>
    </row>
    <row r="1697" spans="1:12" s="59" customFormat="1" ht="25.5">
      <c r="A1697" s="52" t="s">
        <v>45</v>
      </c>
      <c r="B1697" s="54" t="s">
        <v>464</v>
      </c>
      <c r="C1697" s="54" t="s">
        <v>26</v>
      </c>
      <c r="D1697" s="54" t="s">
        <v>108</v>
      </c>
      <c r="E1697" s="54" t="s">
        <v>960</v>
      </c>
      <c r="F1697" s="54" t="s">
        <v>46</v>
      </c>
      <c r="G1697" s="55">
        <f>VLOOKUP($K1697,'[1]АС БЮДЖ на 31 12 2018'!$A$8:$H$701,6,0)</f>
        <v>1689188.53</v>
      </c>
      <c r="H1697" s="56">
        <v>8310010010</v>
      </c>
      <c r="I1697" s="45" t="str">
        <f t="shared" si="269"/>
        <v>8310010010</v>
      </c>
      <c r="J1697" s="45"/>
      <c r="K1697" s="45" t="str">
        <f t="shared" si="267"/>
        <v>62001138310010010244</v>
      </c>
      <c r="L1697" s="58"/>
    </row>
    <row r="1698" spans="1:12" s="59" customFormat="1" ht="25.5">
      <c r="A1698" s="52" t="s">
        <v>205</v>
      </c>
      <c r="B1698" s="54" t="s">
        <v>464</v>
      </c>
      <c r="C1698" s="54" t="s">
        <v>26</v>
      </c>
      <c r="D1698" s="54" t="s">
        <v>108</v>
      </c>
      <c r="E1698" s="54" t="s">
        <v>961</v>
      </c>
      <c r="F1698" s="54" t="s">
        <v>24</v>
      </c>
      <c r="G1698" s="55">
        <f>G1699</f>
        <v>132042.33000000002</v>
      </c>
      <c r="H1698" s="56">
        <v>8310010050</v>
      </c>
      <c r="I1698" s="45" t="str">
        <f t="shared" si="269"/>
        <v>8310010050</v>
      </c>
      <c r="J1698" s="46"/>
      <c r="K1698" s="45" t="str">
        <f t="shared" si="267"/>
        <v>62001138310010050000</v>
      </c>
      <c r="L1698" s="39"/>
    </row>
    <row r="1699" spans="1:12" s="59" customFormat="1">
      <c r="A1699" s="52" t="s">
        <v>35</v>
      </c>
      <c r="B1699" s="54" t="s">
        <v>464</v>
      </c>
      <c r="C1699" s="54" t="s">
        <v>26</v>
      </c>
      <c r="D1699" s="54" t="s">
        <v>108</v>
      </c>
      <c r="E1699" s="54" t="s">
        <v>961</v>
      </c>
      <c r="F1699" s="54" t="s">
        <v>36</v>
      </c>
      <c r="G1699" s="55">
        <f>SUM(G1700:G1701)</f>
        <v>132042.33000000002</v>
      </c>
      <c r="H1699" s="56">
        <v>8310010050</v>
      </c>
      <c r="I1699" s="45" t="str">
        <f t="shared" si="269"/>
        <v>8310010050</v>
      </c>
      <c r="J1699" s="45"/>
      <c r="K1699" s="45" t="str">
        <f t="shared" si="267"/>
        <v>62001138310010050120</v>
      </c>
      <c r="L1699" s="58"/>
    </row>
    <row r="1700" spans="1:12" s="59" customFormat="1" ht="25.5">
      <c r="A1700" s="52" t="s">
        <v>37</v>
      </c>
      <c r="B1700" s="54" t="s">
        <v>464</v>
      </c>
      <c r="C1700" s="54" t="s">
        <v>26</v>
      </c>
      <c r="D1700" s="54" t="s">
        <v>108</v>
      </c>
      <c r="E1700" s="54" t="s">
        <v>961</v>
      </c>
      <c r="F1700" s="54" t="s">
        <v>38</v>
      </c>
      <c r="G1700" s="55">
        <f>VLOOKUP($K1700,'[1]АС БЮДЖ на 31 12 2018'!$A$8:$H$701,6,0)</f>
        <v>101415</v>
      </c>
      <c r="H1700" s="56">
        <v>8310010050</v>
      </c>
      <c r="I1700" s="45" t="str">
        <f t="shared" si="269"/>
        <v>8310010050</v>
      </c>
      <c r="J1700" s="45"/>
      <c r="K1700" s="45" t="str">
        <f t="shared" si="267"/>
        <v>62001138310010050122</v>
      </c>
      <c r="L1700" s="58"/>
    </row>
    <row r="1701" spans="1:12" s="59" customFormat="1" ht="38.25">
      <c r="A1701" s="52" t="s">
        <v>41</v>
      </c>
      <c r="B1701" s="54" t="s">
        <v>464</v>
      </c>
      <c r="C1701" s="54" t="s">
        <v>26</v>
      </c>
      <c r="D1701" s="54" t="s">
        <v>108</v>
      </c>
      <c r="E1701" s="54" t="s">
        <v>961</v>
      </c>
      <c r="F1701" s="54" t="s">
        <v>42</v>
      </c>
      <c r="G1701" s="55">
        <f>VLOOKUP($K1701,'[1]АС БЮДЖ на 31 12 2018'!$A$8:$H$701,6,0)</f>
        <v>30627.33</v>
      </c>
      <c r="H1701" s="56">
        <v>8310010050</v>
      </c>
      <c r="I1701" s="45" t="str">
        <f t="shared" si="269"/>
        <v>8310010050</v>
      </c>
      <c r="J1701" s="45"/>
      <c r="K1701" s="45" t="str">
        <f t="shared" si="267"/>
        <v>62001138310010050129</v>
      </c>
      <c r="L1701" s="58"/>
    </row>
    <row r="1702" spans="1:12" s="38" customFormat="1">
      <c r="A1702" s="52" t="s">
        <v>208</v>
      </c>
      <c r="B1702" s="54" t="s">
        <v>464</v>
      </c>
      <c r="C1702" s="54" t="s">
        <v>26</v>
      </c>
      <c r="D1702" s="54" t="s">
        <v>108</v>
      </c>
      <c r="E1702" s="54" t="s">
        <v>950</v>
      </c>
      <c r="F1702" s="54" t="s">
        <v>24</v>
      </c>
      <c r="G1702" s="55">
        <f>G1703+G1705</f>
        <v>1125745.03</v>
      </c>
      <c r="H1702" s="56">
        <v>8310020050</v>
      </c>
      <c r="I1702" s="45" t="str">
        <f t="shared" si="269"/>
        <v>8310020050</v>
      </c>
      <c r="J1702" s="46"/>
      <c r="K1702" s="45" t="str">
        <f t="shared" si="267"/>
        <v>62001138310020050000</v>
      </c>
      <c r="L1702" s="39"/>
    </row>
    <row r="1703" spans="1:12" s="38" customFormat="1">
      <c r="A1703" s="52" t="s">
        <v>90</v>
      </c>
      <c r="B1703" s="54" t="s">
        <v>464</v>
      </c>
      <c r="C1703" s="54" t="s">
        <v>26</v>
      </c>
      <c r="D1703" s="54" t="s">
        <v>108</v>
      </c>
      <c r="E1703" s="54" t="s">
        <v>950</v>
      </c>
      <c r="F1703" s="54" t="s">
        <v>91</v>
      </c>
      <c r="G1703" s="55">
        <f>G1704</f>
        <v>1038245.03</v>
      </c>
      <c r="H1703" s="56">
        <v>8310020050</v>
      </c>
      <c r="I1703" s="45" t="str">
        <f t="shared" si="269"/>
        <v>8310020050</v>
      </c>
      <c r="J1703" s="45"/>
      <c r="K1703" s="45" t="str">
        <f t="shared" si="267"/>
        <v>62001138310020050830</v>
      </c>
      <c r="L1703" s="39"/>
    </row>
    <row r="1704" spans="1:12" s="59" customFormat="1" ht="25.5">
      <c r="A1704" s="52" t="s">
        <v>92</v>
      </c>
      <c r="B1704" s="54" t="s">
        <v>464</v>
      </c>
      <c r="C1704" s="54" t="s">
        <v>26</v>
      </c>
      <c r="D1704" s="54" t="s">
        <v>108</v>
      </c>
      <c r="E1704" s="54" t="s">
        <v>950</v>
      </c>
      <c r="F1704" s="54" t="s">
        <v>93</v>
      </c>
      <c r="G1704" s="55">
        <f>VLOOKUP($K1704,'[1]АС БЮДЖ на 31 12 2018'!$A$8:$H$701,6,0)</f>
        <v>1038245.03</v>
      </c>
      <c r="H1704" s="56">
        <v>8310020050</v>
      </c>
      <c r="I1704" s="45" t="str">
        <f t="shared" si="269"/>
        <v>8310020050</v>
      </c>
      <c r="J1704" s="45"/>
      <c r="K1704" s="45" t="str">
        <f t="shared" si="267"/>
        <v>62001138310020050831</v>
      </c>
      <c r="L1704" s="58"/>
    </row>
    <row r="1705" spans="1:12" s="59" customFormat="1">
      <c r="A1705" s="52" t="s">
        <v>47</v>
      </c>
      <c r="B1705" s="54" t="s">
        <v>464</v>
      </c>
      <c r="C1705" s="54" t="s">
        <v>26</v>
      </c>
      <c r="D1705" s="54" t="s">
        <v>108</v>
      </c>
      <c r="E1705" s="54" t="s">
        <v>950</v>
      </c>
      <c r="F1705" s="54" t="s">
        <v>48</v>
      </c>
      <c r="G1705" s="55">
        <f>G1706</f>
        <v>87500</v>
      </c>
      <c r="H1705" s="56">
        <v>8310020050</v>
      </c>
      <c r="I1705" s="45" t="str">
        <f t="shared" si="269"/>
        <v>8310020050</v>
      </c>
      <c r="J1705" s="45"/>
      <c r="K1705" s="45" t="str">
        <f t="shared" si="267"/>
        <v>62001138310020050850</v>
      </c>
      <c r="L1705" s="58"/>
    </row>
    <row r="1706" spans="1:12" s="59" customFormat="1">
      <c r="A1706" s="57" t="s">
        <v>53</v>
      </c>
      <c r="B1706" s="54" t="s">
        <v>464</v>
      </c>
      <c r="C1706" s="54" t="s">
        <v>26</v>
      </c>
      <c r="D1706" s="54" t="s">
        <v>108</v>
      </c>
      <c r="E1706" s="54" t="s">
        <v>950</v>
      </c>
      <c r="F1706" s="54" t="s">
        <v>54</v>
      </c>
      <c r="G1706" s="55">
        <f>VLOOKUP($K1706,'[1]АС БЮДЖ на 31 12 2018'!$A$8:$H$701,6,0)</f>
        <v>87500</v>
      </c>
      <c r="H1706" s="56">
        <v>8310020050</v>
      </c>
      <c r="I1706" s="45" t="str">
        <f t="shared" si="269"/>
        <v>8310020050</v>
      </c>
      <c r="J1706" s="45"/>
      <c r="K1706" s="45" t="str">
        <f t="shared" si="267"/>
        <v>62001138310020050853</v>
      </c>
      <c r="L1706" s="58"/>
    </row>
    <row r="1707" spans="1:12" s="59" customFormat="1">
      <c r="A1707" s="52" t="s">
        <v>211</v>
      </c>
      <c r="B1707" s="54" t="s">
        <v>464</v>
      </c>
      <c r="C1707" s="54" t="s">
        <v>26</v>
      </c>
      <c r="D1707" s="54" t="s">
        <v>108</v>
      </c>
      <c r="E1707" s="54" t="s">
        <v>962</v>
      </c>
      <c r="F1707" s="54" t="s">
        <v>24</v>
      </c>
      <c r="G1707" s="68">
        <f>G1708+G1710</f>
        <v>3901200</v>
      </c>
      <c r="H1707" s="69">
        <v>8310021040</v>
      </c>
      <c r="I1707" s="45" t="str">
        <f t="shared" si="269"/>
        <v>8310021040</v>
      </c>
      <c r="J1707" s="46"/>
      <c r="K1707" s="45" t="str">
        <f t="shared" si="267"/>
        <v>62001138310021040000</v>
      </c>
      <c r="L1707" s="39"/>
    </row>
    <row r="1708" spans="1:12" s="59" customFormat="1">
      <c r="A1708" s="52" t="s">
        <v>90</v>
      </c>
      <c r="B1708" s="54" t="s">
        <v>464</v>
      </c>
      <c r="C1708" s="54" t="s">
        <v>26</v>
      </c>
      <c r="D1708" s="54" t="s">
        <v>108</v>
      </c>
      <c r="E1708" s="54" t="s">
        <v>962</v>
      </c>
      <c r="F1708" s="54" t="s">
        <v>91</v>
      </c>
      <c r="G1708" s="68">
        <f>G1709</f>
        <v>360000</v>
      </c>
      <c r="H1708" s="69">
        <v>8310021040</v>
      </c>
      <c r="I1708" s="45" t="str">
        <f t="shared" si="269"/>
        <v>8310021040</v>
      </c>
      <c r="J1708" s="45"/>
      <c r="K1708" s="45" t="str">
        <f t="shared" si="267"/>
        <v>62001138310021040830</v>
      </c>
      <c r="L1708" s="58"/>
    </row>
    <row r="1709" spans="1:12" s="59" customFormat="1" ht="25.5">
      <c r="A1709" s="52" t="s">
        <v>92</v>
      </c>
      <c r="B1709" s="54" t="s">
        <v>464</v>
      </c>
      <c r="C1709" s="54" t="s">
        <v>26</v>
      </c>
      <c r="D1709" s="54" t="s">
        <v>108</v>
      </c>
      <c r="E1709" s="54" t="s">
        <v>962</v>
      </c>
      <c r="F1709" s="54" t="s">
        <v>93</v>
      </c>
      <c r="G1709" s="55">
        <f>VLOOKUP($K1709,'[1]АС БЮДЖ на 31 12 2018'!$A$8:$H$701,6,0)</f>
        <v>360000</v>
      </c>
      <c r="H1709" s="69">
        <v>8310021040</v>
      </c>
      <c r="I1709" s="45" t="str">
        <f t="shared" si="269"/>
        <v>8310021040</v>
      </c>
      <c r="J1709" s="45"/>
      <c r="K1709" s="45" t="str">
        <f t="shared" si="267"/>
        <v>62001138310021040831</v>
      </c>
      <c r="L1709" s="58"/>
    </row>
    <row r="1710" spans="1:12" s="59" customFormat="1">
      <c r="A1710" s="52" t="s">
        <v>47</v>
      </c>
      <c r="B1710" s="54" t="s">
        <v>464</v>
      </c>
      <c r="C1710" s="54" t="s">
        <v>26</v>
      </c>
      <c r="D1710" s="54" t="s">
        <v>108</v>
      </c>
      <c r="E1710" s="54" t="s">
        <v>962</v>
      </c>
      <c r="F1710" s="54" t="s">
        <v>48</v>
      </c>
      <c r="G1710" s="68">
        <f>G1711</f>
        <v>3541200</v>
      </c>
      <c r="H1710" s="69">
        <v>8310021040</v>
      </c>
      <c r="I1710" s="45" t="str">
        <f t="shared" si="269"/>
        <v>8310021040</v>
      </c>
      <c r="J1710" s="45"/>
      <c r="K1710" s="45" t="str">
        <f t="shared" si="267"/>
        <v>62001138310021040850</v>
      </c>
      <c r="L1710" s="58"/>
    </row>
    <row r="1711" spans="1:12" s="59" customFormat="1">
      <c r="A1711" s="57" t="s">
        <v>53</v>
      </c>
      <c r="B1711" s="54" t="s">
        <v>464</v>
      </c>
      <c r="C1711" s="54" t="s">
        <v>26</v>
      </c>
      <c r="D1711" s="54" t="s">
        <v>108</v>
      </c>
      <c r="E1711" s="54" t="s">
        <v>962</v>
      </c>
      <c r="F1711" s="54" t="s">
        <v>54</v>
      </c>
      <c r="G1711" s="55">
        <f>VLOOKUP($K1711,'[1]АС БЮДЖ на 31 12 2018'!$A$8:$H$701,6,0)</f>
        <v>3541200</v>
      </c>
      <c r="H1711" s="69">
        <v>8310021040</v>
      </c>
      <c r="I1711" s="45" t="str">
        <f t="shared" si="269"/>
        <v>8310021040</v>
      </c>
      <c r="J1711" s="45"/>
      <c r="K1711" s="45" t="str">
        <f t="shared" si="267"/>
        <v>62001138310021040853</v>
      </c>
      <c r="L1711" s="58"/>
    </row>
    <row r="1712" spans="1:12" s="38" customFormat="1">
      <c r="A1712" s="40" t="s">
        <v>215</v>
      </c>
      <c r="B1712" s="41" t="s">
        <v>464</v>
      </c>
      <c r="C1712" s="42" t="s">
        <v>86</v>
      </c>
      <c r="D1712" s="42" t="s">
        <v>22</v>
      </c>
      <c r="E1712" s="42" t="s">
        <v>23</v>
      </c>
      <c r="F1712" s="42" t="s">
        <v>24</v>
      </c>
      <c r="G1712" s="43">
        <f>G1713+G1721+G1739</f>
        <v>744985924.87</v>
      </c>
      <c r="H1712" s="44">
        <v>0</v>
      </c>
      <c r="I1712" s="45" t="str">
        <f t="shared" si="269"/>
        <v>0000000000</v>
      </c>
      <c r="J1712" s="46"/>
      <c r="K1712" s="45" t="str">
        <f t="shared" si="267"/>
        <v>62004000000000000000</v>
      </c>
      <c r="L1712" s="39"/>
    </row>
    <row r="1713" spans="1:12" s="38" customFormat="1">
      <c r="A1713" s="47" t="s">
        <v>963</v>
      </c>
      <c r="B1713" s="48" t="s">
        <v>464</v>
      </c>
      <c r="C1713" s="49" t="s">
        <v>86</v>
      </c>
      <c r="D1713" s="49" t="s">
        <v>242</v>
      </c>
      <c r="E1713" s="49" t="s">
        <v>23</v>
      </c>
      <c r="F1713" s="49" t="s">
        <v>24</v>
      </c>
      <c r="G1713" s="50">
        <f t="shared" ref="G1713:G1717" si="280">G1714</f>
        <v>12844894</v>
      </c>
      <c r="H1713" s="51">
        <v>0</v>
      </c>
      <c r="I1713" s="45" t="str">
        <f t="shared" si="269"/>
        <v>0000000000</v>
      </c>
      <c r="J1713" s="46"/>
      <c r="K1713" s="45" t="str">
        <f t="shared" si="267"/>
        <v>62004070000000000000</v>
      </c>
      <c r="L1713" s="39"/>
    </row>
    <row r="1714" spans="1:12" s="38" customFormat="1" ht="38.25">
      <c r="A1714" s="57" t="s">
        <v>326</v>
      </c>
      <c r="B1714" s="54" t="s">
        <v>464</v>
      </c>
      <c r="C1714" s="54" t="s">
        <v>86</v>
      </c>
      <c r="D1714" s="54" t="s">
        <v>242</v>
      </c>
      <c r="E1714" s="54" t="s">
        <v>327</v>
      </c>
      <c r="F1714" s="54" t="s">
        <v>24</v>
      </c>
      <c r="G1714" s="55">
        <f t="shared" si="280"/>
        <v>12844894</v>
      </c>
      <c r="H1714" s="56">
        <v>400000000</v>
      </c>
      <c r="I1714" s="45" t="str">
        <f t="shared" si="269"/>
        <v>0400000000</v>
      </c>
      <c r="J1714" s="46"/>
      <c r="K1714" s="45" t="str">
        <f t="shared" si="267"/>
        <v>62004070400000000000</v>
      </c>
      <c r="L1714" s="39"/>
    </row>
    <row r="1715" spans="1:12" s="38" customFormat="1" ht="25.5">
      <c r="A1715" s="46" t="str">
        <f>VLOOKUP($K1715,'[1]наим ЦСР'!$A$7:$M$1612,2,0)</f>
        <v>Подпрограмма «Формирование современной городской среды на территории города Ставрополя»</v>
      </c>
      <c r="B1715" s="54" t="s">
        <v>464</v>
      </c>
      <c r="C1715" s="54" t="s">
        <v>86</v>
      </c>
      <c r="D1715" s="54" t="s">
        <v>242</v>
      </c>
      <c r="E1715" s="54" t="s">
        <v>602</v>
      </c>
      <c r="F1715" s="54" t="s">
        <v>24</v>
      </c>
      <c r="G1715" s="55">
        <f t="shared" si="280"/>
        <v>12844894</v>
      </c>
      <c r="H1715" s="56">
        <v>430000000</v>
      </c>
      <c r="I1715" s="45" t="str">
        <f t="shared" si="269"/>
        <v>0430000000</v>
      </c>
      <c r="J1715" s="46"/>
      <c r="K1715" s="45" t="str">
        <f t="shared" si="267"/>
        <v>62004070430000000000</v>
      </c>
      <c r="L1715" s="39"/>
    </row>
    <row r="1716" spans="1:12" s="38" customFormat="1" ht="25.5">
      <c r="A1716" s="52" t="s">
        <v>964</v>
      </c>
      <c r="B1716" s="54" t="s">
        <v>464</v>
      </c>
      <c r="C1716" s="54" t="s">
        <v>86</v>
      </c>
      <c r="D1716" s="54" t="s">
        <v>242</v>
      </c>
      <c r="E1716" s="54" t="s">
        <v>965</v>
      </c>
      <c r="F1716" s="54" t="s">
        <v>24</v>
      </c>
      <c r="G1716" s="55">
        <f>G1717</f>
        <v>12844894</v>
      </c>
      <c r="H1716" s="56">
        <v>430100000</v>
      </c>
      <c r="I1716" s="45" t="str">
        <f t="shared" si="269"/>
        <v>0430100000</v>
      </c>
      <c r="J1716" s="46"/>
      <c r="K1716" s="45" t="str">
        <f t="shared" si="267"/>
        <v>62004070430100000000</v>
      </c>
      <c r="L1716" s="39"/>
    </row>
    <row r="1717" spans="1:12" s="38" customFormat="1">
      <c r="A1717" s="52" t="s">
        <v>152</v>
      </c>
      <c r="B1717" s="54" t="s">
        <v>464</v>
      </c>
      <c r="C1717" s="54" t="s">
        <v>86</v>
      </c>
      <c r="D1717" s="54" t="s">
        <v>242</v>
      </c>
      <c r="E1717" s="54" t="s">
        <v>966</v>
      </c>
      <c r="F1717" s="54" t="s">
        <v>24</v>
      </c>
      <c r="G1717" s="55">
        <f t="shared" si="280"/>
        <v>12844894</v>
      </c>
      <c r="H1717" s="56">
        <v>430111010</v>
      </c>
      <c r="I1717" s="45" t="str">
        <f t="shared" si="269"/>
        <v>0430111010</v>
      </c>
      <c r="J1717" s="46"/>
      <c r="K1717" s="45" t="str">
        <f t="shared" ref="K1717:K1780" si="281">CONCATENATE(B1717,C1717,D1717,I1717,F1717)</f>
        <v>62004070430111010000</v>
      </c>
      <c r="L1717" s="39"/>
    </row>
    <row r="1718" spans="1:12" s="38" customFormat="1">
      <c r="A1718" s="70" t="s">
        <v>457</v>
      </c>
      <c r="B1718" s="54" t="s">
        <v>464</v>
      </c>
      <c r="C1718" s="54" t="s">
        <v>86</v>
      </c>
      <c r="D1718" s="54" t="s">
        <v>242</v>
      </c>
      <c r="E1718" s="54" t="s">
        <v>966</v>
      </c>
      <c r="F1718" s="54" t="s">
        <v>458</v>
      </c>
      <c r="G1718" s="55">
        <f>SUM(G1719:G1720)</f>
        <v>12844894</v>
      </c>
      <c r="H1718" s="56">
        <v>430111010</v>
      </c>
      <c r="I1718" s="45" t="str">
        <f t="shared" si="269"/>
        <v>0430111010</v>
      </c>
      <c r="J1718" s="45"/>
      <c r="K1718" s="45" t="str">
        <f t="shared" si="281"/>
        <v>62004070430111010610</v>
      </c>
      <c r="L1718" s="39"/>
    </row>
    <row r="1719" spans="1:12" s="59" customFormat="1" ht="38.25">
      <c r="A1719" s="70" t="s">
        <v>459</v>
      </c>
      <c r="B1719" s="54" t="s">
        <v>464</v>
      </c>
      <c r="C1719" s="54" t="s">
        <v>86</v>
      </c>
      <c r="D1719" s="54" t="s">
        <v>242</v>
      </c>
      <c r="E1719" s="54" t="s">
        <v>966</v>
      </c>
      <c r="F1719" s="54" t="s">
        <v>460</v>
      </c>
      <c r="G1719" s="55">
        <f>VLOOKUP($K1719,'[1]АС БЮДЖ на 31 12 2018'!$A$8:$H$701,6,0)</f>
        <v>12294894</v>
      </c>
      <c r="H1719" s="56">
        <v>430111010</v>
      </c>
      <c r="I1719" s="45" t="str">
        <f t="shared" si="269"/>
        <v>0430111010</v>
      </c>
      <c r="J1719" s="45"/>
      <c r="K1719" s="45" t="str">
        <f t="shared" si="281"/>
        <v>62004070430111010611</v>
      </c>
      <c r="L1719" s="58"/>
    </row>
    <row r="1720" spans="1:12" s="59" customFormat="1">
      <c r="A1720" s="70" t="s">
        <v>461</v>
      </c>
      <c r="B1720" s="54" t="s">
        <v>464</v>
      </c>
      <c r="C1720" s="54" t="s">
        <v>86</v>
      </c>
      <c r="D1720" s="54" t="s">
        <v>242</v>
      </c>
      <c r="E1720" s="54" t="s">
        <v>966</v>
      </c>
      <c r="F1720" s="54" t="s">
        <v>462</v>
      </c>
      <c r="G1720" s="55">
        <f>VLOOKUP($K1720,'[1]АС БЮДЖ на 31 12 2018'!$A$8:$H$701,6,0)</f>
        <v>550000</v>
      </c>
      <c r="H1720" s="56">
        <v>430111010</v>
      </c>
      <c r="I1720" s="45" t="str">
        <f t="shared" si="269"/>
        <v>0430111010</v>
      </c>
      <c r="J1720" s="45"/>
      <c r="K1720" s="45" t="str">
        <f t="shared" si="281"/>
        <v>62004070430111010612</v>
      </c>
      <c r="L1720" s="58"/>
    </row>
    <row r="1721" spans="1:12" s="38" customFormat="1">
      <c r="A1721" s="47" t="s">
        <v>967</v>
      </c>
      <c r="B1721" s="48" t="s">
        <v>464</v>
      </c>
      <c r="C1721" s="49" t="s">
        <v>86</v>
      </c>
      <c r="D1721" s="49" t="s">
        <v>251</v>
      </c>
      <c r="E1721" s="49" t="s">
        <v>23</v>
      </c>
      <c r="F1721" s="49" t="s">
        <v>24</v>
      </c>
      <c r="G1721" s="50">
        <f>G1722+G1734</f>
        <v>204871741.33000001</v>
      </c>
      <c r="H1721" s="51">
        <v>0</v>
      </c>
      <c r="I1721" s="45" t="str">
        <f t="shared" ref="I1721:I1794" si="282">TEXT(H1721,"0000000000")</f>
        <v>0000000000</v>
      </c>
      <c r="J1721" s="46"/>
      <c r="K1721" s="45" t="str">
        <f t="shared" si="281"/>
        <v>62004080000000000000</v>
      </c>
      <c r="L1721" s="39"/>
    </row>
    <row r="1722" spans="1:12" s="38" customFormat="1" ht="38.25">
      <c r="A1722" s="57" t="s">
        <v>326</v>
      </c>
      <c r="B1722" s="54" t="s">
        <v>464</v>
      </c>
      <c r="C1722" s="54" t="s">
        <v>86</v>
      </c>
      <c r="D1722" s="54" t="s">
        <v>251</v>
      </c>
      <c r="E1722" s="54" t="s">
        <v>327</v>
      </c>
      <c r="F1722" s="54" t="s">
        <v>24</v>
      </c>
      <c r="G1722" s="55">
        <f t="shared" ref="G1722:G1723" si="283">G1723</f>
        <v>204871731.33000001</v>
      </c>
      <c r="H1722" s="56">
        <v>400000000</v>
      </c>
      <c r="I1722" s="45" t="str">
        <f t="shared" si="282"/>
        <v>0400000000</v>
      </c>
      <c r="J1722" s="46"/>
      <c r="K1722" s="45" t="str">
        <f t="shared" si="281"/>
        <v>62004080400000000000</v>
      </c>
      <c r="L1722" s="39"/>
    </row>
    <row r="1723" spans="1:12" s="38" customFormat="1" ht="38.25">
      <c r="A1723" s="91" t="s">
        <v>328</v>
      </c>
      <c r="B1723" s="54" t="s">
        <v>464</v>
      </c>
      <c r="C1723" s="54" t="s">
        <v>86</v>
      </c>
      <c r="D1723" s="54" t="s">
        <v>251</v>
      </c>
      <c r="E1723" s="54" t="s">
        <v>329</v>
      </c>
      <c r="F1723" s="54" t="s">
        <v>24</v>
      </c>
      <c r="G1723" s="55">
        <f t="shared" si="283"/>
        <v>204871731.33000001</v>
      </c>
      <c r="H1723" s="56">
        <v>420000000</v>
      </c>
      <c r="I1723" s="45" t="str">
        <f t="shared" si="282"/>
        <v>0420000000</v>
      </c>
      <c r="J1723" s="46"/>
      <c r="K1723" s="45" t="str">
        <f t="shared" si="281"/>
        <v>62004080420000000000</v>
      </c>
      <c r="L1723" s="39"/>
    </row>
    <row r="1724" spans="1:12" s="38" customFormat="1" ht="38.25">
      <c r="A1724" s="75" t="s">
        <v>968</v>
      </c>
      <c r="B1724" s="54" t="s">
        <v>464</v>
      </c>
      <c r="C1724" s="54" t="s">
        <v>86</v>
      </c>
      <c r="D1724" s="54" t="s">
        <v>251</v>
      </c>
      <c r="E1724" s="54" t="s">
        <v>969</v>
      </c>
      <c r="F1724" s="54" t="s">
        <v>24</v>
      </c>
      <c r="G1724" s="55">
        <f>G1725+G1728+G1731</f>
        <v>204871731.33000001</v>
      </c>
      <c r="H1724" s="56">
        <v>420100000</v>
      </c>
      <c r="I1724" s="45" t="str">
        <f t="shared" si="282"/>
        <v>0420100000</v>
      </c>
      <c r="J1724" s="46"/>
      <c r="K1724" s="45" t="str">
        <f t="shared" si="281"/>
        <v>62004080420100000000</v>
      </c>
      <c r="L1724" s="39"/>
    </row>
    <row r="1725" spans="1:12" s="38" customFormat="1">
      <c r="A1725" s="75" t="s">
        <v>152</v>
      </c>
      <c r="B1725" s="54" t="s">
        <v>464</v>
      </c>
      <c r="C1725" s="54" t="s">
        <v>86</v>
      </c>
      <c r="D1725" s="54" t="s">
        <v>251</v>
      </c>
      <c r="E1725" s="54" t="s">
        <v>970</v>
      </c>
      <c r="F1725" s="54" t="s">
        <v>24</v>
      </c>
      <c r="G1725" s="55">
        <f t="shared" ref="G1725:G1726" si="284">G1726</f>
        <v>4634010</v>
      </c>
      <c r="H1725" s="56">
        <v>420111010</v>
      </c>
      <c r="I1725" s="45" t="str">
        <f t="shared" si="282"/>
        <v>0420111010</v>
      </c>
      <c r="J1725" s="46"/>
      <c r="K1725" s="45" t="str">
        <f t="shared" si="281"/>
        <v>62004080420111010000</v>
      </c>
      <c r="L1725" s="39"/>
    </row>
    <row r="1726" spans="1:12" s="38" customFormat="1">
      <c r="A1726" s="70" t="s">
        <v>457</v>
      </c>
      <c r="B1726" s="54" t="s">
        <v>464</v>
      </c>
      <c r="C1726" s="54" t="s">
        <v>86</v>
      </c>
      <c r="D1726" s="54" t="s">
        <v>251</v>
      </c>
      <c r="E1726" s="54" t="s">
        <v>970</v>
      </c>
      <c r="F1726" s="54" t="s">
        <v>458</v>
      </c>
      <c r="G1726" s="55">
        <f t="shared" si="284"/>
        <v>4634010</v>
      </c>
      <c r="H1726" s="56">
        <v>420111010</v>
      </c>
      <c r="I1726" s="45" t="str">
        <f t="shared" si="282"/>
        <v>0420111010</v>
      </c>
      <c r="J1726" s="45"/>
      <c r="K1726" s="45" t="str">
        <f t="shared" si="281"/>
        <v>62004080420111010610</v>
      </c>
      <c r="L1726" s="39"/>
    </row>
    <row r="1727" spans="1:12" s="59" customFormat="1" ht="38.25">
      <c r="A1727" s="70" t="s">
        <v>459</v>
      </c>
      <c r="B1727" s="54" t="s">
        <v>464</v>
      </c>
      <c r="C1727" s="54" t="s">
        <v>86</v>
      </c>
      <c r="D1727" s="54" t="s">
        <v>251</v>
      </c>
      <c r="E1727" s="54" t="s">
        <v>970</v>
      </c>
      <c r="F1727" s="54" t="s">
        <v>460</v>
      </c>
      <c r="G1727" s="55">
        <f>VLOOKUP($K1727,'[1]АС БЮДЖ на 31 12 2018'!$A$8:$H$701,6,0)</f>
        <v>4634010</v>
      </c>
      <c r="H1727" s="56">
        <v>420111010</v>
      </c>
      <c r="I1727" s="45" t="str">
        <f t="shared" si="282"/>
        <v>0420111010</v>
      </c>
      <c r="J1727" s="45"/>
      <c r="K1727" s="45" t="str">
        <f t="shared" si="281"/>
        <v>62004080420111010611</v>
      </c>
      <c r="L1727" s="58"/>
    </row>
    <row r="1728" spans="1:12" s="38" customFormat="1">
      <c r="A1728" s="75" t="s">
        <v>971</v>
      </c>
      <c r="B1728" s="54" t="s">
        <v>464</v>
      </c>
      <c r="C1728" s="54" t="s">
        <v>86</v>
      </c>
      <c r="D1728" s="54" t="s">
        <v>251</v>
      </c>
      <c r="E1728" s="54" t="s">
        <v>972</v>
      </c>
      <c r="F1728" s="54" t="s">
        <v>24</v>
      </c>
      <c r="G1728" s="55">
        <f t="shared" ref="G1728:G1729" si="285">G1729</f>
        <v>16523108</v>
      </c>
      <c r="H1728" s="56">
        <v>420160020</v>
      </c>
      <c r="I1728" s="45" t="str">
        <f t="shared" si="282"/>
        <v>0420160020</v>
      </c>
      <c r="J1728" s="46"/>
      <c r="K1728" s="45" t="str">
        <f t="shared" si="281"/>
        <v>62004080420160020000</v>
      </c>
      <c r="L1728" s="39"/>
    </row>
    <row r="1729" spans="1:12" s="38" customFormat="1" ht="38.25">
      <c r="A1729" s="65" t="s">
        <v>223</v>
      </c>
      <c r="B1729" s="54" t="s">
        <v>464</v>
      </c>
      <c r="C1729" s="54" t="s">
        <v>86</v>
      </c>
      <c r="D1729" s="54" t="s">
        <v>251</v>
      </c>
      <c r="E1729" s="54" t="s">
        <v>972</v>
      </c>
      <c r="F1729" s="54" t="s">
        <v>224</v>
      </c>
      <c r="G1729" s="55">
        <f t="shared" si="285"/>
        <v>16523108</v>
      </c>
      <c r="H1729" s="56">
        <v>420160020</v>
      </c>
      <c r="I1729" s="45" t="str">
        <f t="shared" si="282"/>
        <v>0420160020</v>
      </c>
      <c r="J1729" s="45"/>
      <c r="K1729" s="45" t="str">
        <f t="shared" si="281"/>
        <v>62004080420160020810</v>
      </c>
      <c r="L1729" s="39"/>
    </row>
    <row r="1730" spans="1:12" s="59" customFormat="1" ht="63.75">
      <c r="A1730" s="65" t="s">
        <v>226</v>
      </c>
      <c r="B1730" s="54" t="s">
        <v>464</v>
      </c>
      <c r="C1730" s="54" t="s">
        <v>86</v>
      </c>
      <c r="D1730" s="54" t="s">
        <v>251</v>
      </c>
      <c r="E1730" s="54" t="s">
        <v>972</v>
      </c>
      <c r="F1730" s="54" t="s">
        <v>227</v>
      </c>
      <c r="G1730" s="55">
        <f>VLOOKUP($K1730,'[1]АС БЮДЖ на 31 12 2018'!$A$8:$H$701,6,0)</f>
        <v>16523108</v>
      </c>
      <c r="H1730" s="56">
        <v>420160020</v>
      </c>
      <c r="I1730" s="45" t="str">
        <f t="shared" si="282"/>
        <v>0420160020</v>
      </c>
      <c r="J1730" s="45"/>
      <c r="K1730" s="45" t="str">
        <f t="shared" si="281"/>
        <v>62004080420160020812</v>
      </c>
      <c r="L1730" s="58"/>
    </row>
    <row r="1731" spans="1:12" s="59" customFormat="1" ht="76.5">
      <c r="A1731" s="141" t="s">
        <v>973</v>
      </c>
      <c r="B1731" s="54" t="s">
        <v>464</v>
      </c>
      <c r="C1731" s="54" t="s">
        <v>86</v>
      </c>
      <c r="D1731" s="54" t="s">
        <v>251</v>
      </c>
      <c r="E1731" s="54" t="s">
        <v>974</v>
      </c>
      <c r="F1731" s="54" t="s">
        <v>24</v>
      </c>
      <c r="G1731" s="55">
        <f t="shared" ref="G1731:G1732" si="286">G1732</f>
        <v>183714613.33000001</v>
      </c>
      <c r="H1731" s="56">
        <v>420160070</v>
      </c>
      <c r="I1731" s="45" t="str">
        <f t="shared" si="282"/>
        <v>0420160070</v>
      </c>
      <c r="J1731" s="46"/>
      <c r="K1731" s="45" t="str">
        <f t="shared" si="281"/>
        <v>62004080420160070000</v>
      </c>
      <c r="L1731" s="39"/>
    </row>
    <row r="1732" spans="1:12" s="59" customFormat="1" ht="38.25">
      <c r="A1732" s="65" t="s">
        <v>223</v>
      </c>
      <c r="B1732" s="54" t="s">
        <v>464</v>
      </c>
      <c r="C1732" s="54" t="s">
        <v>86</v>
      </c>
      <c r="D1732" s="54" t="s">
        <v>251</v>
      </c>
      <c r="E1732" s="54" t="s">
        <v>974</v>
      </c>
      <c r="F1732" s="54" t="s">
        <v>224</v>
      </c>
      <c r="G1732" s="55">
        <f t="shared" si="286"/>
        <v>183714613.33000001</v>
      </c>
      <c r="H1732" s="56">
        <v>420160070</v>
      </c>
      <c r="I1732" s="45" t="str">
        <f t="shared" si="282"/>
        <v>0420160070</v>
      </c>
      <c r="J1732" s="45"/>
      <c r="K1732" s="45" t="str">
        <f t="shared" si="281"/>
        <v>62004080420160070810</v>
      </c>
      <c r="L1732" s="58"/>
    </row>
    <row r="1733" spans="1:12" s="59" customFormat="1" ht="63.75">
      <c r="A1733" s="65" t="s">
        <v>226</v>
      </c>
      <c r="B1733" s="54" t="s">
        <v>464</v>
      </c>
      <c r="C1733" s="54" t="s">
        <v>86</v>
      </c>
      <c r="D1733" s="54" t="s">
        <v>251</v>
      </c>
      <c r="E1733" s="54" t="s">
        <v>974</v>
      </c>
      <c r="F1733" s="54" t="s">
        <v>227</v>
      </c>
      <c r="G1733" s="55">
        <f>VLOOKUP($K1733,'[1]АС БЮДЖ на 31 12 2018'!$A$8:$H$701,6,0)</f>
        <v>183714613.33000001</v>
      </c>
      <c r="H1733" s="56">
        <v>420160070</v>
      </c>
      <c r="I1733" s="45" t="str">
        <f t="shared" si="282"/>
        <v>0420160070</v>
      </c>
      <c r="J1733" s="45"/>
      <c r="K1733" s="45" t="str">
        <f t="shared" si="281"/>
        <v>62004080420160070812</v>
      </c>
      <c r="L1733" s="58"/>
    </row>
    <row r="1734" spans="1:12" s="59" customFormat="1" ht="25.5">
      <c r="A1734" s="65" t="s">
        <v>101</v>
      </c>
      <c r="B1734" s="54" t="s">
        <v>464</v>
      </c>
      <c r="C1734" s="54" t="s">
        <v>86</v>
      </c>
      <c r="D1734" s="54" t="s">
        <v>251</v>
      </c>
      <c r="E1734" s="54" t="s">
        <v>102</v>
      </c>
      <c r="F1734" s="54" t="s">
        <v>24</v>
      </c>
      <c r="G1734" s="55">
        <f>G1735</f>
        <v>10</v>
      </c>
      <c r="H1734" s="54">
        <v>9800000000</v>
      </c>
      <c r="I1734" s="45" t="str">
        <f t="shared" si="282"/>
        <v>9800000000</v>
      </c>
      <c r="J1734" s="46"/>
      <c r="K1734" s="45" t="str">
        <f t="shared" si="281"/>
        <v>62004089800000000000</v>
      </c>
      <c r="L1734" s="39"/>
    </row>
    <row r="1735" spans="1:12" s="59" customFormat="1">
      <c r="A1735" s="65" t="s">
        <v>103</v>
      </c>
      <c r="B1735" s="54" t="s">
        <v>464</v>
      </c>
      <c r="C1735" s="54" t="s">
        <v>86</v>
      </c>
      <c r="D1735" s="54" t="s">
        <v>251</v>
      </c>
      <c r="E1735" s="54" t="s">
        <v>104</v>
      </c>
      <c r="F1735" s="54" t="s">
        <v>24</v>
      </c>
      <c r="G1735" s="55">
        <f>G1736</f>
        <v>10</v>
      </c>
      <c r="H1735" s="54">
        <v>9810000000</v>
      </c>
      <c r="I1735" s="45" t="str">
        <f t="shared" si="282"/>
        <v>9810000000</v>
      </c>
      <c r="J1735" s="46"/>
      <c r="K1735" s="45" t="str">
        <f t="shared" si="281"/>
        <v>62004089810000000000</v>
      </c>
      <c r="L1735" s="39"/>
    </row>
    <row r="1736" spans="1:12" s="59" customFormat="1">
      <c r="A1736" s="65" t="s">
        <v>975</v>
      </c>
      <c r="B1736" s="54" t="s">
        <v>464</v>
      </c>
      <c r="C1736" s="54" t="s">
        <v>86</v>
      </c>
      <c r="D1736" s="54" t="s">
        <v>251</v>
      </c>
      <c r="E1736" s="54" t="s">
        <v>976</v>
      </c>
      <c r="F1736" s="54" t="s">
        <v>24</v>
      </c>
      <c r="G1736" s="55">
        <f>G1737</f>
        <v>10</v>
      </c>
      <c r="H1736" s="54">
        <v>9810021170</v>
      </c>
      <c r="I1736" s="45" t="str">
        <f t="shared" si="282"/>
        <v>9810021170</v>
      </c>
      <c r="J1736" s="46"/>
      <c r="K1736" s="45" t="str">
        <f t="shared" si="281"/>
        <v>62004089810021170000</v>
      </c>
      <c r="L1736" s="39"/>
    </row>
    <row r="1737" spans="1:12" s="59" customFormat="1" ht="25.5">
      <c r="A1737" s="52" t="s">
        <v>43</v>
      </c>
      <c r="B1737" s="54" t="s">
        <v>464</v>
      </c>
      <c r="C1737" s="54" t="s">
        <v>86</v>
      </c>
      <c r="D1737" s="54" t="s">
        <v>251</v>
      </c>
      <c r="E1737" s="54" t="s">
        <v>976</v>
      </c>
      <c r="F1737" s="54" t="s">
        <v>44</v>
      </c>
      <c r="G1737" s="55">
        <f>G1738</f>
        <v>10</v>
      </c>
      <c r="H1737" s="54">
        <v>9810021170</v>
      </c>
      <c r="I1737" s="45" t="str">
        <f t="shared" si="282"/>
        <v>9810021170</v>
      </c>
      <c r="J1737" s="45"/>
      <c r="K1737" s="45" t="str">
        <f t="shared" si="281"/>
        <v>62004089810021170240</v>
      </c>
      <c r="L1737" s="58"/>
    </row>
    <row r="1738" spans="1:12" s="59" customFormat="1" ht="25.5">
      <c r="A1738" s="57" t="s">
        <v>45</v>
      </c>
      <c r="B1738" s="54" t="s">
        <v>464</v>
      </c>
      <c r="C1738" s="54" t="s">
        <v>86</v>
      </c>
      <c r="D1738" s="54" t="s">
        <v>251</v>
      </c>
      <c r="E1738" s="54" t="s">
        <v>976</v>
      </c>
      <c r="F1738" s="54" t="s">
        <v>46</v>
      </c>
      <c r="G1738" s="55">
        <f>VLOOKUP($K1738,'[1]АС БЮДЖ на 31 12 2018'!$A$8:$H$701,6,0)</f>
        <v>10</v>
      </c>
      <c r="H1738" s="54">
        <v>9810021170</v>
      </c>
      <c r="I1738" s="45" t="str">
        <f t="shared" si="282"/>
        <v>9810021170</v>
      </c>
      <c r="J1738" s="45"/>
      <c r="K1738" s="45" t="str">
        <f t="shared" si="281"/>
        <v>62004089810021170244</v>
      </c>
      <c r="L1738" s="58"/>
    </row>
    <row r="1739" spans="1:12" s="38" customFormat="1">
      <c r="A1739" s="47" t="s">
        <v>894</v>
      </c>
      <c r="B1739" s="48" t="s">
        <v>464</v>
      </c>
      <c r="C1739" s="49" t="s">
        <v>86</v>
      </c>
      <c r="D1739" s="49" t="s">
        <v>520</v>
      </c>
      <c r="E1739" s="49" t="s">
        <v>23</v>
      </c>
      <c r="F1739" s="49" t="s">
        <v>24</v>
      </c>
      <c r="G1739" s="50">
        <f>G1740+G1746+G1781</f>
        <v>527269289.54000002</v>
      </c>
      <c r="H1739" s="51">
        <v>0</v>
      </c>
      <c r="I1739" s="45" t="str">
        <f t="shared" si="282"/>
        <v>0000000000</v>
      </c>
      <c r="J1739" s="46"/>
      <c r="K1739" s="45" t="str">
        <f t="shared" si="281"/>
        <v>62004090000000000000</v>
      </c>
      <c r="L1739" s="39"/>
    </row>
    <row r="1740" spans="1:12" s="38" customFormat="1" ht="38.25">
      <c r="A1740" s="75" t="s">
        <v>315</v>
      </c>
      <c r="B1740" s="53" t="s">
        <v>464</v>
      </c>
      <c r="C1740" s="53" t="s">
        <v>86</v>
      </c>
      <c r="D1740" s="53" t="s">
        <v>520</v>
      </c>
      <c r="E1740" s="53" t="s">
        <v>316</v>
      </c>
      <c r="F1740" s="53" t="s">
        <v>24</v>
      </c>
      <c r="G1740" s="93">
        <f t="shared" ref="G1740:G1743" si="287">G1741</f>
        <v>5251460</v>
      </c>
      <c r="H1740" s="95">
        <v>200000000</v>
      </c>
      <c r="I1740" s="45" t="str">
        <f t="shared" si="282"/>
        <v>0200000000</v>
      </c>
      <c r="J1740" s="46"/>
      <c r="K1740" s="45" t="str">
        <f t="shared" si="281"/>
        <v>62004090200000000000</v>
      </c>
      <c r="L1740" s="39"/>
    </row>
    <row r="1741" spans="1:12" s="38" customFormat="1" ht="38.25">
      <c r="A1741" s="52" t="s">
        <v>317</v>
      </c>
      <c r="B1741" s="53" t="s">
        <v>464</v>
      </c>
      <c r="C1741" s="53" t="s">
        <v>86</v>
      </c>
      <c r="D1741" s="53" t="s">
        <v>520</v>
      </c>
      <c r="E1741" s="53" t="s">
        <v>318</v>
      </c>
      <c r="F1741" s="53" t="s">
        <v>24</v>
      </c>
      <c r="G1741" s="93">
        <f t="shared" si="287"/>
        <v>5251460</v>
      </c>
      <c r="H1741" s="95" t="s">
        <v>319</v>
      </c>
      <c r="I1741" s="45" t="str">
        <f t="shared" si="282"/>
        <v>02Б0000000</v>
      </c>
      <c r="J1741" s="46"/>
      <c r="K1741" s="45" t="str">
        <f t="shared" si="281"/>
        <v>620040902Б0000000000</v>
      </c>
      <c r="L1741" s="39"/>
    </row>
    <row r="1742" spans="1:12" s="38" customFormat="1" ht="51">
      <c r="A1742" s="57" t="s">
        <v>977</v>
      </c>
      <c r="B1742" s="53" t="s">
        <v>464</v>
      </c>
      <c r="C1742" s="53" t="s">
        <v>86</v>
      </c>
      <c r="D1742" s="53" t="s">
        <v>520</v>
      </c>
      <c r="E1742" s="53" t="s">
        <v>978</v>
      </c>
      <c r="F1742" s="53" t="s">
        <v>24</v>
      </c>
      <c r="G1742" s="93">
        <f t="shared" si="287"/>
        <v>5251460</v>
      </c>
      <c r="H1742" s="95" t="s">
        <v>979</v>
      </c>
      <c r="I1742" s="45" t="str">
        <f t="shared" si="282"/>
        <v>02Б0100000</v>
      </c>
      <c r="J1742" s="46"/>
      <c r="K1742" s="45" t="str">
        <f t="shared" si="281"/>
        <v>620040902Б0100000000</v>
      </c>
      <c r="L1742" s="39"/>
    </row>
    <row r="1743" spans="1:12" s="38" customFormat="1" ht="38.25">
      <c r="A1743" s="57" t="s">
        <v>980</v>
      </c>
      <c r="B1743" s="53" t="s">
        <v>464</v>
      </c>
      <c r="C1743" s="53" t="s">
        <v>86</v>
      </c>
      <c r="D1743" s="53" t="s">
        <v>520</v>
      </c>
      <c r="E1743" s="53" t="s">
        <v>981</v>
      </c>
      <c r="F1743" s="53" t="s">
        <v>24</v>
      </c>
      <c r="G1743" s="93">
        <f t="shared" si="287"/>
        <v>5251460</v>
      </c>
      <c r="H1743" s="95" t="s">
        <v>982</v>
      </c>
      <c r="I1743" s="45" t="str">
        <f t="shared" si="282"/>
        <v>02Б0120560</v>
      </c>
      <c r="J1743" s="46"/>
      <c r="K1743" s="45" t="str">
        <f t="shared" si="281"/>
        <v>620040902Б0120560000</v>
      </c>
      <c r="L1743" s="39"/>
    </row>
    <row r="1744" spans="1:12" s="38" customFormat="1" ht="25.5">
      <c r="A1744" s="52" t="s">
        <v>43</v>
      </c>
      <c r="B1744" s="53" t="s">
        <v>464</v>
      </c>
      <c r="C1744" s="53" t="s">
        <v>86</v>
      </c>
      <c r="D1744" s="53" t="s">
        <v>520</v>
      </c>
      <c r="E1744" s="53" t="s">
        <v>981</v>
      </c>
      <c r="F1744" s="53" t="s">
        <v>44</v>
      </c>
      <c r="G1744" s="93">
        <f>G1745</f>
        <v>5251460</v>
      </c>
      <c r="H1744" s="95" t="s">
        <v>982</v>
      </c>
      <c r="I1744" s="45" t="str">
        <f t="shared" si="282"/>
        <v>02Б0120560</v>
      </c>
      <c r="J1744" s="45"/>
      <c r="K1744" s="45" t="str">
        <f t="shared" si="281"/>
        <v>620040902Б0120560240</v>
      </c>
      <c r="L1744" s="39"/>
    </row>
    <row r="1745" spans="1:12" s="59" customFormat="1" ht="25.5">
      <c r="A1745" s="57" t="s">
        <v>45</v>
      </c>
      <c r="B1745" s="53" t="s">
        <v>464</v>
      </c>
      <c r="C1745" s="53" t="s">
        <v>86</v>
      </c>
      <c r="D1745" s="53" t="s">
        <v>520</v>
      </c>
      <c r="E1745" s="53" t="s">
        <v>981</v>
      </c>
      <c r="F1745" s="53" t="s">
        <v>46</v>
      </c>
      <c r="G1745" s="55">
        <f>VLOOKUP($K1745,'[1]АС БЮДЖ на 31 12 2018'!$A$8:$H$701,6,0)</f>
        <v>5251460</v>
      </c>
      <c r="H1745" s="56" t="s">
        <v>982</v>
      </c>
      <c r="I1745" s="45" t="str">
        <f t="shared" si="282"/>
        <v>02Б0120560</v>
      </c>
      <c r="J1745" s="45"/>
      <c r="K1745" s="45" t="str">
        <f t="shared" si="281"/>
        <v>620040902Б0120560244</v>
      </c>
      <c r="L1745" s="58"/>
    </row>
    <row r="1746" spans="1:12" s="38" customFormat="1" ht="38.25">
      <c r="A1746" s="57" t="s">
        <v>326</v>
      </c>
      <c r="B1746" s="54" t="s">
        <v>464</v>
      </c>
      <c r="C1746" s="54" t="s">
        <v>86</v>
      </c>
      <c r="D1746" s="54" t="s">
        <v>520</v>
      </c>
      <c r="E1746" s="54" t="s">
        <v>327</v>
      </c>
      <c r="F1746" s="53" t="s">
        <v>24</v>
      </c>
      <c r="G1746" s="93">
        <f>G1747</f>
        <v>519224237.34000003</v>
      </c>
      <c r="H1746" s="95">
        <v>400000000</v>
      </c>
      <c r="I1746" s="45" t="str">
        <f t="shared" si="282"/>
        <v>0400000000</v>
      </c>
      <c r="J1746" s="46"/>
      <c r="K1746" s="45" t="str">
        <f t="shared" si="281"/>
        <v>62004090400000000000</v>
      </c>
      <c r="L1746" s="39"/>
    </row>
    <row r="1747" spans="1:12" s="38" customFormat="1" ht="38.25">
      <c r="A1747" s="91" t="s">
        <v>328</v>
      </c>
      <c r="B1747" s="54" t="s">
        <v>464</v>
      </c>
      <c r="C1747" s="54" t="s">
        <v>86</v>
      </c>
      <c r="D1747" s="54" t="s">
        <v>520</v>
      </c>
      <c r="E1747" s="54" t="s">
        <v>329</v>
      </c>
      <c r="F1747" s="53" t="s">
        <v>24</v>
      </c>
      <c r="G1747" s="93">
        <f>G1748+G1773</f>
        <v>519224237.34000003</v>
      </c>
      <c r="H1747" s="95">
        <v>420000000</v>
      </c>
      <c r="I1747" s="45" t="str">
        <f t="shared" si="282"/>
        <v>0420000000</v>
      </c>
      <c r="J1747" s="46"/>
      <c r="K1747" s="45" t="str">
        <f t="shared" si="281"/>
        <v>62004090420000000000</v>
      </c>
      <c r="L1747" s="39"/>
    </row>
    <row r="1748" spans="1:12" s="38" customFormat="1" ht="38.25">
      <c r="A1748" s="52" t="s">
        <v>330</v>
      </c>
      <c r="B1748" s="54" t="s">
        <v>464</v>
      </c>
      <c r="C1748" s="54" t="s">
        <v>86</v>
      </c>
      <c r="D1748" s="54" t="s">
        <v>520</v>
      </c>
      <c r="E1748" s="54" t="s">
        <v>331</v>
      </c>
      <c r="F1748" s="53" t="s">
        <v>24</v>
      </c>
      <c r="G1748" s="93">
        <f>G1749+G1752+G1761+G1767+G1770+G1764+G1758+G1755</f>
        <v>464431624.68000001</v>
      </c>
      <c r="H1748" s="95">
        <v>420200000</v>
      </c>
      <c r="I1748" s="45" t="str">
        <f t="shared" si="282"/>
        <v>0420200000</v>
      </c>
      <c r="J1748" s="46"/>
      <c r="K1748" s="45" t="str">
        <f t="shared" si="281"/>
        <v>62004090420200000000</v>
      </c>
      <c r="L1748" s="39"/>
    </row>
    <row r="1749" spans="1:12" s="38" customFormat="1">
      <c r="A1749" s="52" t="s">
        <v>983</v>
      </c>
      <c r="B1749" s="54" t="s">
        <v>464</v>
      </c>
      <c r="C1749" s="54" t="s">
        <v>86</v>
      </c>
      <c r="D1749" s="54" t="s">
        <v>520</v>
      </c>
      <c r="E1749" s="54" t="s">
        <v>984</v>
      </c>
      <c r="F1749" s="53" t="s">
        <v>24</v>
      </c>
      <c r="G1749" s="93">
        <f t="shared" ref="G1749:G1750" si="288">G1750</f>
        <v>22754063.390000001</v>
      </c>
      <c r="H1749" s="95">
        <v>420220130</v>
      </c>
      <c r="I1749" s="45" t="str">
        <f t="shared" si="282"/>
        <v>0420220130</v>
      </c>
      <c r="J1749" s="46"/>
      <c r="K1749" s="45" t="str">
        <f t="shared" si="281"/>
        <v>62004090420220130000</v>
      </c>
      <c r="L1749" s="39"/>
    </row>
    <row r="1750" spans="1:12" s="38" customFormat="1" ht="25.5">
      <c r="A1750" s="52" t="s">
        <v>43</v>
      </c>
      <c r="B1750" s="54" t="s">
        <v>464</v>
      </c>
      <c r="C1750" s="54" t="s">
        <v>86</v>
      </c>
      <c r="D1750" s="54" t="s">
        <v>520</v>
      </c>
      <c r="E1750" s="54" t="s">
        <v>984</v>
      </c>
      <c r="F1750" s="53" t="s">
        <v>44</v>
      </c>
      <c r="G1750" s="93">
        <f t="shared" si="288"/>
        <v>22754063.390000001</v>
      </c>
      <c r="H1750" s="95">
        <v>420220130</v>
      </c>
      <c r="I1750" s="45" t="str">
        <f t="shared" si="282"/>
        <v>0420220130</v>
      </c>
      <c r="J1750" s="45"/>
      <c r="K1750" s="45" t="str">
        <f t="shared" si="281"/>
        <v>62004090420220130240</v>
      </c>
      <c r="L1750" s="39"/>
    </row>
    <row r="1751" spans="1:12" s="59" customFormat="1" ht="25.5">
      <c r="A1751" s="57" t="s">
        <v>45</v>
      </c>
      <c r="B1751" s="54" t="s">
        <v>464</v>
      </c>
      <c r="C1751" s="54" t="s">
        <v>86</v>
      </c>
      <c r="D1751" s="54" t="s">
        <v>520</v>
      </c>
      <c r="E1751" s="54" t="s">
        <v>984</v>
      </c>
      <c r="F1751" s="53" t="s">
        <v>46</v>
      </c>
      <c r="G1751" s="55">
        <f>VLOOKUP($K1751,'[1]АС БЮДЖ на 31 12 2018'!$A$8:$H$701,6,0)</f>
        <v>22754063.390000001</v>
      </c>
      <c r="H1751" s="56">
        <v>420220130</v>
      </c>
      <c r="I1751" s="45" t="str">
        <f t="shared" si="282"/>
        <v>0420220130</v>
      </c>
      <c r="J1751" s="45"/>
      <c r="K1751" s="45" t="str">
        <f t="shared" si="281"/>
        <v>62004090420220130244</v>
      </c>
      <c r="L1751" s="58"/>
    </row>
    <row r="1752" spans="1:12" s="38" customFormat="1" ht="63.75">
      <c r="A1752" s="52" t="s">
        <v>985</v>
      </c>
      <c r="B1752" s="54" t="s">
        <v>464</v>
      </c>
      <c r="C1752" s="54" t="s">
        <v>86</v>
      </c>
      <c r="D1752" s="54" t="s">
        <v>520</v>
      </c>
      <c r="E1752" s="54" t="s">
        <v>986</v>
      </c>
      <c r="F1752" s="53" t="s">
        <v>24</v>
      </c>
      <c r="G1752" s="93">
        <f t="shared" ref="G1752:G1753" si="289">G1753</f>
        <v>40000000</v>
      </c>
      <c r="H1752" s="95">
        <v>420220810</v>
      </c>
      <c r="I1752" s="45" t="str">
        <f t="shared" si="282"/>
        <v>0420220810</v>
      </c>
      <c r="J1752" s="46"/>
      <c r="K1752" s="45" t="str">
        <f t="shared" si="281"/>
        <v>62004090420220810000</v>
      </c>
      <c r="L1752" s="39"/>
    </row>
    <row r="1753" spans="1:12" s="38" customFormat="1" ht="25.5">
      <c r="A1753" s="52" t="s">
        <v>43</v>
      </c>
      <c r="B1753" s="54" t="s">
        <v>464</v>
      </c>
      <c r="C1753" s="54" t="s">
        <v>86</v>
      </c>
      <c r="D1753" s="54" t="s">
        <v>520</v>
      </c>
      <c r="E1753" s="54" t="s">
        <v>986</v>
      </c>
      <c r="F1753" s="53" t="s">
        <v>44</v>
      </c>
      <c r="G1753" s="93">
        <f t="shared" si="289"/>
        <v>40000000</v>
      </c>
      <c r="H1753" s="95">
        <v>420220810</v>
      </c>
      <c r="I1753" s="45" t="str">
        <f t="shared" si="282"/>
        <v>0420220810</v>
      </c>
      <c r="J1753" s="45"/>
      <c r="K1753" s="45" t="str">
        <f t="shared" si="281"/>
        <v>62004090420220810240</v>
      </c>
      <c r="L1753" s="39"/>
    </row>
    <row r="1754" spans="1:12" s="59" customFormat="1" ht="25.5">
      <c r="A1754" s="57" t="s">
        <v>45</v>
      </c>
      <c r="B1754" s="54" t="s">
        <v>464</v>
      </c>
      <c r="C1754" s="54" t="s">
        <v>86</v>
      </c>
      <c r="D1754" s="54" t="s">
        <v>520</v>
      </c>
      <c r="E1754" s="54" t="s">
        <v>986</v>
      </c>
      <c r="F1754" s="53" t="s">
        <v>46</v>
      </c>
      <c r="G1754" s="55">
        <f>VLOOKUP($K1754,'[1]АС БЮДЖ на 31 12 2018'!$A$8:$H$701,6,0)</f>
        <v>40000000</v>
      </c>
      <c r="H1754" s="56">
        <v>420220810</v>
      </c>
      <c r="I1754" s="45" t="str">
        <f t="shared" si="282"/>
        <v>0420220810</v>
      </c>
      <c r="J1754" s="45"/>
      <c r="K1754" s="45" t="str">
        <f t="shared" si="281"/>
        <v>62004090420220810244</v>
      </c>
      <c r="L1754" s="58"/>
    </row>
    <row r="1755" spans="1:12" s="59" customFormat="1">
      <c r="A1755" s="57" t="s">
        <v>987</v>
      </c>
      <c r="B1755" s="54" t="s">
        <v>464</v>
      </c>
      <c r="C1755" s="54" t="s">
        <v>86</v>
      </c>
      <c r="D1755" s="54" t="s">
        <v>520</v>
      </c>
      <c r="E1755" s="54" t="s">
        <v>988</v>
      </c>
      <c r="F1755" s="53" t="s">
        <v>24</v>
      </c>
      <c r="G1755" s="55">
        <f>G1756</f>
        <v>1000000</v>
      </c>
      <c r="H1755" s="56">
        <v>420220830</v>
      </c>
      <c r="I1755" s="45" t="str">
        <f t="shared" si="282"/>
        <v>0420220830</v>
      </c>
      <c r="J1755" s="46"/>
      <c r="K1755" s="45" t="str">
        <f t="shared" si="281"/>
        <v>62004090420220830000</v>
      </c>
      <c r="L1755" s="39"/>
    </row>
    <row r="1756" spans="1:12" s="59" customFormat="1" ht="25.5">
      <c r="A1756" s="57" t="s">
        <v>43</v>
      </c>
      <c r="B1756" s="54" t="s">
        <v>464</v>
      </c>
      <c r="C1756" s="54" t="s">
        <v>86</v>
      </c>
      <c r="D1756" s="54" t="s">
        <v>520</v>
      </c>
      <c r="E1756" s="54" t="s">
        <v>988</v>
      </c>
      <c r="F1756" s="53" t="s">
        <v>44</v>
      </c>
      <c r="G1756" s="55">
        <f>G1757</f>
        <v>1000000</v>
      </c>
      <c r="H1756" s="56">
        <v>420220830</v>
      </c>
      <c r="I1756" s="45" t="str">
        <f t="shared" si="282"/>
        <v>0420220830</v>
      </c>
      <c r="J1756" s="45"/>
      <c r="K1756" s="45" t="str">
        <f t="shared" si="281"/>
        <v>62004090420220830240</v>
      </c>
      <c r="L1756" s="58"/>
    </row>
    <row r="1757" spans="1:12" s="59" customFormat="1" ht="25.5">
      <c r="A1757" s="57" t="s">
        <v>45</v>
      </c>
      <c r="B1757" s="54" t="s">
        <v>464</v>
      </c>
      <c r="C1757" s="54" t="s">
        <v>86</v>
      </c>
      <c r="D1757" s="54" t="s">
        <v>520</v>
      </c>
      <c r="E1757" s="54" t="s">
        <v>988</v>
      </c>
      <c r="F1757" s="53" t="s">
        <v>46</v>
      </c>
      <c r="G1757" s="55">
        <f>VLOOKUP($K1757,'[1]АС БЮДЖ на 31 12 2018'!$A$8:$H$701,6,0)</f>
        <v>1000000</v>
      </c>
      <c r="H1757" s="56">
        <v>420220830</v>
      </c>
      <c r="I1757" s="45" t="str">
        <f t="shared" si="282"/>
        <v>0420220830</v>
      </c>
      <c r="J1757" s="45"/>
      <c r="K1757" s="45" t="str">
        <f t="shared" si="281"/>
        <v>62004090420220830244</v>
      </c>
      <c r="L1757" s="58"/>
    </row>
    <row r="1758" spans="1:12" s="59" customFormat="1" ht="51">
      <c r="A1758" s="52" t="s">
        <v>901</v>
      </c>
      <c r="B1758" s="54" t="s">
        <v>464</v>
      </c>
      <c r="C1758" s="54" t="s">
        <v>86</v>
      </c>
      <c r="D1758" s="54" t="s">
        <v>520</v>
      </c>
      <c r="E1758" s="54" t="s">
        <v>902</v>
      </c>
      <c r="F1758" s="54" t="s">
        <v>24</v>
      </c>
      <c r="G1758" s="93">
        <f t="shared" ref="G1758:G1759" si="290">G1759</f>
        <v>47337540.939999998</v>
      </c>
      <c r="H1758" s="95">
        <v>420221410</v>
      </c>
      <c r="I1758" s="45" t="str">
        <f t="shared" si="282"/>
        <v>0420221410</v>
      </c>
      <c r="J1758" s="46"/>
      <c r="K1758" s="45" t="str">
        <f t="shared" si="281"/>
        <v>62004090420221410000</v>
      </c>
      <c r="L1758" s="39"/>
    </row>
    <row r="1759" spans="1:12" s="59" customFormat="1" ht="25.5">
      <c r="A1759" s="52" t="s">
        <v>43</v>
      </c>
      <c r="B1759" s="54" t="s">
        <v>464</v>
      </c>
      <c r="C1759" s="54" t="s">
        <v>86</v>
      </c>
      <c r="D1759" s="54" t="s">
        <v>520</v>
      </c>
      <c r="E1759" s="54" t="s">
        <v>902</v>
      </c>
      <c r="F1759" s="54" t="s">
        <v>44</v>
      </c>
      <c r="G1759" s="93">
        <f t="shared" si="290"/>
        <v>47337540.939999998</v>
      </c>
      <c r="H1759" s="95">
        <v>420221410</v>
      </c>
      <c r="I1759" s="45" t="str">
        <f t="shared" si="282"/>
        <v>0420221410</v>
      </c>
      <c r="J1759" s="45"/>
      <c r="K1759" s="45" t="str">
        <f t="shared" si="281"/>
        <v>62004090420221410240</v>
      </c>
      <c r="L1759" s="58"/>
    </row>
    <row r="1760" spans="1:12" s="59" customFormat="1" ht="25.5">
      <c r="A1760" s="57" t="s">
        <v>45</v>
      </c>
      <c r="B1760" s="54" t="s">
        <v>464</v>
      </c>
      <c r="C1760" s="54" t="s">
        <v>86</v>
      </c>
      <c r="D1760" s="54" t="s">
        <v>520</v>
      </c>
      <c r="E1760" s="54" t="s">
        <v>902</v>
      </c>
      <c r="F1760" s="53" t="s">
        <v>46</v>
      </c>
      <c r="G1760" s="55">
        <f>VLOOKUP($K1760,'[1]АС БЮДЖ на 31 12 2018'!$A$8:$H$701,6,0)</f>
        <v>47337540.939999998</v>
      </c>
      <c r="H1760" s="95">
        <v>420221410</v>
      </c>
      <c r="I1760" s="45" t="str">
        <f t="shared" si="282"/>
        <v>0420221410</v>
      </c>
      <c r="J1760" s="45"/>
      <c r="K1760" s="45" t="str">
        <f t="shared" si="281"/>
        <v>62004090420221410244</v>
      </c>
      <c r="L1760" s="58"/>
    </row>
    <row r="1761" spans="1:12" s="38" customFormat="1" ht="51">
      <c r="A1761" s="52" t="s">
        <v>989</v>
      </c>
      <c r="B1761" s="53" t="s">
        <v>464</v>
      </c>
      <c r="C1761" s="54" t="s">
        <v>86</v>
      </c>
      <c r="D1761" s="54" t="s">
        <v>520</v>
      </c>
      <c r="E1761" s="77" t="s">
        <v>990</v>
      </c>
      <c r="F1761" s="53" t="s">
        <v>24</v>
      </c>
      <c r="G1761" s="93">
        <f t="shared" ref="G1761:G1762" si="291">G1762</f>
        <v>10977129</v>
      </c>
      <c r="H1761" s="95">
        <v>420260090</v>
      </c>
      <c r="I1761" s="45" t="str">
        <f t="shared" si="282"/>
        <v>0420260090</v>
      </c>
      <c r="J1761" s="46"/>
      <c r="K1761" s="45" t="str">
        <f t="shared" si="281"/>
        <v>62004090420260090000</v>
      </c>
      <c r="L1761" s="39"/>
    </row>
    <row r="1762" spans="1:12" s="38" customFormat="1" ht="38.25">
      <c r="A1762" s="65" t="s">
        <v>223</v>
      </c>
      <c r="B1762" s="53" t="s">
        <v>464</v>
      </c>
      <c r="C1762" s="54" t="s">
        <v>86</v>
      </c>
      <c r="D1762" s="54" t="s">
        <v>520</v>
      </c>
      <c r="E1762" s="77" t="s">
        <v>990</v>
      </c>
      <c r="F1762" s="53" t="s">
        <v>224</v>
      </c>
      <c r="G1762" s="93">
        <f t="shared" si="291"/>
        <v>10977129</v>
      </c>
      <c r="H1762" s="95">
        <v>420260090</v>
      </c>
      <c r="I1762" s="45" t="str">
        <f t="shared" si="282"/>
        <v>0420260090</v>
      </c>
      <c r="J1762" s="45"/>
      <c r="K1762" s="45" t="str">
        <f t="shared" si="281"/>
        <v>62004090420260090810</v>
      </c>
      <c r="L1762" s="39"/>
    </row>
    <row r="1763" spans="1:12" s="59" customFormat="1" ht="38.25">
      <c r="A1763" s="57" t="s">
        <v>203</v>
      </c>
      <c r="B1763" s="53" t="s">
        <v>464</v>
      </c>
      <c r="C1763" s="54" t="s">
        <v>86</v>
      </c>
      <c r="D1763" s="54" t="s">
        <v>520</v>
      </c>
      <c r="E1763" s="77" t="s">
        <v>990</v>
      </c>
      <c r="F1763" s="53" t="s">
        <v>225</v>
      </c>
      <c r="G1763" s="55">
        <f>VLOOKUP($K1763,'[1]АС БЮДЖ на 31 12 2018'!$A$8:$H$701,6,0)</f>
        <v>10977129</v>
      </c>
      <c r="H1763" s="56">
        <v>420260090</v>
      </c>
      <c r="I1763" s="45" t="str">
        <f t="shared" si="282"/>
        <v>0420260090</v>
      </c>
      <c r="J1763" s="45"/>
      <c r="K1763" s="45" t="str">
        <f t="shared" si="281"/>
        <v>62004090420260090811</v>
      </c>
      <c r="L1763" s="58"/>
    </row>
    <row r="1764" spans="1:12" s="59" customFormat="1" ht="25.5">
      <c r="A1764" s="65" t="s">
        <v>991</v>
      </c>
      <c r="B1764" s="53" t="s">
        <v>464</v>
      </c>
      <c r="C1764" s="54" t="s">
        <v>86</v>
      </c>
      <c r="D1764" s="54" t="s">
        <v>520</v>
      </c>
      <c r="E1764" s="77" t="s">
        <v>992</v>
      </c>
      <c r="F1764" s="53" t="s">
        <v>24</v>
      </c>
      <c r="G1764" s="68">
        <f t="shared" ref="G1764:G1765" si="292">G1765</f>
        <v>309431440.20999998</v>
      </c>
      <c r="H1764" s="69">
        <v>420276460</v>
      </c>
      <c r="I1764" s="45" t="str">
        <f t="shared" si="282"/>
        <v>0420276460</v>
      </c>
      <c r="J1764" s="46"/>
      <c r="K1764" s="45" t="str">
        <f t="shared" si="281"/>
        <v>62004090420276460000</v>
      </c>
      <c r="L1764" s="39"/>
    </row>
    <row r="1765" spans="1:12" s="59" customFormat="1" ht="25.5">
      <c r="A1765" s="52" t="s">
        <v>43</v>
      </c>
      <c r="B1765" s="53" t="s">
        <v>464</v>
      </c>
      <c r="C1765" s="54" t="s">
        <v>86</v>
      </c>
      <c r="D1765" s="54" t="s">
        <v>520</v>
      </c>
      <c r="E1765" s="77" t="s">
        <v>992</v>
      </c>
      <c r="F1765" s="53" t="s">
        <v>44</v>
      </c>
      <c r="G1765" s="68">
        <f t="shared" si="292"/>
        <v>309431440.20999998</v>
      </c>
      <c r="H1765" s="69">
        <v>420276460</v>
      </c>
      <c r="I1765" s="45" t="str">
        <f t="shared" si="282"/>
        <v>0420276460</v>
      </c>
      <c r="J1765" s="45"/>
      <c r="K1765" s="45" t="str">
        <f t="shared" si="281"/>
        <v>62004090420276460240</v>
      </c>
      <c r="L1765" s="58"/>
    </row>
    <row r="1766" spans="1:12" s="59" customFormat="1" ht="25.5">
      <c r="A1766" s="52" t="s">
        <v>45</v>
      </c>
      <c r="B1766" s="53" t="s">
        <v>464</v>
      </c>
      <c r="C1766" s="54" t="s">
        <v>86</v>
      </c>
      <c r="D1766" s="54" t="s">
        <v>520</v>
      </c>
      <c r="E1766" s="77" t="s">
        <v>992</v>
      </c>
      <c r="F1766" s="53" t="s">
        <v>46</v>
      </c>
      <c r="G1766" s="55">
        <f>VLOOKUP($K1766,'[1]АС БЮДЖ на 31 12 2018'!$A$8:$H$701,6,0)</f>
        <v>309431440.20999998</v>
      </c>
      <c r="H1766" s="69">
        <v>420276460</v>
      </c>
      <c r="I1766" s="45" t="str">
        <f t="shared" si="282"/>
        <v>0420276460</v>
      </c>
      <c r="J1766" s="45"/>
      <c r="K1766" s="45" t="str">
        <f t="shared" si="281"/>
        <v>62004090420276460244</v>
      </c>
      <c r="L1766" s="58"/>
    </row>
    <row r="1767" spans="1:12" s="38" customFormat="1" ht="25.5">
      <c r="A1767" s="52" t="s">
        <v>993</v>
      </c>
      <c r="B1767" s="53" t="s">
        <v>464</v>
      </c>
      <c r="C1767" s="54" t="s">
        <v>86</v>
      </c>
      <c r="D1767" s="54" t="s">
        <v>520</v>
      </c>
      <c r="E1767" s="77" t="s">
        <v>994</v>
      </c>
      <c r="F1767" s="53" t="s">
        <v>24</v>
      </c>
      <c r="G1767" s="93">
        <f t="shared" ref="G1767:G1768" si="293">G1768</f>
        <v>29649448.890000001</v>
      </c>
      <c r="H1767" s="95" t="s">
        <v>995</v>
      </c>
      <c r="I1767" s="45" t="str">
        <f t="shared" si="282"/>
        <v>04202S6460</v>
      </c>
      <c r="J1767" s="46"/>
      <c r="K1767" s="45" t="str">
        <f t="shared" si="281"/>
        <v>620040904202S6460000</v>
      </c>
      <c r="L1767" s="39"/>
    </row>
    <row r="1768" spans="1:12" s="38" customFormat="1" ht="25.5">
      <c r="A1768" s="52" t="s">
        <v>43</v>
      </c>
      <c r="B1768" s="53" t="s">
        <v>464</v>
      </c>
      <c r="C1768" s="54" t="s">
        <v>86</v>
      </c>
      <c r="D1768" s="54" t="s">
        <v>520</v>
      </c>
      <c r="E1768" s="77" t="s">
        <v>994</v>
      </c>
      <c r="F1768" s="53" t="s">
        <v>44</v>
      </c>
      <c r="G1768" s="93">
        <f t="shared" si="293"/>
        <v>29649448.890000001</v>
      </c>
      <c r="H1768" s="95" t="s">
        <v>995</v>
      </c>
      <c r="I1768" s="45" t="str">
        <f t="shared" si="282"/>
        <v>04202S6460</v>
      </c>
      <c r="J1768" s="45"/>
      <c r="K1768" s="45" t="str">
        <f t="shared" si="281"/>
        <v>620040904202S6460240</v>
      </c>
      <c r="L1768" s="39"/>
    </row>
    <row r="1769" spans="1:12" s="59" customFormat="1" ht="25.5">
      <c r="A1769" s="57" t="s">
        <v>45</v>
      </c>
      <c r="B1769" s="53" t="s">
        <v>464</v>
      </c>
      <c r="C1769" s="54" t="s">
        <v>86</v>
      </c>
      <c r="D1769" s="54" t="s">
        <v>520</v>
      </c>
      <c r="E1769" s="77" t="s">
        <v>994</v>
      </c>
      <c r="F1769" s="53" t="s">
        <v>46</v>
      </c>
      <c r="G1769" s="55">
        <f>VLOOKUP($K1769,'[1]АС БЮДЖ на 31 12 2018'!$A$8:$H$701,6,0)</f>
        <v>29649448.890000001</v>
      </c>
      <c r="H1769" s="56" t="s">
        <v>995</v>
      </c>
      <c r="I1769" s="45" t="str">
        <f t="shared" si="282"/>
        <v>04202S6460</v>
      </c>
      <c r="J1769" s="45"/>
      <c r="K1769" s="45" t="str">
        <f t="shared" si="281"/>
        <v>620040904202S6460244</v>
      </c>
      <c r="L1769" s="58"/>
    </row>
    <row r="1770" spans="1:12" s="38" customFormat="1" ht="38.25">
      <c r="A1770" s="52" t="s">
        <v>996</v>
      </c>
      <c r="B1770" s="53" t="s">
        <v>464</v>
      </c>
      <c r="C1770" s="54" t="s">
        <v>86</v>
      </c>
      <c r="D1770" s="54" t="s">
        <v>520</v>
      </c>
      <c r="E1770" s="77" t="s">
        <v>997</v>
      </c>
      <c r="F1770" s="53" t="s">
        <v>24</v>
      </c>
      <c r="G1770" s="93">
        <f t="shared" ref="G1770:G1771" si="294">G1771</f>
        <v>3282002.25</v>
      </c>
      <c r="H1770" s="95" t="s">
        <v>998</v>
      </c>
      <c r="I1770" s="45" t="str">
        <f t="shared" si="282"/>
        <v>04202S6470</v>
      </c>
      <c r="J1770" s="46"/>
      <c r="K1770" s="45" t="str">
        <f t="shared" si="281"/>
        <v>620040904202S6470000</v>
      </c>
      <c r="L1770" s="39"/>
    </row>
    <row r="1771" spans="1:12" s="38" customFormat="1" ht="25.5">
      <c r="A1771" s="52" t="s">
        <v>43</v>
      </c>
      <c r="B1771" s="53" t="s">
        <v>464</v>
      </c>
      <c r="C1771" s="54" t="s">
        <v>86</v>
      </c>
      <c r="D1771" s="54" t="s">
        <v>520</v>
      </c>
      <c r="E1771" s="77" t="s">
        <v>997</v>
      </c>
      <c r="F1771" s="53" t="s">
        <v>44</v>
      </c>
      <c r="G1771" s="93">
        <f t="shared" si="294"/>
        <v>3282002.25</v>
      </c>
      <c r="H1771" s="95" t="s">
        <v>998</v>
      </c>
      <c r="I1771" s="45" t="str">
        <f t="shared" si="282"/>
        <v>04202S6470</v>
      </c>
      <c r="J1771" s="45"/>
      <c r="K1771" s="45" t="str">
        <f t="shared" si="281"/>
        <v>620040904202S6470240</v>
      </c>
      <c r="L1771" s="39"/>
    </row>
    <row r="1772" spans="1:12" s="59" customFormat="1" ht="25.5">
      <c r="A1772" s="57" t="s">
        <v>45</v>
      </c>
      <c r="B1772" s="53" t="s">
        <v>464</v>
      </c>
      <c r="C1772" s="54" t="s">
        <v>86</v>
      </c>
      <c r="D1772" s="54" t="s">
        <v>520</v>
      </c>
      <c r="E1772" s="77" t="s">
        <v>997</v>
      </c>
      <c r="F1772" s="53" t="s">
        <v>46</v>
      </c>
      <c r="G1772" s="55">
        <f>VLOOKUP($K1772,'[1]АС БЮДЖ на 31 12 2018'!$A$8:$H$701,6,0)</f>
        <v>3282002.25</v>
      </c>
      <c r="H1772" s="56" t="s">
        <v>998</v>
      </c>
      <c r="I1772" s="45" t="str">
        <f t="shared" si="282"/>
        <v>04202S6470</v>
      </c>
      <c r="J1772" s="45"/>
      <c r="K1772" s="45" t="str">
        <f t="shared" si="281"/>
        <v>620040904202S6470244</v>
      </c>
      <c r="L1772" s="58"/>
    </row>
    <row r="1773" spans="1:12" s="38" customFormat="1" ht="25.5">
      <c r="A1773" s="52" t="s">
        <v>999</v>
      </c>
      <c r="B1773" s="54" t="s">
        <v>464</v>
      </c>
      <c r="C1773" s="54" t="s">
        <v>86</v>
      </c>
      <c r="D1773" s="54" t="s">
        <v>520</v>
      </c>
      <c r="E1773" s="54" t="s">
        <v>1000</v>
      </c>
      <c r="F1773" s="53" t="s">
        <v>24</v>
      </c>
      <c r="G1773" s="93">
        <f>G1778+G1774</f>
        <v>54792612.660000004</v>
      </c>
      <c r="H1773" s="95">
        <v>420300000</v>
      </c>
      <c r="I1773" s="45" t="str">
        <f t="shared" si="282"/>
        <v>0420300000</v>
      </c>
      <c r="J1773" s="46"/>
      <c r="K1773" s="45" t="str">
        <f t="shared" si="281"/>
        <v>62004090420300000000</v>
      </c>
      <c r="L1773" s="39"/>
    </row>
    <row r="1774" spans="1:12" s="38" customFormat="1">
      <c r="A1774" s="52" t="s">
        <v>152</v>
      </c>
      <c r="B1774" s="54" t="s">
        <v>464</v>
      </c>
      <c r="C1774" s="54" t="s">
        <v>86</v>
      </c>
      <c r="D1774" s="54" t="s">
        <v>520</v>
      </c>
      <c r="E1774" s="54" t="s">
        <v>1001</v>
      </c>
      <c r="F1774" s="53" t="s">
        <v>24</v>
      </c>
      <c r="G1774" s="93">
        <f>G1775</f>
        <v>14884350.92</v>
      </c>
      <c r="H1774" s="95">
        <v>420311010</v>
      </c>
      <c r="I1774" s="45" t="str">
        <f t="shared" si="282"/>
        <v>0420311010</v>
      </c>
      <c r="J1774" s="46"/>
      <c r="K1774" s="45" t="str">
        <f t="shared" si="281"/>
        <v>62004090420311010000</v>
      </c>
      <c r="L1774" s="39"/>
    </row>
    <row r="1775" spans="1:12" s="38" customFormat="1">
      <c r="A1775" s="70" t="s">
        <v>457</v>
      </c>
      <c r="B1775" s="54" t="s">
        <v>464</v>
      </c>
      <c r="C1775" s="54" t="s">
        <v>86</v>
      </c>
      <c r="D1775" s="54" t="s">
        <v>520</v>
      </c>
      <c r="E1775" s="54" t="s">
        <v>1001</v>
      </c>
      <c r="F1775" s="53" t="s">
        <v>458</v>
      </c>
      <c r="G1775" s="93">
        <f>G1776+G1777</f>
        <v>14884350.92</v>
      </c>
      <c r="H1775" s="95">
        <v>420311010</v>
      </c>
      <c r="I1775" s="45" t="str">
        <f t="shared" si="282"/>
        <v>0420311010</v>
      </c>
      <c r="J1775" s="45"/>
      <c r="K1775" s="45" t="str">
        <f t="shared" si="281"/>
        <v>62004090420311010610</v>
      </c>
      <c r="L1775" s="39"/>
    </row>
    <row r="1776" spans="1:12" s="38" customFormat="1" ht="38.25">
      <c r="A1776" s="70" t="s">
        <v>459</v>
      </c>
      <c r="B1776" s="54" t="s">
        <v>464</v>
      </c>
      <c r="C1776" s="54" t="s">
        <v>86</v>
      </c>
      <c r="D1776" s="54" t="s">
        <v>520</v>
      </c>
      <c r="E1776" s="54" t="s">
        <v>1001</v>
      </c>
      <c r="F1776" s="53" t="s">
        <v>460</v>
      </c>
      <c r="G1776" s="55">
        <f>VLOOKUP($K1776,'[1]АС БЮДЖ на 31 12 2018'!$A$8:$H$701,6,0)</f>
        <v>14176350.92</v>
      </c>
      <c r="H1776" s="95">
        <v>420311010</v>
      </c>
      <c r="I1776" s="45" t="str">
        <f t="shared" si="282"/>
        <v>0420311010</v>
      </c>
      <c r="J1776" s="45"/>
      <c r="K1776" s="45" t="str">
        <f t="shared" si="281"/>
        <v>62004090420311010611</v>
      </c>
      <c r="L1776" s="39"/>
    </row>
    <row r="1777" spans="1:12" s="38" customFormat="1">
      <c r="A1777" s="57" t="s">
        <v>461</v>
      </c>
      <c r="B1777" s="54" t="s">
        <v>464</v>
      </c>
      <c r="C1777" s="54" t="s">
        <v>86</v>
      </c>
      <c r="D1777" s="54" t="s">
        <v>520</v>
      </c>
      <c r="E1777" s="54" t="s">
        <v>1001</v>
      </c>
      <c r="F1777" s="54" t="s">
        <v>462</v>
      </c>
      <c r="G1777" s="55">
        <f>VLOOKUP($K1777,'[1]АС БЮДЖ на 31 12 2018'!$A$8:$H$701,6,0)</f>
        <v>708000</v>
      </c>
      <c r="H1777" s="95">
        <v>420311010</v>
      </c>
      <c r="I1777" s="45" t="str">
        <f t="shared" si="282"/>
        <v>0420311010</v>
      </c>
      <c r="J1777" s="45"/>
      <c r="K1777" s="45" t="str">
        <f t="shared" si="281"/>
        <v>62004090420311010612</v>
      </c>
      <c r="L1777" s="39"/>
    </row>
    <row r="1778" spans="1:12" s="38" customFormat="1" ht="25.5">
      <c r="A1778" s="52" t="s">
        <v>1002</v>
      </c>
      <c r="B1778" s="54" t="s">
        <v>464</v>
      </c>
      <c r="C1778" s="54" t="s">
        <v>86</v>
      </c>
      <c r="D1778" s="54" t="s">
        <v>520</v>
      </c>
      <c r="E1778" s="54" t="s">
        <v>1003</v>
      </c>
      <c r="F1778" s="53" t="s">
        <v>24</v>
      </c>
      <c r="G1778" s="93">
        <f t="shared" ref="G1778:G1779" si="295">G1779</f>
        <v>39908261.740000002</v>
      </c>
      <c r="H1778" s="95">
        <v>420320570</v>
      </c>
      <c r="I1778" s="45" t="str">
        <f t="shared" si="282"/>
        <v>0420320570</v>
      </c>
      <c r="J1778" s="46"/>
      <c r="K1778" s="45" t="str">
        <f t="shared" si="281"/>
        <v>62004090420320570000</v>
      </c>
      <c r="L1778" s="39"/>
    </row>
    <row r="1779" spans="1:12" s="38" customFormat="1" ht="25.5">
      <c r="A1779" s="52" t="s">
        <v>43</v>
      </c>
      <c r="B1779" s="54" t="s">
        <v>464</v>
      </c>
      <c r="C1779" s="54" t="s">
        <v>86</v>
      </c>
      <c r="D1779" s="54" t="s">
        <v>520</v>
      </c>
      <c r="E1779" s="54" t="s">
        <v>1003</v>
      </c>
      <c r="F1779" s="53" t="s">
        <v>44</v>
      </c>
      <c r="G1779" s="93">
        <f t="shared" si="295"/>
        <v>39908261.740000002</v>
      </c>
      <c r="H1779" s="95">
        <v>420320570</v>
      </c>
      <c r="I1779" s="45" t="str">
        <f t="shared" si="282"/>
        <v>0420320570</v>
      </c>
      <c r="J1779" s="45"/>
      <c r="K1779" s="45" t="str">
        <f t="shared" si="281"/>
        <v>62004090420320570240</v>
      </c>
      <c r="L1779" s="39"/>
    </row>
    <row r="1780" spans="1:12" s="59" customFormat="1" ht="25.5">
      <c r="A1780" s="57" t="s">
        <v>45</v>
      </c>
      <c r="B1780" s="54" t="s">
        <v>464</v>
      </c>
      <c r="C1780" s="54" t="s">
        <v>86</v>
      </c>
      <c r="D1780" s="54" t="s">
        <v>520</v>
      </c>
      <c r="E1780" s="54" t="s">
        <v>1003</v>
      </c>
      <c r="F1780" s="53" t="s">
        <v>46</v>
      </c>
      <c r="G1780" s="55">
        <f>VLOOKUP($K1780,'[1]АС БЮДЖ на 31 12 2018'!$A$8:$H$701,6,0)</f>
        <v>39908261.740000002</v>
      </c>
      <c r="H1780" s="56">
        <v>420320570</v>
      </c>
      <c r="I1780" s="45" t="str">
        <f t="shared" si="282"/>
        <v>0420320570</v>
      </c>
      <c r="J1780" s="45"/>
      <c r="K1780" s="45" t="str">
        <f t="shared" si="281"/>
        <v>62004090420320570244</v>
      </c>
      <c r="L1780" s="58"/>
    </row>
    <row r="1781" spans="1:12" s="59" customFormat="1" ht="25.5">
      <c r="A1781" s="52" t="s">
        <v>101</v>
      </c>
      <c r="B1781" s="54" t="s">
        <v>464</v>
      </c>
      <c r="C1781" s="54" t="s">
        <v>86</v>
      </c>
      <c r="D1781" s="54" t="s">
        <v>520</v>
      </c>
      <c r="E1781" s="54" t="s">
        <v>102</v>
      </c>
      <c r="F1781" s="53" t="s">
        <v>24</v>
      </c>
      <c r="G1781" s="93">
        <f>G1782</f>
        <v>2793592.2</v>
      </c>
      <c r="H1781" s="95">
        <v>9800000000</v>
      </c>
      <c r="I1781" s="45" t="str">
        <f t="shared" si="282"/>
        <v>9800000000</v>
      </c>
      <c r="J1781" s="46"/>
      <c r="K1781" s="45" t="str">
        <f t="shared" ref="K1781:K1844" si="296">CONCATENATE(B1781,C1781,D1781,I1781,F1781)</f>
        <v>62004099800000000000</v>
      </c>
      <c r="L1781" s="39"/>
    </row>
    <row r="1782" spans="1:12" s="59" customFormat="1" ht="38.25">
      <c r="A1782" s="52" t="s">
        <v>342</v>
      </c>
      <c r="B1782" s="54" t="s">
        <v>464</v>
      </c>
      <c r="C1782" s="54" t="s">
        <v>86</v>
      </c>
      <c r="D1782" s="54" t="s">
        <v>520</v>
      </c>
      <c r="E1782" s="54" t="s">
        <v>343</v>
      </c>
      <c r="F1782" s="53" t="s">
        <v>24</v>
      </c>
      <c r="G1782" s="93">
        <f>G1786+G1783+G1792+G1798+G1789+G1795</f>
        <v>2793592.2</v>
      </c>
      <c r="H1782" s="95">
        <v>9820000000</v>
      </c>
      <c r="I1782" s="45" t="str">
        <f t="shared" si="282"/>
        <v>9820000000</v>
      </c>
      <c r="J1782" s="46"/>
      <c r="K1782" s="45" t="str">
        <f t="shared" si="296"/>
        <v>62004099820000000000</v>
      </c>
      <c r="L1782" s="39"/>
    </row>
    <row r="1783" spans="1:12" s="59" customFormat="1">
      <c r="A1783" s="52" t="s">
        <v>983</v>
      </c>
      <c r="B1783" s="54" t="s">
        <v>464</v>
      </c>
      <c r="C1783" s="54" t="s">
        <v>86</v>
      </c>
      <c r="D1783" s="54" t="s">
        <v>520</v>
      </c>
      <c r="E1783" s="54" t="s">
        <v>1004</v>
      </c>
      <c r="F1783" s="53" t="s">
        <v>24</v>
      </c>
      <c r="G1783" s="93">
        <f>G1784</f>
        <v>195381</v>
      </c>
      <c r="H1783" s="95">
        <v>9820020130</v>
      </c>
      <c r="I1783" s="45" t="str">
        <f t="shared" si="282"/>
        <v>9820020130</v>
      </c>
      <c r="J1783" s="46"/>
      <c r="K1783" s="45" t="str">
        <f t="shared" si="296"/>
        <v>62004099820020130000</v>
      </c>
      <c r="L1783" s="39"/>
    </row>
    <row r="1784" spans="1:12" s="59" customFormat="1" ht="25.5">
      <c r="A1784" s="52" t="s">
        <v>43</v>
      </c>
      <c r="B1784" s="54" t="s">
        <v>464</v>
      </c>
      <c r="C1784" s="54" t="s">
        <v>86</v>
      </c>
      <c r="D1784" s="54" t="s">
        <v>520</v>
      </c>
      <c r="E1784" s="54" t="s">
        <v>1004</v>
      </c>
      <c r="F1784" s="53" t="s">
        <v>44</v>
      </c>
      <c r="G1784" s="93">
        <f>G1785</f>
        <v>195381</v>
      </c>
      <c r="H1784" s="95">
        <v>9820020130</v>
      </c>
      <c r="I1784" s="45" t="str">
        <f t="shared" si="282"/>
        <v>9820020130</v>
      </c>
      <c r="J1784" s="45"/>
      <c r="K1784" s="45" t="str">
        <f t="shared" si="296"/>
        <v>62004099820020130240</v>
      </c>
      <c r="L1784" s="58"/>
    </row>
    <row r="1785" spans="1:12" s="59" customFormat="1" ht="25.5">
      <c r="A1785" s="57" t="s">
        <v>45</v>
      </c>
      <c r="B1785" s="54" t="s">
        <v>464</v>
      </c>
      <c r="C1785" s="54" t="s">
        <v>86</v>
      </c>
      <c r="D1785" s="54" t="s">
        <v>520</v>
      </c>
      <c r="E1785" s="54" t="s">
        <v>1004</v>
      </c>
      <c r="F1785" s="53" t="s">
        <v>46</v>
      </c>
      <c r="G1785" s="55">
        <f>VLOOKUP($K1785,'[1]АС БЮДЖ на 31 12 2018'!$A$8:$H$701,6,0)</f>
        <v>195381</v>
      </c>
      <c r="H1785" s="95">
        <v>9820020130</v>
      </c>
      <c r="I1785" s="45" t="str">
        <f t="shared" si="282"/>
        <v>9820020130</v>
      </c>
      <c r="J1785" s="45"/>
      <c r="K1785" s="45" t="str">
        <f t="shared" si="296"/>
        <v>62004099820020130244</v>
      </c>
      <c r="L1785" s="58"/>
    </row>
    <row r="1786" spans="1:12" s="59" customFormat="1" ht="38.25">
      <c r="A1786" s="52" t="s">
        <v>980</v>
      </c>
      <c r="B1786" s="54" t="s">
        <v>464</v>
      </c>
      <c r="C1786" s="54" t="s">
        <v>86</v>
      </c>
      <c r="D1786" s="54" t="s">
        <v>520</v>
      </c>
      <c r="E1786" s="54" t="s">
        <v>1005</v>
      </c>
      <c r="F1786" s="53" t="s">
        <v>24</v>
      </c>
      <c r="G1786" s="93">
        <f t="shared" ref="G1786:G1787" si="297">G1787</f>
        <v>31388</v>
      </c>
      <c r="H1786" s="95">
        <v>9820020560</v>
      </c>
      <c r="I1786" s="45" t="str">
        <f t="shared" si="282"/>
        <v>9820020560</v>
      </c>
      <c r="J1786" s="46"/>
      <c r="K1786" s="45" t="str">
        <f t="shared" si="296"/>
        <v>62004099820020560000</v>
      </c>
      <c r="L1786" s="39"/>
    </row>
    <row r="1787" spans="1:12" s="59" customFormat="1" ht="25.5">
      <c r="A1787" s="52" t="s">
        <v>43</v>
      </c>
      <c r="B1787" s="54" t="s">
        <v>464</v>
      </c>
      <c r="C1787" s="54" t="s">
        <v>86</v>
      </c>
      <c r="D1787" s="54" t="s">
        <v>520</v>
      </c>
      <c r="E1787" s="54" t="s">
        <v>1005</v>
      </c>
      <c r="F1787" s="53" t="s">
        <v>44</v>
      </c>
      <c r="G1787" s="93">
        <f t="shared" si="297"/>
        <v>31388</v>
      </c>
      <c r="H1787" s="95">
        <v>9820020560</v>
      </c>
      <c r="I1787" s="45" t="str">
        <f t="shared" si="282"/>
        <v>9820020560</v>
      </c>
      <c r="J1787" s="45"/>
      <c r="K1787" s="45" t="str">
        <f t="shared" si="296"/>
        <v>62004099820020560240</v>
      </c>
      <c r="L1787" s="58"/>
    </row>
    <row r="1788" spans="1:12" s="59" customFormat="1" ht="25.5">
      <c r="A1788" s="57" t="s">
        <v>45</v>
      </c>
      <c r="B1788" s="54" t="s">
        <v>464</v>
      </c>
      <c r="C1788" s="54" t="s">
        <v>86</v>
      </c>
      <c r="D1788" s="54" t="s">
        <v>520</v>
      </c>
      <c r="E1788" s="54" t="s">
        <v>1005</v>
      </c>
      <c r="F1788" s="53" t="s">
        <v>46</v>
      </c>
      <c r="G1788" s="55">
        <f>VLOOKUP($K1788,'[1]АС БЮДЖ на 31 12 2018'!$A$8:$H$701,6,0)</f>
        <v>31388</v>
      </c>
      <c r="H1788" s="95">
        <v>9820020560</v>
      </c>
      <c r="I1788" s="45" t="str">
        <f t="shared" si="282"/>
        <v>9820020560</v>
      </c>
      <c r="J1788" s="45"/>
      <c r="K1788" s="45" t="str">
        <f t="shared" si="296"/>
        <v>62004099820020560244</v>
      </c>
      <c r="L1788" s="58"/>
    </row>
    <row r="1789" spans="1:12" s="59" customFormat="1" ht="25.5">
      <c r="A1789" s="52" t="s">
        <v>1002</v>
      </c>
      <c r="B1789" s="54" t="s">
        <v>464</v>
      </c>
      <c r="C1789" s="54" t="s">
        <v>86</v>
      </c>
      <c r="D1789" s="54" t="s">
        <v>520</v>
      </c>
      <c r="E1789" s="54" t="s">
        <v>1006</v>
      </c>
      <c r="F1789" s="53" t="s">
        <v>24</v>
      </c>
      <c r="G1789" s="93">
        <f t="shared" ref="G1789:G1790" si="298">G1790</f>
        <v>586316.94999999995</v>
      </c>
      <c r="H1789" s="95">
        <v>9820020570</v>
      </c>
      <c r="I1789" s="45" t="str">
        <f t="shared" si="282"/>
        <v>9820020570</v>
      </c>
      <c r="J1789" s="46"/>
      <c r="K1789" s="45" t="str">
        <f t="shared" si="296"/>
        <v>62004099820020570000</v>
      </c>
      <c r="L1789" s="39"/>
    </row>
    <row r="1790" spans="1:12" s="59" customFormat="1" ht="25.5">
      <c r="A1790" s="52" t="s">
        <v>43</v>
      </c>
      <c r="B1790" s="54" t="s">
        <v>464</v>
      </c>
      <c r="C1790" s="54" t="s">
        <v>86</v>
      </c>
      <c r="D1790" s="54" t="s">
        <v>520</v>
      </c>
      <c r="E1790" s="54" t="s">
        <v>1006</v>
      </c>
      <c r="F1790" s="53" t="s">
        <v>44</v>
      </c>
      <c r="G1790" s="93">
        <f t="shared" si="298"/>
        <v>586316.94999999995</v>
      </c>
      <c r="H1790" s="95">
        <v>9820020570</v>
      </c>
      <c r="I1790" s="45" t="str">
        <f t="shared" si="282"/>
        <v>9820020570</v>
      </c>
      <c r="J1790" s="45"/>
      <c r="K1790" s="45" t="str">
        <f t="shared" si="296"/>
        <v>62004099820020570240</v>
      </c>
      <c r="L1790" s="58"/>
    </row>
    <row r="1791" spans="1:12" s="59" customFormat="1" ht="25.5">
      <c r="A1791" s="57" t="s">
        <v>45</v>
      </c>
      <c r="B1791" s="54" t="s">
        <v>464</v>
      </c>
      <c r="C1791" s="54" t="s">
        <v>86</v>
      </c>
      <c r="D1791" s="54" t="s">
        <v>520</v>
      </c>
      <c r="E1791" s="54" t="s">
        <v>1006</v>
      </c>
      <c r="F1791" s="53" t="s">
        <v>46</v>
      </c>
      <c r="G1791" s="55">
        <f>VLOOKUP($K1791,'[1]АС БЮДЖ на 31 12 2018'!$A$8:$H$701,6,0)</f>
        <v>586316.94999999995</v>
      </c>
      <c r="H1791" s="95">
        <v>9820020570</v>
      </c>
      <c r="I1791" s="45" t="str">
        <f t="shared" si="282"/>
        <v>9820020570</v>
      </c>
      <c r="J1791" s="45"/>
      <c r="K1791" s="45" t="str">
        <f t="shared" si="296"/>
        <v>62004099820020570244</v>
      </c>
      <c r="L1791" s="58"/>
    </row>
    <row r="1792" spans="1:12" s="59" customFormat="1" ht="51">
      <c r="A1792" s="52" t="s">
        <v>989</v>
      </c>
      <c r="B1792" s="53" t="s">
        <v>464</v>
      </c>
      <c r="C1792" s="54" t="s">
        <v>86</v>
      </c>
      <c r="D1792" s="54" t="s">
        <v>520</v>
      </c>
      <c r="E1792" s="77" t="s">
        <v>1007</v>
      </c>
      <c r="F1792" s="53" t="s">
        <v>24</v>
      </c>
      <c r="G1792" s="93">
        <f t="shared" ref="G1792:G1793" si="299">G1793</f>
        <v>992982.96</v>
      </c>
      <c r="H1792" s="95">
        <v>9820060090</v>
      </c>
      <c r="I1792" s="45" t="str">
        <f t="shared" si="282"/>
        <v>9820060090</v>
      </c>
      <c r="J1792" s="46"/>
      <c r="K1792" s="45" t="str">
        <f t="shared" si="296"/>
        <v>62004099820060090000</v>
      </c>
      <c r="L1792" s="39"/>
    </row>
    <row r="1793" spans="1:12" s="59" customFormat="1" ht="38.25">
      <c r="A1793" s="52" t="s">
        <v>223</v>
      </c>
      <c r="B1793" s="53" t="s">
        <v>464</v>
      </c>
      <c r="C1793" s="54" t="s">
        <v>86</v>
      </c>
      <c r="D1793" s="54" t="s">
        <v>520</v>
      </c>
      <c r="E1793" s="77" t="s">
        <v>1007</v>
      </c>
      <c r="F1793" s="53" t="s">
        <v>224</v>
      </c>
      <c r="G1793" s="93">
        <f t="shared" si="299"/>
        <v>992982.96</v>
      </c>
      <c r="H1793" s="95">
        <v>9820060090</v>
      </c>
      <c r="I1793" s="45" t="str">
        <f t="shared" si="282"/>
        <v>9820060090</v>
      </c>
      <c r="J1793" s="45"/>
      <c r="K1793" s="45" t="str">
        <f t="shared" si="296"/>
        <v>62004099820060090810</v>
      </c>
      <c r="L1793" s="58"/>
    </row>
    <row r="1794" spans="1:12" s="59" customFormat="1" ht="38.25">
      <c r="A1794" s="57" t="s">
        <v>203</v>
      </c>
      <c r="B1794" s="53" t="s">
        <v>464</v>
      </c>
      <c r="C1794" s="54" t="s">
        <v>86</v>
      </c>
      <c r="D1794" s="54" t="s">
        <v>520</v>
      </c>
      <c r="E1794" s="77" t="s">
        <v>1007</v>
      </c>
      <c r="F1794" s="53" t="s">
        <v>225</v>
      </c>
      <c r="G1794" s="55">
        <f>VLOOKUP($K1794,'[1]АС БЮДЖ на 31 12 2018'!$A$8:$H$701,6,0)</f>
        <v>992982.96</v>
      </c>
      <c r="H1794" s="95">
        <v>9820060090</v>
      </c>
      <c r="I1794" s="45" t="str">
        <f t="shared" si="282"/>
        <v>9820060090</v>
      </c>
      <c r="J1794" s="45"/>
      <c r="K1794" s="45" t="str">
        <f t="shared" si="296"/>
        <v>62004099820060090811</v>
      </c>
      <c r="L1794" s="58"/>
    </row>
    <row r="1795" spans="1:12" s="59" customFormat="1" ht="38.25">
      <c r="A1795" s="142" t="s">
        <v>1008</v>
      </c>
      <c r="B1795" s="53" t="s">
        <v>464</v>
      </c>
      <c r="C1795" s="143" t="s">
        <v>86</v>
      </c>
      <c r="D1795" s="143" t="s">
        <v>520</v>
      </c>
      <c r="E1795" s="144" t="s">
        <v>1009</v>
      </c>
      <c r="F1795" s="53" t="s">
        <v>24</v>
      </c>
      <c r="G1795" s="55">
        <f>G1796</f>
        <v>752698.74</v>
      </c>
      <c r="H1795" s="56" t="s">
        <v>1010</v>
      </c>
      <c r="I1795" s="45" t="str">
        <f t="shared" ref="I1795:I1858" si="300">TEXT(H1795,"0000000000")</f>
        <v>9820076470</v>
      </c>
      <c r="J1795" s="46"/>
      <c r="K1795" s="45" t="str">
        <f t="shared" si="296"/>
        <v>62004099820076470000</v>
      </c>
      <c r="L1795" s="39"/>
    </row>
    <row r="1796" spans="1:12" s="59" customFormat="1" ht="25.5">
      <c r="A1796" s="52" t="s">
        <v>43</v>
      </c>
      <c r="B1796" s="53" t="s">
        <v>464</v>
      </c>
      <c r="C1796" s="143" t="s">
        <v>86</v>
      </c>
      <c r="D1796" s="143" t="s">
        <v>520</v>
      </c>
      <c r="E1796" s="144" t="s">
        <v>1009</v>
      </c>
      <c r="F1796" s="53" t="s">
        <v>44</v>
      </c>
      <c r="G1796" s="55">
        <f>G1797</f>
        <v>752698.74</v>
      </c>
      <c r="H1796" s="56" t="s">
        <v>1010</v>
      </c>
      <c r="I1796" s="45" t="str">
        <f t="shared" si="300"/>
        <v>9820076470</v>
      </c>
      <c r="J1796" s="45"/>
      <c r="K1796" s="45" t="str">
        <f t="shared" si="296"/>
        <v>62004099820076470240</v>
      </c>
      <c r="L1796" s="58"/>
    </row>
    <row r="1797" spans="1:12" s="59" customFormat="1" ht="25.5">
      <c r="A1797" s="57" t="s">
        <v>45</v>
      </c>
      <c r="B1797" s="53" t="s">
        <v>464</v>
      </c>
      <c r="C1797" s="143" t="s">
        <v>86</v>
      </c>
      <c r="D1797" s="143" t="s">
        <v>520</v>
      </c>
      <c r="E1797" s="144" t="s">
        <v>1009</v>
      </c>
      <c r="F1797" s="53" t="s">
        <v>46</v>
      </c>
      <c r="G1797" s="55">
        <f>VLOOKUP($K1797,'[1]АС БЮДЖ на 31 12 2018'!$A$8:$H$701,6,0)</f>
        <v>752698.74</v>
      </c>
      <c r="H1797" s="56" t="s">
        <v>1010</v>
      </c>
      <c r="I1797" s="45" t="str">
        <f t="shared" si="300"/>
        <v>9820076470</v>
      </c>
      <c r="J1797" s="45"/>
      <c r="K1797" s="45" t="str">
        <f t="shared" si="296"/>
        <v>62004099820076470244</v>
      </c>
      <c r="L1797" s="58"/>
    </row>
    <row r="1798" spans="1:12" s="59" customFormat="1" ht="38.25">
      <c r="A1798" s="52" t="s">
        <v>996</v>
      </c>
      <c r="B1798" s="53" t="s">
        <v>464</v>
      </c>
      <c r="C1798" s="54" t="s">
        <v>86</v>
      </c>
      <c r="D1798" s="54" t="s">
        <v>520</v>
      </c>
      <c r="E1798" s="77" t="s">
        <v>1011</v>
      </c>
      <c r="F1798" s="53" t="s">
        <v>24</v>
      </c>
      <c r="G1798" s="93">
        <f t="shared" ref="G1798:G1799" si="301">G1799</f>
        <v>234824.55</v>
      </c>
      <c r="H1798" s="95" t="s">
        <v>1012</v>
      </c>
      <c r="I1798" s="45" t="str">
        <f t="shared" si="300"/>
        <v>98200S6470</v>
      </c>
      <c r="J1798" s="46"/>
      <c r="K1798" s="45" t="str">
        <f t="shared" si="296"/>
        <v>620040998200S6470000</v>
      </c>
      <c r="L1798" s="39"/>
    </row>
    <row r="1799" spans="1:12" s="59" customFormat="1" ht="25.5">
      <c r="A1799" s="52" t="s">
        <v>43</v>
      </c>
      <c r="B1799" s="53" t="s">
        <v>464</v>
      </c>
      <c r="C1799" s="54" t="s">
        <v>86</v>
      </c>
      <c r="D1799" s="54" t="s">
        <v>520</v>
      </c>
      <c r="E1799" s="77" t="s">
        <v>1011</v>
      </c>
      <c r="F1799" s="53" t="s">
        <v>44</v>
      </c>
      <c r="G1799" s="93">
        <f t="shared" si="301"/>
        <v>234824.55</v>
      </c>
      <c r="H1799" s="95" t="s">
        <v>1012</v>
      </c>
      <c r="I1799" s="45" t="str">
        <f t="shared" si="300"/>
        <v>98200S6470</v>
      </c>
      <c r="J1799" s="45"/>
      <c r="K1799" s="45" t="str">
        <f t="shared" si="296"/>
        <v>620040998200S6470240</v>
      </c>
      <c r="L1799" s="58"/>
    </row>
    <row r="1800" spans="1:12" s="59" customFormat="1" ht="25.5">
      <c r="A1800" s="57" t="s">
        <v>45</v>
      </c>
      <c r="B1800" s="53" t="s">
        <v>464</v>
      </c>
      <c r="C1800" s="54" t="s">
        <v>86</v>
      </c>
      <c r="D1800" s="54" t="s">
        <v>520</v>
      </c>
      <c r="E1800" s="77" t="s">
        <v>1011</v>
      </c>
      <c r="F1800" s="53" t="s">
        <v>46</v>
      </c>
      <c r="G1800" s="55">
        <f>VLOOKUP($K1800,'[1]АС БЮДЖ на 31 12 2018'!$A$8:$H$701,6,0)</f>
        <v>234824.55</v>
      </c>
      <c r="H1800" s="56" t="s">
        <v>1012</v>
      </c>
      <c r="I1800" s="45" t="str">
        <f t="shared" si="300"/>
        <v>98200S6470</v>
      </c>
      <c r="J1800" s="45"/>
      <c r="K1800" s="45" t="str">
        <f t="shared" si="296"/>
        <v>620040998200S6470244</v>
      </c>
      <c r="L1800" s="58"/>
    </row>
    <row r="1801" spans="1:12" s="38" customFormat="1">
      <c r="A1801" s="40" t="s">
        <v>340</v>
      </c>
      <c r="B1801" s="41" t="s">
        <v>464</v>
      </c>
      <c r="C1801" s="42" t="s">
        <v>100</v>
      </c>
      <c r="D1801" s="42" t="s">
        <v>22</v>
      </c>
      <c r="E1801" s="42" t="s">
        <v>23</v>
      </c>
      <c r="F1801" s="42" t="s">
        <v>24</v>
      </c>
      <c r="G1801" s="43">
        <f>G1802+G1820+G1831+G1896</f>
        <v>407007083.66000003</v>
      </c>
      <c r="H1801" s="44">
        <v>0</v>
      </c>
      <c r="I1801" s="45" t="str">
        <f t="shared" si="300"/>
        <v>0000000000</v>
      </c>
      <c r="J1801" s="46"/>
      <c r="K1801" s="45" t="str">
        <f t="shared" si="296"/>
        <v>62005000000000000000</v>
      </c>
      <c r="L1801" s="39"/>
    </row>
    <row r="1802" spans="1:12" s="38" customFormat="1">
      <c r="A1802" s="47" t="s">
        <v>341</v>
      </c>
      <c r="B1802" s="48" t="s">
        <v>464</v>
      </c>
      <c r="C1802" s="49" t="s">
        <v>100</v>
      </c>
      <c r="D1802" s="49" t="s">
        <v>26</v>
      </c>
      <c r="E1802" s="49" t="s">
        <v>23</v>
      </c>
      <c r="F1802" s="49" t="s">
        <v>24</v>
      </c>
      <c r="G1802" s="50">
        <f>G1803+G1809</f>
        <v>4871760.57</v>
      </c>
      <c r="H1802" s="51">
        <v>0</v>
      </c>
      <c r="I1802" s="45" t="str">
        <f t="shared" si="300"/>
        <v>0000000000</v>
      </c>
      <c r="J1802" s="46"/>
      <c r="K1802" s="45" t="str">
        <f t="shared" si="296"/>
        <v>62005010000000000000</v>
      </c>
      <c r="L1802" s="39"/>
    </row>
    <row r="1803" spans="1:12" s="38" customFormat="1" ht="38.25">
      <c r="A1803" s="57" t="s">
        <v>326</v>
      </c>
      <c r="B1803" s="53" t="s">
        <v>464</v>
      </c>
      <c r="C1803" s="54" t="s">
        <v>100</v>
      </c>
      <c r="D1803" s="54" t="s">
        <v>26</v>
      </c>
      <c r="E1803" s="77" t="s">
        <v>327</v>
      </c>
      <c r="F1803" s="54" t="s">
        <v>24</v>
      </c>
      <c r="G1803" s="93">
        <f t="shared" ref="G1803:G1807" si="302">G1804</f>
        <v>90000</v>
      </c>
      <c r="H1803" s="95">
        <v>400000000</v>
      </c>
      <c r="I1803" s="45" t="str">
        <f t="shared" si="300"/>
        <v>0400000000</v>
      </c>
      <c r="J1803" s="46"/>
      <c r="K1803" s="45" t="str">
        <f t="shared" si="296"/>
        <v>62005010400000000000</v>
      </c>
      <c r="L1803" s="39"/>
    </row>
    <row r="1804" spans="1:12" s="38" customFormat="1" ht="25.5">
      <c r="A1804" s="52" t="s">
        <v>903</v>
      </c>
      <c r="B1804" s="53" t="s">
        <v>464</v>
      </c>
      <c r="C1804" s="54" t="s">
        <v>100</v>
      </c>
      <c r="D1804" s="54" t="s">
        <v>26</v>
      </c>
      <c r="E1804" s="77" t="s">
        <v>904</v>
      </c>
      <c r="F1804" s="54" t="s">
        <v>24</v>
      </c>
      <c r="G1804" s="93">
        <f t="shared" si="302"/>
        <v>90000</v>
      </c>
      <c r="H1804" s="95">
        <v>410000000</v>
      </c>
      <c r="I1804" s="45" t="str">
        <f t="shared" si="300"/>
        <v>0410000000</v>
      </c>
      <c r="J1804" s="46"/>
      <c r="K1804" s="45" t="str">
        <f t="shared" si="296"/>
        <v>62005010410000000000</v>
      </c>
      <c r="L1804" s="39"/>
    </row>
    <row r="1805" spans="1:12" s="38" customFormat="1" ht="25.5">
      <c r="A1805" s="52" t="s">
        <v>933</v>
      </c>
      <c r="B1805" s="53" t="s">
        <v>464</v>
      </c>
      <c r="C1805" s="54" t="s">
        <v>100</v>
      </c>
      <c r="D1805" s="54" t="s">
        <v>26</v>
      </c>
      <c r="E1805" s="77" t="s">
        <v>906</v>
      </c>
      <c r="F1805" s="54" t="s">
        <v>24</v>
      </c>
      <c r="G1805" s="93">
        <f t="shared" si="302"/>
        <v>90000</v>
      </c>
      <c r="H1805" s="95">
        <v>410100000</v>
      </c>
      <c r="I1805" s="45" t="str">
        <f t="shared" si="300"/>
        <v>0410100000</v>
      </c>
      <c r="J1805" s="46"/>
      <c r="K1805" s="45" t="str">
        <f t="shared" si="296"/>
        <v>62005010410100000000</v>
      </c>
      <c r="L1805" s="39"/>
    </row>
    <row r="1806" spans="1:12" s="38" customFormat="1">
      <c r="A1806" s="52" t="s">
        <v>952</v>
      </c>
      <c r="B1806" s="53" t="s">
        <v>464</v>
      </c>
      <c r="C1806" s="54" t="s">
        <v>100</v>
      </c>
      <c r="D1806" s="54" t="s">
        <v>26</v>
      </c>
      <c r="E1806" s="77" t="s">
        <v>1013</v>
      </c>
      <c r="F1806" s="54" t="s">
        <v>24</v>
      </c>
      <c r="G1806" s="93">
        <f t="shared" si="302"/>
        <v>90000</v>
      </c>
      <c r="H1806" s="95">
        <v>410120200</v>
      </c>
      <c r="I1806" s="45" t="str">
        <f t="shared" si="300"/>
        <v>0410120200</v>
      </c>
      <c r="J1806" s="46"/>
      <c r="K1806" s="45" t="str">
        <f t="shared" si="296"/>
        <v>62005010410120200000</v>
      </c>
      <c r="L1806" s="39"/>
    </row>
    <row r="1807" spans="1:12" s="38" customFormat="1" ht="25.5">
      <c r="A1807" s="52" t="s">
        <v>43</v>
      </c>
      <c r="B1807" s="54" t="s">
        <v>464</v>
      </c>
      <c r="C1807" s="54" t="s">
        <v>100</v>
      </c>
      <c r="D1807" s="54" t="s">
        <v>26</v>
      </c>
      <c r="E1807" s="77" t="s">
        <v>1013</v>
      </c>
      <c r="F1807" s="54" t="s">
        <v>44</v>
      </c>
      <c r="G1807" s="93">
        <f t="shared" si="302"/>
        <v>90000</v>
      </c>
      <c r="H1807" s="95">
        <v>410120200</v>
      </c>
      <c r="I1807" s="45" t="str">
        <f t="shared" si="300"/>
        <v>0410120200</v>
      </c>
      <c r="J1807" s="45"/>
      <c r="K1807" s="45" t="str">
        <f t="shared" si="296"/>
        <v>62005010410120200240</v>
      </c>
      <c r="L1807" s="39"/>
    </row>
    <row r="1808" spans="1:12" s="59" customFormat="1" ht="25.5">
      <c r="A1808" s="57" t="s">
        <v>45</v>
      </c>
      <c r="B1808" s="54" t="s">
        <v>464</v>
      </c>
      <c r="C1808" s="54" t="s">
        <v>100</v>
      </c>
      <c r="D1808" s="54" t="s">
        <v>26</v>
      </c>
      <c r="E1808" s="77" t="s">
        <v>1013</v>
      </c>
      <c r="F1808" s="54" t="s">
        <v>46</v>
      </c>
      <c r="G1808" s="55">
        <f>VLOOKUP($K1808,'[1]АС БЮДЖ на 31 12 2018'!$A$8:$H$701,6,0)</f>
        <v>90000</v>
      </c>
      <c r="H1808" s="56">
        <v>410120200</v>
      </c>
      <c r="I1808" s="45" t="str">
        <f t="shared" si="300"/>
        <v>0410120200</v>
      </c>
      <c r="J1808" s="45"/>
      <c r="K1808" s="45" t="str">
        <f t="shared" si="296"/>
        <v>62005010410120200244</v>
      </c>
      <c r="L1808" s="58"/>
    </row>
    <row r="1809" spans="1:12" s="59" customFormat="1" ht="25.5">
      <c r="A1809" s="52" t="s">
        <v>956</v>
      </c>
      <c r="B1809" s="54" t="s">
        <v>464</v>
      </c>
      <c r="C1809" s="54" t="s">
        <v>100</v>
      </c>
      <c r="D1809" s="54" t="s">
        <v>26</v>
      </c>
      <c r="E1809" s="54" t="s">
        <v>957</v>
      </c>
      <c r="F1809" s="53" t="s">
        <v>24</v>
      </c>
      <c r="G1809" s="93">
        <f t="shared" ref="G1809:G1812" si="303">G1810</f>
        <v>4781760.57</v>
      </c>
      <c r="H1809" s="95">
        <v>8300000000</v>
      </c>
      <c r="I1809" s="45" t="str">
        <f t="shared" si="300"/>
        <v>8300000000</v>
      </c>
      <c r="J1809" s="46"/>
      <c r="K1809" s="45" t="str">
        <f t="shared" si="296"/>
        <v>62005018300000000000</v>
      </c>
      <c r="L1809" s="39"/>
    </row>
    <row r="1810" spans="1:12" s="59" customFormat="1">
      <c r="A1810" s="52" t="s">
        <v>70</v>
      </c>
      <c r="B1810" s="54" t="s">
        <v>464</v>
      </c>
      <c r="C1810" s="54" t="s">
        <v>100</v>
      </c>
      <c r="D1810" s="54" t="s">
        <v>26</v>
      </c>
      <c r="E1810" s="54" t="s">
        <v>1014</v>
      </c>
      <c r="F1810" s="53" t="s">
        <v>24</v>
      </c>
      <c r="G1810" s="93">
        <f>G1811+G1814+G1817</f>
        <v>4781760.57</v>
      </c>
      <c r="H1810" s="95">
        <v>8320000000</v>
      </c>
      <c r="I1810" s="45" t="str">
        <f t="shared" si="300"/>
        <v>8320000000</v>
      </c>
      <c r="J1810" s="46"/>
      <c r="K1810" s="45" t="str">
        <f t="shared" si="296"/>
        <v>62005018320000000000</v>
      </c>
      <c r="L1810" s="39"/>
    </row>
    <row r="1811" spans="1:12" s="59" customFormat="1">
      <c r="A1811" s="52" t="s">
        <v>952</v>
      </c>
      <c r="B1811" s="54" t="s">
        <v>464</v>
      </c>
      <c r="C1811" s="54" t="s">
        <v>100</v>
      </c>
      <c r="D1811" s="54" t="s">
        <v>26</v>
      </c>
      <c r="E1811" s="54" t="s">
        <v>1015</v>
      </c>
      <c r="F1811" s="53" t="s">
        <v>24</v>
      </c>
      <c r="G1811" s="93">
        <f t="shared" si="303"/>
        <v>3206441.29</v>
      </c>
      <c r="H1811" s="95">
        <v>8320020200</v>
      </c>
      <c r="I1811" s="45" t="str">
        <f t="shared" si="300"/>
        <v>8320020200</v>
      </c>
      <c r="J1811" s="46"/>
      <c r="K1811" s="45" t="str">
        <f t="shared" si="296"/>
        <v>62005018320020200000</v>
      </c>
      <c r="L1811" s="39"/>
    </row>
    <row r="1812" spans="1:12" s="59" customFormat="1">
      <c r="A1812" s="52" t="s">
        <v>346</v>
      </c>
      <c r="B1812" s="54" t="s">
        <v>464</v>
      </c>
      <c r="C1812" s="54" t="s">
        <v>100</v>
      </c>
      <c r="D1812" s="54" t="s">
        <v>26</v>
      </c>
      <c r="E1812" s="54" t="s">
        <v>1015</v>
      </c>
      <c r="F1812" s="53" t="s">
        <v>347</v>
      </c>
      <c r="G1812" s="93">
        <f t="shared" si="303"/>
        <v>3206441.29</v>
      </c>
      <c r="H1812" s="95">
        <v>8320020200</v>
      </c>
      <c r="I1812" s="45" t="str">
        <f t="shared" si="300"/>
        <v>8320020200</v>
      </c>
      <c r="J1812" s="45"/>
      <c r="K1812" s="45" t="str">
        <f t="shared" si="296"/>
        <v>62005018320020200410</v>
      </c>
      <c r="L1812" s="58"/>
    </row>
    <row r="1813" spans="1:12" s="59" customFormat="1" ht="25.5">
      <c r="A1813" s="52" t="s">
        <v>348</v>
      </c>
      <c r="B1813" s="54" t="s">
        <v>464</v>
      </c>
      <c r="C1813" s="54" t="s">
        <v>100</v>
      </c>
      <c r="D1813" s="54" t="s">
        <v>26</v>
      </c>
      <c r="E1813" s="54" t="s">
        <v>1015</v>
      </c>
      <c r="F1813" s="53" t="s">
        <v>349</v>
      </c>
      <c r="G1813" s="55">
        <f>VLOOKUP($K1813,'[1]АС БЮДЖ на 31 12 2018'!$A$8:$H$701,6,0)</f>
        <v>3206441.29</v>
      </c>
      <c r="H1813" s="95">
        <v>8320020200</v>
      </c>
      <c r="I1813" s="45" t="str">
        <f t="shared" si="300"/>
        <v>8320020200</v>
      </c>
      <c r="J1813" s="45"/>
      <c r="K1813" s="45" t="str">
        <f t="shared" si="296"/>
        <v>62005018320020200412</v>
      </c>
      <c r="L1813" s="58"/>
    </row>
    <row r="1814" spans="1:12" s="59" customFormat="1" ht="102">
      <c r="A1814" s="106" t="s">
        <v>1016</v>
      </c>
      <c r="B1814" s="53" t="s">
        <v>464</v>
      </c>
      <c r="C1814" s="54" t="s">
        <v>100</v>
      </c>
      <c r="D1814" s="54" t="s">
        <v>26</v>
      </c>
      <c r="E1814" s="77" t="s">
        <v>1017</v>
      </c>
      <c r="F1814" s="54" t="s">
        <v>24</v>
      </c>
      <c r="G1814" s="93">
        <f t="shared" ref="G1814:G1815" si="304">G1815</f>
        <v>839021.26</v>
      </c>
      <c r="H1814" s="95">
        <v>8320021310</v>
      </c>
      <c r="I1814" s="45" t="str">
        <f t="shared" si="300"/>
        <v>8320021310</v>
      </c>
      <c r="J1814" s="46"/>
      <c r="K1814" s="45" t="str">
        <f t="shared" si="296"/>
        <v>62005018320021310000</v>
      </c>
      <c r="L1814" s="39"/>
    </row>
    <row r="1815" spans="1:12" s="59" customFormat="1" ht="25.5">
      <c r="A1815" s="52" t="s">
        <v>43</v>
      </c>
      <c r="B1815" s="54" t="s">
        <v>464</v>
      </c>
      <c r="C1815" s="54" t="s">
        <v>100</v>
      </c>
      <c r="D1815" s="54" t="s">
        <v>26</v>
      </c>
      <c r="E1815" s="77" t="s">
        <v>1017</v>
      </c>
      <c r="F1815" s="54" t="s">
        <v>44</v>
      </c>
      <c r="G1815" s="93">
        <f t="shared" si="304"/>
        <v>839021.26</v>
      </c>
      <c r="H1815" s="95">
        <v>8320021310</v>
      </c>
      <c r="I1815" s="45" t="str">
        <f t="shared" si="300"/>
        <v>8320021310</v>
      </c>
      <c r="J1815" s="45"/>
      <c r="K1815" s="45" t="str">
        <f t="shared" si="296"/>
        <v>62005018320021310240</v>
      </c>
      <c r="L1815" s="58"/>
    </row>
    <row r="1816" spans="1:12" s="59" customFormat="1" ht="25.5">
      <c r="A1816" s="57" t="s">
        <v>45</v>
      </c>
      <c r="B1816" s="54" t="s">
        <v>464</v>
      </c>
      <c r="C1816" s="54" t="s">
        <v>100</v>
      </c>
      <c r="D1816" s="54" t="s">
        <v>26</v>
      </c>
      <c r="E1816" s="77" t="s">
        <v>1017</v>
      </c>
      <c r="F1816" s="54" t="s">
        <v>46</v>
      </c>
      <c r="G1816" s="55">
        <f>VLOOKUP($K1816,'[1]АС БЮДЖ на 31 12 2018'!$A$8:$H$701,6,0)</f>
        <v>839021.26</v>
      </c>
      <c r="H1816" s="56">
        <v>8320021310</v>
      </c>
      <c r="I1816" s="45" t="str">
        <f t="shared" si="300"/>
        <v>8320021310</v>
      </c>
      <c r="J1816" s="45"/>
      <c r="K1816" s="45" t="str">
        <f t="shared" si="296"/>
        <v>62005018320021310244</v>
      </c>
      <c r="L1816" s="58"/>
    </row>
    <row r="1817" spans="1:12" s="59" customFormat="1" ht="89.25">
      <c r="A1817" s="106" t="s">
        <v>1018</v>
      </c>
      <c r="B1817" s="53" t="s">
        <v>464</v>
      </c>
      <c r="C1817" s="54" t="s">
        <v>100</v>
      </c>
      <c r="D1817" s="54" t="s">
        <v>26</v>
      </c>
      <c r="E1817" s="77" t="s">
        <v>1019</v>
      </c>
      <c r="F1817" s="54" t="s">
        <v>24</v>
      </c>
      <c r="G1817" s="93">
        <f t="shared" ref="G1817:G1818" si="305">G1818</f>
        <v>736298.02</v>
      </c>
      <c r="H1817" s="95">
        <v>8320021320</v>
      </c>
      <c r="I1817" s="45" t="str">
        <f t="shared" si="300"/>
        <v>8320021320</v>
      </c>
      <c r="J1817" s="46"/>
      <c r="K1817" s="45" t="str">
        <f t="shared" si="296"/>
        <v>62005018320021320000</v>
      </c>
      <c r="L1817" s="39"/>
    </row>
    <row r="1818" spans="1:12" s="59" customFormat="1" ht="25.5">
      <c r="A1818" s="52" t="s">
        <v>43</v>
      </c>
      <c r="B1818" s="54" t="s">
        <v>464</v>
      </c>
      <c r="C1818" s="54" t="s">
        <v>100</v>
      </c>
      <c r="D1818" s="54" t="s">
        <v>26</v>
      </c>
      <c r="E1818" s="77" t="s">
        <v>1019</v>
      </c>
      <c r="F1818" s="54" t="s">
        <v>44</v>
      </c>
      <c r="G1818" s="93">
        <f t="shared" si="305"/>
        <v>736298.02</v>
      </c>
      <c r="H1818" s="95">
        <v>8320021320</v>
      </c>
      <c r="I1818" s="45" t="str">
        <f t="shared" si="300"/>
        <v>8320021320</v>
      </c>
      <c r="J1818" s="45"/>
      <c r="K1818" s="45" t="str">
        <f t="shared" si="296"/>
        <v>62005018320021320240</v>
      </c>
      <c r="L1818" s="58"/>
    </row>
    <row r="1819" spans="1:12" s="59" customFormat="1" ht="25.5">
      <c r="A1819" s="57" t="s">
        <v>45</v>
      </c>
      <c r="B1819" s="54" t="s">
        <v>464</v>
      </c>
      <c r="C1819" s="54" t="s">
        <v>100</v>
      </c>
      <c r="D1819" s="54" t="s">
        <v>26</v>
      </c>
      <c r="E1819" s="77" t="s">
        <v>1019</v>
      </c>
      <c r="F1819" s="54" t="s">
        <v>46</v>
      </c>
      <c r="G1819" s="55">
        <f>VLOOKUP($K1819,'[1]АС БЮДЖ на 31 12 2018'!$A$8:$H$701,6,0)</f>
        <v>736298.02</v>
      </c>
      <c r="H1819" s="56">
        <v>8320021320</v>
      </c>
      <c r="I1819" s="45" t="str">
        <f t="shared" si="300"/>
        <v>8320021320</v>
      </c>
      <c r="J1819" s="45"/>
      <c r="K1819" s="45" t="str">
        <f t="shared" si="296"/>
        <v>62005018320021320244</v>
      </c>
      <c r="L1819" s="58"/>
    </row>
    <row r="1820" spans="1:12" s="38" customFormat="1">
      <c r="A1820" s="47" t="s">
        <v>1020</v>
      </c>
      <c r="B1820" s="48">
        <v>620</v>
      </c>
      <c r="C1820" s="49" t="s">
        <v>100</v>
      </c>
      <c r="D1820" s="49" t="s">
        <v>75</v>
      </c>
      <c r="E1820" s="49" t="s">
        <v>23</v>
      </c>
      <c r="F1820" s="49" t="s">
        <v>24</v>
      </c>
      <c r="G1820" s="50">
        <f t="shared" ref="G1820:G1825" si="306">G1821</f>
        <v>1858913.6400000001</v>
      </c>
      <c r="H1820" s="51">
        <v>0</v>
      </c>
      <c r="I1820" s="45" t="str">
        <f t="shared" si="300"/>
        <v>0000000000</v>
      </c>
      <c r="J1820" s="46"/>
      <c r="K1820" s="45" t="str">
        <f t="shared" si="296"/>
        <v>62005020000000000000</v>
      </c>
      <c r="L1820" s="39"/>
    </row>
    <row r="1821" spans="1:12" s="38" customFormat="1" ht="38.25">
      <c r="A1821" s="57" t="s">
        <v>326</v>
      </c>
      <c r="B1821" s="72">
        <v>620</v>
      </c>
      <c r="C1821" s="54" t="s">
        <v>100</v>
      </c>
      <c r="D1821" s="54" t="s">
        <v>75</v>
      </c>
      <c r="E1821" s="77" t="s">
        <v>327</v>
      </c>
      <c r="F1821" s="54" t="s">
        <v>24</v>
      </c>
      <c r="G1821" s="93">
        <f t="shared" si="306"/>
        <v>1858913.6400000001</v>
      </c>
      <c r="H1821" s="95">
        <v>400000000</v>
      </c>
      <c r="I1821" s="45" t="str">
        <f t="shared" si="300"/>
        <v>0400000000</v>
      </c>
      <c r="J1821" s="46"/>
      <c r="K1821" s="45" t="str">
        <f t="shared" si="296"/>
        <v>62005020400000000000</v>
      </c>
      <c r="L1821" s="39"/>
    </row>
    <row r="1822" spans="1:12" s="38" customFormat="1" ht="25.5">
      <c r="A1822" s="52" t="s">
        <v>903</v>
      </c>
      <c r="B1822" s="72">
        <v>620</v>
      </c>
      <c r="C1822" s="54" t="s">
        <v>100</v>
      </c>
      <c r="D1822" s="54" t="s">
        <v>75</v>
      </c>
      <c r="E1822" s="77" t="s">
        <v>904</v>
      </c>
      <c r="F1822" s="54" t="s">
        <v>24</v>
      </c>
      <c r="G1822" s="93">
        <f>G1823+G1827</f>
        <v>1858913.6400000001</v>
      </c>
      <c r="H1822" s="95">
        <v>410000000</v>
      </c>
      <c r="I1822" s="45" t="str">
        <f t="shared" si="300"/>
        <v>0410000000</v>
      </c>
      <c r="J1822" s="46"/>
      <c r="K1822" s="45" t="str">
        <f t="shared" si="296"/>
        <v>62005020410000000000</v>
      </c>
      <c r="L1822" s="39"/>
    </row>
    <row r="1823" spans="1:12" s="38" customFormat="1" ht="25.5">
      <c r="A1823" s="52" t="s">
        <v>1021</v>
      </c>
      <c r="B1823" s="72">
        <v>620</v>
      </c>
      <c r="C1823" s="54" t="s">
        <v>100</v>
      </c>
      <c r="D1823" s="54" t="s">
        <v>75</v>
      </c>
      <c r="E1823" s="77" t="s">
        <v>1022</v>
      </c>
      <c r="F1823" s="54" t="s">
        <v>24</v>
      </c>
      <c r="G1823" s="93">
        <f t="shared" si="306"/>
        <v>5580.31</v>
      </c>
      <c r="H1823" s="95">
        <v>410200000</v>
      </c>
      <c r="I1823" s="45" t="str">
        <f t="shared" si="300"/>
        <v>0410200000</v>
      </c>
      <c r="J1823" s="46"/>
      <c r="K1823" s="45" t="str">
        <f t="shared" si="296"/>
        <v>62005020410200000000</v>
      </c>
      <c r="L1823" s="39"/>
    </row>
    <row r="1824" spans="1:12" s="38" customFormat="1">
      <c r="A1824" s="52" t="s">
        <v>1023</v>
      </c>
      <c r="B1824" s="72">
        <v>620</v>
      </c>
      <c r="C1824" s="54" t="s">
        <v>100</v>
      </c>
      <c r="D1824" s="54" t="s">
        <v>75</v>
      </c>
      <c r="E1824" s="77" t="s">
        <v>1024</v>
      </c>
      <c r="F1824" s="54" t="s">
        <v>24</v>
      </c>
      <c r="G1824" s="93">
        <f t="shared" si="306"/>
        <v>5580.31</v>
      </c>
      <c r="H1824" s="95">
        <v>410220220</v>
      </c>
      <c r="I1824" s="45" t="str">
        <f t="shared" si="300"/>
        <v>0410220220</v>
      </c>
      <c r="J1824" s="46"/>
      <c r="K1824" s="45" t="str">
        <f t="shared" si="296"/>
        <v>62005020410220220000</v>
      </c>
      <c r="L1824" s="39"/>
    </row>
    <row r="1825" spans="1:12" s="38" customFormat="1" ht="25.5">
      <c r="A1825" s="52" t="s">
        <v>43</v>
      </c>
      <c r="B1825" s="54" t="s">
        <v>464</v>
      </c>
      <c r="C1825" s="54" t="s">
        <v>100</v>
      </c>
      <c r="D1825" s="54" t="s">
        <v>75</v>
      </c>
      <c r="E1825" s="77" t="s">
        <v>1024</v>
      </c>
      <c r="F1825" s="54" t="s">
        <v>44</v>
      </c>
      <c r="G1825" s="93">
        <f t="shared" si="306"/>
        <v>5580.31</v>
      </c>
      <c r="H1825" s="95">
        <v>410220220</v>
      </c>
      <c r="I1825" s="45" t="str">
        <f t="shared" si="300"/>
        <v>0410220220</v>
      </c>
      <c r="J1825" s="45"/>
      <c r="K1825" s="45" t="str">
        <f t="shared" si="296"/>
        <v>62005020410220220240</v>
      </c>
      <c r="L1825" s="39"/>
    </row>
    <row r="1826" spans="1:12" s="59" customFormat="1" ht="25.5">
      <c r="A1826" s="57" t="s">
        <v>45</v>
      </c>
      <c r="B1826" s="54" t="s">
        <v>464</v>
      </c>
      <c r="C1826" s="54" t="s">
        <v>100</v>
      </c>
      <c r="D1826" s="54" t="s">
        <v>75</v>
      </c>
      <c r="E1826" s="77" t="s">
        <v>1024</v>
      </c>
      <c r="F1826" s="54" t="s">
        <v>46</v>
      </c>
      <c r="G1826" s="55">
        <f>VLOOKUP($K1826,'[1]АС БЮДЖ на 31 12 2018'!$A$8:$H$701,6,0)</f>
        <v>5580.31</v>
      </c>
      <c r="H1826" s="56">
        <v>410220220</v>
      </c>
      <c r="I1826" s="45" t="str">
        <f t="shared" si="300"/>
        <v>0410220220</v>
      </c>
      <c r="J1826" s="45"/>
      <c r="K1826" s="45" t="str">
        <f t="shared" si="296"/>
        <v>62005020410220220244</v>
      </c>
      <c r="L1826" s="58"/>
    </row>
    <row r="1827" spans="1:12" s="59" customFormat="1" ht="25.5">
      <c r="A1827" s="52" t="s">
        <v>1025</v>
      </c>
      <c r="B1827" s="72">
        <v>620</v>
      </c>
      <c r="C1827" s="54" t="s">
        <v>100</v>
      </c>
      <c r="D1827" s="54" t="s">
        <v>75</v>
      </c>
      <c r="E1827" s="77" t="s">
        <v>1026</v>
      </c>
      <c r="F1827" s="54" t="s">
        <v>24</v>
      </c>
      <c r="G1827" s="93">
        <f t="shared" ref="G1827:G1829" si="307">G1828</f>
        <v>1853333.33</v>
      </c>
      <c r="H1827" s="95">
        <v>410300000</v>
      </c>
      <c r="I1827" s="45" t="str">
        <f t="shared" si="300"/>
        <v>0410300000</v>
      </c>
      <c r="J1827" s="46"/>
      <c r="K1827" s="45" t="str">
        <f t="shared" si="296"/>
        <v>62005020410300000000</v>
      </c>
      <c r="L1827" s="39"/>
    </row>
    <row r="1828" spans="1:12" s="59" customFormat="1">
      <c r="A1828" s="52" t="s">
        <v>1023</v>
      </c>
      <c r="B1828" s="72">
        <v>620</v>
      </c>
      <c r="C1828" s="54" t="s">
        <v>100</v>
      </c>
      <c r="D1828" s="54" t="s">
        <v>75</v>
      </c>
      <c r="E1828" s="77" t="s">
        <v>1027</v>
      </c>
      <c r="F1828" s="54" t="s">
        <v>24</v>
      </c>
      <c r="G1828" s="55">
        <f t="shared" si="307"/>
        <v>1853333.33</v>
      </c>
      <c r="H1828" s="56">
        <v>410320220</v>
      </c>
      <c r="I1828" s="45" t="str">
        <f t="shared" si="300"/>
        <v>0410320220</v>
      </c>
      <c r="J1828" s="46"/>
      <c r="K1828" s="45" t="str">
        <f t="shared" si="296"/>
        <v>62005020410320220000</v>
      </c>
      <c r="L1828" s="39"/>
    </row>
    <row r="1829" spans="1:12" s="59" customFormat="1" ht="25.5">
      <c r="A1829" s="52" t="s">
        <v>43</v>
      </c>
      <c r="B1829" s="72">
        <v>620</v>
      </c>
      <c r="C1829" s="54" t="s">
        <v>100</v>
      </c>
      <c r="D1829" s="54" t="s">
        <v>75</v>
      </c>
      <c r="E1829" s="77" t="s">
        <v>1027</v>
      </c>
      <c r="F1829" s="54" t="s">
        <v>44</v>
      </c>
      <c r="G1829" s="93">
        <f t="shared" si="307"/>
        <v>1853333.33</v>
      </c>
      <c r="H1829" s="95">
        <v>410320220</v>
      </c>
      <c r="I1829" s="45" t="str">
        <f t="shared" si="300"/>
        <v>0410320220</v>
      </c>
      <c r="J1829" s="45"/>
      <c r="K1829" s="45" t="str">
        <f t="shared" si="296"/>
        <v>62005020410320220240</v>
      </c>
      <c r="L1829" s="58"/>
    </row>
    <row r="1830" spans="1:12" s="59" customFormat="1" ht="25.5">
      <c r="A1830" s="57" t="s">
        <v>45</v>
      </c>
      <c r="B1830" s="72">
        <v>620</v>
      </c>
      <c r="C1830" s="54" t="s">
        <v>100</v>
      </c>
      <c r="D1830" s="54" t="s">
        <v>75</v>
      </c>
      <c r="E1830" s="77" t="s">
        <v>1027</v>
      </c>
      <c r="F1830" s="54" t="s">
        <v>46</v>
      </c>
      <c r="G1830" s="55">
        <f>VLOOKUP($K1830,'[1]АС БЮДЖ на 31 12 2018'!$A$8:$H$701,6,0)</f>
        <v>1853333.33</v>
      </c>
      <c r="H1830" s="95">
        <v>410320220</v>
      </c>
      <c r="I1830" s="45" t="str">
        <f t="shared" si="300"/>
        <v>0410320220</v>
      </c>
      <c r="J1830" s="45"/>
      <c r="K1830" s="45" t="str">
        <f t="shared" si="296"/>
        <v>62005020410320220244</v>
      </c>
      <c r="L1830" s="58"/>
    </row>
    <row r="1831" spans="1:12" s="38" customFormat="1">
      <c r="A1831" s="47" t="s">
        <v>912</v>
      </c>
      <c r="B1831" s="48" t="s">
        <v>464</v>
      </c>
      <c r="C1831" s="49" t="s">
        <v>100</v>
      </c>
      <c r="D1831" s="49" t="s">
        <v>28</v>
      </c>
      <c r="E1831" s="49" t="s">
        <v>23</v>
      </c>
      <c r="F1831" s="49" t="s">
        <v>24</v>
      </c>
      <c r="G1831" s="50">
        <f>G1832+G1869+G1880+G1875</f>
        <v>349300978.69000006</v>
      </c>
      <c r="H1831" s="51">
        <v>0</v>
      </c>
      <c r="I1831" s="45" t="str">
        <f t="shared" si="300"/>
        <v>0000000000</v>
      </c>
      <c r="J1831" s="46"/>
      <c r="K1831" s="45" t="str">
        <f t="shared" si="296"/>
        <v>62005030000000000000</v>
      </c>
      <c r="L1831" s="39"/>
    </row>
    <row r="1832" spans="1:12" s="38" customFormat="1" ht="38.25">
      <c r="A1832" s="57" t="s">
        <v>326</v>
      </c>
      <c r="B1832" s="54" t="s">
        <v>464</v>
      </c>
      <c r="C1832" s="54" t="s">
        <v>100</v>
      </c>
      <c r="D1832" s="54" t="s">
        <v>28</v>
      </c>
      <c r="E1832" s="54" t="s">
        <v>327</v>
      </c>
      <c r="F1832" s="54" t="s">
        <v>24</v>
      </c>
      <c r="G1832" s="93">
        <f>G1833</f>
        <v>341428613.03000003</v>
      </c>
      <c r="H1832" s="95">
        <v>400000000</v>
      </c>
      <c r="I1832" s="45" t="str">
        <f t="shared" si="300"/>
        <v>0400000000</v>
      </c>
      <c r="J1832" s="46"/>
      <c r="K1832" s="45" t="str">
        <f t="shared" si="296"/>
        <v>62005030400000000000</v>
      </c>
      <c r="L1832" s="39"/>
    </row>
    <row r="1833" spans="1:12" s="38" customFormat="1" ht="25.5">
      <c r="A1833" s="46" t="str">
        <f>VLOOKUP($K1833,'[1]наим ЦСР'!$A$7:$M$1612,2,0)</f>
        <v>Подпрограмма «Формирование современной городской среды на территории города Ставрополя»</v>
      </c>
      <c r="B1833" s="54" t="s">
        <v>464</v>
      </c>
      <c r="C1833" s="54" t="s">
        <v>100</v>
      </c>
      <c r="D1833" s="54" t="s">
        <v>28</v>
      </c>
      <c r="E1833" s="54" t="s">
        <v>602</v>
      </c>
      <c r="F1833" s="54" t="s">
        <v>24</v>
      </c>
      <c r="G1833" s="93">
        <f>G1834+G1838+G1842</f>
        <v>341428613.03000003</v>
      </c>
      <c r="H1833" s="95">
        <v>430000000</v>
      </c>
      <c r="I1833" s="45" t="str">
        <f t="shared" si="300"/>
        <v>0430000000</v>
      </c>
      <c r="J1833" s="46"/>
      <c r="K1833" s="45" t="str">
        <f t="shared" si="296"/>
        <v>62005030430000000000</v>
      </c>
      <c r="L1833" s="39"/>
    </row>
    <row r="1834" spans="1:12" s="38" customFormat="1" ht="25.5">
      <c r="A1834" s="52" t="s">
        <v>1028</v>
      </c>
      <c r="B1834" s="54" t="s">
        <v>464</v>
      </c>
      <c r="C1834" s="54" t="s">
        <v>100</v>
      </c>
      <c r="D1834" s="54" t="s">
        <v>28</v>
      </c>
      <c r="E1834" s="54" t="s">
        <v>1029</v>
      </c>
      <c r="F1834" s="54" t="s">
        <v>24</v>
      </c>
      <c r="G1834" s="93">
        <f t="shared" ref="G1834:G1836" si="308">G1835</f>
        <v>28353161</v>
      </c>
      <c r="H1834" s="95">
        <v>430200000</v>
      </c>
      <c r="I1834" s="45" t="str">
        <f t="shared" si="300"/>
        <v>0430200000</v>
      </c>
      <c r="J1834" s="46"/>
      <c r="K1834" s="45" t="str">
        <f t="shared" si="296"/>
        <v>62005030430200000000</v>
      </c>
      <c r="L1834" s="39"/>
    </row>
    <row r="1835" spans="1:12" s="38" customFormat="1" ht="25.5">
      <c r="A1835" s="46" t="str">
        <f>VLOOKUP($K1835,'[1]наим ЦСР'!$A$7:$M$1612,2,0)</f>
        <v>Расходы на проектирование, устройство, благоустройство и содержание муниципальных общественных кладбищ города Ставрополя</v>
      </c>
      <c r="B1835" s="54" t="s">
        <v>464</v>
      </c>
      <c r="C1835" s="54" t="s">
        <v>100</v>
      </c>
      <c r="D1835" s="54" t="s">
        <v>28</v>
      </c>
      <c r="E1835" s="54" t="s">
        <v>1030</v>
      </c>
      <c r="F1835" s="54" t="s">
        <v>24</v>
      </c>
      <c r="G1835" s="93">
        <f t="shared" si="308"/>
        <v>28353161</v>
      </c>
      <c r="H1835" s="95">
        <v>430220290</v>
      </c>
      <c r="I1835" s="45" t="str">
        <f t="shared" si="300"/>
        <v>0430220290</v>
      </c>
      <c r="J1835" s="46"/>
      <c r="K1835" s="45" t="str">
        <f t="shared" si="296"/>
        <v>62005030430220290000</v>
      </c>
      <c r="L1835" s="39"/>
    </row>
    <row r="1836" spans="1:12" s="38" customFormat="1" ht="25.5">
      <c r="A1836" s="52" t="s">
        <v>43</v>
      </c>
      <c r="B1836" s="54" t="s">
        <v>464</v>
      </c>
      <c r="C1836" s="54" t="s">
        <v>100</v>
      </c>
      <c r="D1836" s="54" t="s">
        <v>28</v>
      </c>
      <c r="E1836" s="54" t="s">
        <v>1030</v>
      </c>
      <c r="F1836" s="54" t="s">
        <v>44</v>
      </c>
      <c r="G1836" s="93">
        <f t="shared" si="308"/>
        <v>28353161</v>
      </c>
      <c r="H1836" s="95">
        <v>430220290</v>
      </c>
      <c r="I1836" s="45" t="str">
        <f t="shared" si="300"/>
        <v>0430220290</v>
      </c>
      <c r="J1836" s="45"/>
      <c r="K1836" s="45" t="str">
        <f t="shared" si="296"/>
        <v>62005030430220290240</v>
      </c>
      <c r="L1836" s="39"/>
    </row>
    <row r="1837" spans="1:12" s="59" customFormat="1" ht="25.5">
      <c r="A1837" s="57" t="s">
        <v>45</v>
      </c>
      <c r="B1837" s="54" t="s">
        <v>464</v>
      </c>
      <c r="C1837" s="54" t="s">
        <v>100</v>
      </c>
      <c r="D1837" s="54" t="s">
        <v>28</v>
      </c>
      <c r="E1837" s="54" t="s">
        <v>1030</v>
      </c>
      <c r="F1837" s="54" t="s">
        <v>46</v>
      </c>
      <c r="G1837" s="55">
        <f>VLOOKUP($K1837,'[1]АС БЮДЖ на 31 12 2018'!$A$8:$H$701,6,0)</f>
        <v>28353161</v>
      </c>
      <c r="H1837" s="56">
        <v>430220290</v>
      </c>
      <c r="I1837" s="45" t="str">
        <f t="shared" si="300"/>
        <v>0430220290</v>
      </c>
      <c r="J1837" s="45"/>
      <c r="K1837" s="45" t="str">
        <f t="shared" si="296"/>
        <v>62005030430220290244</v>
      </c>
      <c r="L1837" s="58"/>
    </row>
    <row r="1838" spans="1:12" s="38" customFormat="1" ht="25.5">
      <c r="A1838" s="52" t="s">
        <v>1031</v>
      </c>
      <c r="B1838" s="54" t="s">
        <v>464</v>
      </c>
      <c r="C1838" s="54" t="s">
        <v>100</v>
      </c>
      <c r="D1838" s="54" t="s">
        <v>28</v>
      </c>
      <c r="E1838" s="54" t="s">
        <v>1032</v>
      </c>
      <c r="F1838" s="54" t="s">
        <v>24</v>
      </c>
      <c r="G1838" s="93">
        <f t="shared" ref="G1838:G1839" si="309">G1839</f>
        <v>2284560</v>
      </c>
      <c r="H1838" s="95">
        <v>430300000</v>
      </c>
      <c r="I1838" s="45" t="str">
        <f t="shared" si="300"/>
        <v>0430300000</v>
      </c>
      <c r="J1838" s="46"/>
      <c r="K1838" s="45" t="str">
        <f t="shared" si="296"/>
        <v>62005030430300000000</v>
      </c>
      <c r="L1838" s="39"/>
    </row>
    <row r="1839" spans="1:12" s="38" customFormat="1" ht="25.5">
      <c r="A1839" s="52" t="s">
        <v>1033</v>
      </c>
      <c r="B1839" s="54" t="s">
        <v>464</v>
      </c>
      <c r="C1839" s="54" t="s">
        <v>100</v>
      </c>
      <c r="D1839" s="54" t="s">
        <v>28</v>
      </c>
      <c r="E1839" s="54" t="s">
        <v>1034</v>
      </c>
      <c r="F1839" s="54" t="s">
        <v>24</v>
      </c>
      <c r="G1839" s="93">
        <f t="shared" si="309"/>
        <v>2284560</v>
      </c>
      <c r="H1839" s="95">
        <v>430377150</v>
      </c>
      <c r="I1839" s="45" t="str">
        <f t="shared" si="300"/>
        <v>0430377150</v>
      </c>
      <c r="J1839" s="46"/>
      <c r="K1839" s="45" t="str">
        <f t="shared" si="296"/>
        <v>62005030430377150000</v>
      </c>
      <c r="L1839" s="39"/>
    </row>
    <row r="1840" spans="1:12" s="38" customFormat="1" ht="25.5">
      <c r="A1840" s="52" t="s">
        <v>43</v>
      </c>
      <c r="B1840" s="54" t="s">
        <v>464</v>
      </c>
      <c r="C1840" s="54" t="s">
        <v>100</v>
      </c>
      <c r="D1840" s="54" t="s">
        <v>28</v>
      </c>
      <c r="E1840" s="54" t="s">
        <v>1034</v>
      </c>
      <c r="F1840" s="54" t="s">
        <v>44</v>
      </c>
      <c r="G1840" s="93">
        <f>G1841</f>
        <v>2284560</v>
      </c>
      <c r="H1840" s="95">
        <v>430377150</v>
      </c>
      <c r="I1840" s="45" t="str">
        <f t="shared" si="300"/>
        <v>0430377150</v>
      </c>
      <c r="J1840" s="45"/>
      <c r="K1840" s="45" t="str">
        <f t="shared" si="296"/>
        <v>62005030430377150240</v>
      </c>
      <c r="L1840" s="39"/>
    </row>
    <row r="1841" spans="1:12" s="59" customFormat="1" ht="25.5">
      <c r="A1841" s="57" t="s">
        <v>45</v>
      </c>
      <c r="B1841" s="54" t="s">
        <v>464</v>
      </c>
      <c r="C1841" s="54" t="s">
        <v>100</v>
      </c>
      <c r="D1841" s="54" t="s">
        <v>28</v>
      </c>
      <c r="E1841" s="54" t="s">
        <v>1034</v>
      </c>
      <c r="F1841" s="54" t="s">
        <v>46</v>
      </c>
      <c r="G1841" s="55">
        <f>VLOOKUP($K1841,'[1]АС БЮДЖ на 31 12 2018'!$A$8:$H$701,6,0)</f>
        <v>2284560</v>
      </c>
      <c r="H1841" s="56">
        <v>430377150</v>
      </c>
      <c r="I1841" s="45" t="str">
        <f t="shared" si="300"/>
        <v>0430377150</v>
      </c>
      <c r="J1841" s="45"/>
      <c r="K1841" s="45" t="str">
        <f t="shared" si="296"/>
        <v>62005030430377150244</v>
      </c>
      <c r="L1841" s="58"/>
    </row>
    <row r="1842" spans="1:12" s="38" customFormat="1">
      <c r="A1842" s="46" t="str">
        <f>VLOOKUP($K1842,'[1]наим ЦСР'!$A$7:$M$1612,2,0)</f>
        <v>Основное мероприятие «Благоустройство территории города Ставрополя»</v>
      </c>
      <c r="B1842" s="54" t="s">
        <v>464</v>
      </c>
      <c r="C1842" s="54" t="s">
        <v>100</v>
      </c>
      <c r="D1842" s="54" t="s">
        <v>28</v>
      </c>
      <c r="E1842" s="54" t="s">
        <v>604</v>
      </c>
      <c r="F1842" s="54" t="s">
        <v>24</v>
      </c>
      <c r="G1842" s="93">
        <f>G1843+G1846+G1849+G1854+G1857+G1863+G1866+G1860</f>
        <v>310790892.03000003</v>
      </c>
      <c r="H1842" s="95">
        <v>430400000</v>
      </c>
      <c r="I1842" s="45" t="str">
        <f t="shared" si="300"/>
        <v>0430400000</v>
      </c>
      <c r="J1842" s="46"/>
      <c r="K1842" s="45" t="str">
        <f t="shared" si="296"/>
        <v>62005030430400000000</v>
      </c>
      <c r="L1842" s="39"/>
    </row>
    <row r="1843" spans="1:12" s="38" customFormat="1">
      <c r="A1843" s="52" t="s">
        <v>152</v>
      </c>
      <c r="B1843" s="54" t="s">
        <v>464</v>
      </c>
      <c r="C1843" s="54" t="s">
        <v>100</v>
      </c>
      <c r="D1843" s="54" t="s">
        <v>28</v>
      </c>
      <c r="E1843" s="54" t="s">
        <v>1035</v>
      </c>
      <c r="F1843" s="54" t="s">
        <v>24</v>
      </c>
      <c r="G1843" s="93">
        <f t="shared" ref="G1843:G1844" si="310">G1844</f>
        <v>10663516</v>
      </c>
      <c r="H1843" s="95">
        <v>430411010</v>
      </c>
      <c r="I1843" s="45" t="str">
        <f t="shared" si="300"/>
        <v>0430411010</v>
      </c>
      <c r="J1843" s="46"/>
      <c r="K1843" s="45" t="str">
        <f t="shared" si="296"/>
        <v>62005030430411010000</v>
      </c>
      <c r="L1843" s="39"/>
    </row>
    <row r="1844" spans="1:12" s="38" customFormat="1">
      <c r="A1844" s="70" t="s">
        <v>457</v>
      </c>
      <c r="B1844" s="54" t="s">
        <v>464</v>
      </c>
      <c r="C1844" s="54" t="s">
        <v>100</v>
      </c>
      <c r="D1844" s="54" t="s">
        <v>28</v>
      </c>
      <c r="E1844" s="54" t="s">
        <v>1035</v>
      </c>
      <c r="F1844" s="54" t="s">
        <v>458</v>
      </c>
      <c r="G1844" s="93">
        <f t="shared" si="310"/>
        <v>10663516</v>
      </c>
      <c r="H1844" s="95">
        <v>430411010</v>
      </c>
      <c r="I1844" s="45" t="str">
        <f t="shared" si="300"/>
        <v>0430411010</v>
      </c>
      <c r="J1844" s="45"/>
      <c r="K1844" s="45" t="str">
        <f t="shared" si="296"/>
        <v>62005030430411010610</v>
      </c>
      <c r="L1844" s="39"/>
    </row>
    <row r="1845" spans="1:12" s="59" customFormat="1" ht="38.25">
      <c r="A1845" s="57" t="s">
        <v>459</v>
      </c>
      <c r="B1845" s="54" t="s">
        <v>464</v>
      </c>
      <c r="C1845" s="54" t="s">
        <v>100</v>
      </c>
      <c r="D1845" s="54" t="s">
        <v>28</v>
      </c>
      <c r="E1845" s="54" t="s">
        <v>1035</v>
      </c>
      <c r="F1845" s="54" t="s">
        <v>460</v>
      </c>
      <c r="G1845" s="55">
        <f>VLOOKUP($K1845,'[1]АС БЮДЖ на 31 12 2018'!$A$8:$H$701,6,0)</f>
        <v>10663516</v>
      </c>
      <c r="H1845" s="56">
        <v>430411010</v>
      </c>
      <c r="I1845" s="45" t="str">
        <f t="shared" si="300"/>
        <v>0430411010</v>
      </c>
      <c r="J1845" s="45"/>
      <c r="K1845" s="45" t="str">
        <f t="shared" ref="K1845:K1908" si="311">CONCATENATE(B1845,C1845,D1845,I1845,F1845)</f>
        <v>62005030430411010611</v>
      </c>
      <c r="L1845" s="58"/>
    </row>
    <row r="1846" spans="1:12" s="38" customFormat="1">
      <c r="A1846" s="52" t="s">
        <v>1036</v>
      </c>
      <c r="B1846" s="54" t="s">
        <v>464</v>
      </c>
      <c r="C1846" s="54" t="s">
        <v>100</v>
      </c>
      <c r="D1846" s="54" t="s">
        <v>28</v>
      </c>
      <c r="E1846" s="54" t="s">
        <v>1037</v>
      </c>
      <c r="F1846" s="54" t="s">
        <v>24</v>
      </c>
      <c r="G1846" s="93">
        <f t="shared" ref="G1846:G1847" si="312">G1847</f>
        <v>122446404.17</v>
      </c>
      <c r="H1846" s="95">
        <v>430420280</v>
      </c>
      <c r="I1846" s="45" t="str">
        <f t="shared" si="300"/>
        <v>0430420280</v>
      </c>
      <c r="J1846" s="46"/>
      <c r="K1846" s="45" t="str">
        <f t="shared" si="311"/>
        <v>62005030430420280000</v>
      </c>
      <c r="L1846" s="39"/>
    </row>
    <row r="1847" spans="1:12" s="38" customFormat="1" ht="25.5">
      <c r="A1847" s="52" t="s">
        <v>43</v>
      </c>
      <c r="B1847" s="54" t="s">
        <v>464</v>
      </c>
      <c r="C1847" s="54" t="s">
        <v>100</v>
      </c>
      <c r="D1847" s="54" t="s">
        <v>28</v>
      </c>
      <c r="E1847" s="54" t="s">
        <v>1037</v>
      </c>
      <c r="F1847" s="54" t="s">
        <v>44</v>
      </c>
      <c r="G1847" s="93">
        <f t="shared" si="312"/>
        <v>122446404.17</v>
      </c>
      <c r="H1847" s="95">
        <v>430420280</v>
      </c>
      <c r="I1847" s="45" t="str">
        <f t="shared" si="300"/>
        <v>0430420280</v>
      </c>
      <c r="J1847" s="45"/>
      <c r="K1847" s="45" t="str">
        <f t="shared" si="311"/>
        <v>62005030430420280240</v>
      </c>
      <c r="L1847" s="39"/>
    </row>
    <row r="1848" spans="1:12" s="38" customFormat="1" ht="25.5">
      <c r="A1848" s="57" t="s">
        <v>45</v>
      </c>
      <c r="B1848" s="54" t="s">
        <v>464</v>
      </c>
      <c r="C1848" s="54" t="s">
        <v>100</v>
      </c>
      <c r="D1848" s="54" t="s">
        <v>28</v>
      </c>
      <c r="E1848" s="54" t="s">
        <v>1037</v>
      </c>
      <c r="F1848" s="54" t="s">
        <v>46</v>
      </c>
      <c r="G1848" s="55">
        <f>VLOOKUP($K1848,'[1]АС БЮДЖ на 31 12 2018'!$A$8:$H$701,6,0)</f>
        <v>122446404.17</v>
      </c>
      <c r="H1848" s="56">
        <v>430420280</v>
      </c>
      <c r="I1848" s="45" t="str">
        <f t="shared" si="300"/>
        <v>0430420280</v>
      </c>
      <c r="J1848" s="45"/>
      <c r="K1848" s="45" t="str">
        <f t="shared" si="311"/>
        <v>62005030430420280244</v>
      </c>
      <c r="L1848" s="39"/>
    </row>
    <row r="1849" spans="1:12" s="38" customFormat="1">
      <c r="A1849" s="52" t="s">
        <v>605</v>
      </c>
      <c r="B1849" s="54" t="s">
        <v>464</v>
      </c>
      <c r="C1849" s="54" t="s">
        <v>100</v>
      </c>
      <c r="D1849" s="54" t="s">
        <v>28</v>
      </c>
      <c r="E1849" s="54" t="s">
        <v>606</v>
      </c>
      <c r="F1849" s="54" t="s">
        <v>24</v>
      </c>
      <c r="G1849" s="93">
        <f>G1850+G1852</f>
        <v>7762315.5700000003</v>
      </c>
      <c r="H1849" s="95">
        <v>430420300</v>
      </c>
      <c r="I1849" s="45" t="str">
        <f t="shared" si="300"/>
        <v>0430420300</v>
      </c>
      <c r="J1849" s="46"/>
      <c r="K1849" s="45" t="str">
        <f t="shared" si="311"/>
        <v>62005030430420300000</v>
      </c>
      <c r="L1849" s="39"/>
    </row>
    <row r="1850" spans="1:12" s="38" customFormat="1" ht="25.5">
      <c r="A1850" s="52" t="s">
        <v>43</v>
      </c>
      <c r="B1850" s="54" t="s">
        <v>464</v>
      </c>
      <c r="C1850" s="54" t="s">
        <v>100</v>
      </c>
      <c r="D1850" s="54" t="s">
        <v>28</v>
      </c>
      <c r="E1850" s="54" t="s">
        <v>606</v>
      </c>
      <c r="F1850" s="54" t="s">
        <v>44</v>
      </c>
      <c r="G1850" s="93">
        <f>G1851</f>
        <v>5827688.96</v>
      </c>
      <c r="H1850" s="95">
        <v>430420300</v>
      </c>
      <c r="I1850" s="45" t="str">
        <f t="shared" si="300"/>
        <v>0430420300</v>
      </c>
      <c r="J1850" s="45"/>
      <c r="K1850" s="45" t="str">
        <f t="shared" si="311"/>
        <v>62005030430420300240</v>
      </c>
      <c r="L1850" s="39"/>
    </row>
    <row r="1851" spans="1:12" s="59" customFormat="1" ht="25.5">
      <c r="A1851" s="57" t="s">
        <v>45</v>
      </c>
      <c r="B1851" s="54" t="s">
        <v>464</v>
      </c>
      <c r="C1851" s="54" t="s">
        <v>100</v>
      </c>
      <c r="D1851" s="54" t="s">
        <v>28</v>
      </c>
      <c r="E1851" s="54" t="s">
        <v>606</v>
      </c>
      <c r="F1851" s="54" t="s">
        <v>46</v>
      </c>
      <c r="G1851" s="55">
        <f>VLOOKUP($K1851,'[1]АС БЮДЖ на 31 12 2018'!$A$8:$H$701,6,0)</f>
        <v>5827688.96</v>
      </c>
      <c r="H1851" s="56">
        <v>430420300</v>
      </c>
      <c r="I1851" s="45" t="str">
        <f t="shared" si="300"/>
        <v>0430420300</v>
      </c>
      <c r="J1851" s="45"/>
      <c r="K1851" s="45" t="str">
        <f t="shared" si="311"/>
        <v>62005030430420300244</v>
      </c>
      <c r="L1851" s="58"/>
    </row>
    <row r="1852" spans="1:12" s="38" customFormat="1">
      <c r="A1852" s="86" t="s">
        <v>346</v>
      </c>
      <c r="B1852" s="54" t="s">
        <v>464</v>
      </c>
      <c r="C1852" s="54" t="s">
        <v>100</v>
      </c>
      <c r="D1852" s="54" t="s">
        <v>28</v>
      </c>
      <c r="E1852" s="54" t="s">
        <v>606</v>
      </c>
      <c r="F1852" s="54" t="s">
        <v>347</v>
      </c>
      <c r="G1852" s="93">
        <f>G1853</f>
        <v>1934626.61</v>
      </c>
      <c r="H1852" s="95">
        <v>430420300</v>
      </c>
      <c r="I1852" s="45" t="str">
        <f t="shared" si="300"/>
        <v>0430420300</v>
      </c>
      <c r="J1852" s="45"/>
      <c r="K1852" s="45" t="str">
        <f t="shared" si="311"/>
        <v>62005030430420300410</v>
      </c>
      <c r="L1852" s="39"/>
    </row>
    <row r="1853" spans="1:12" s="59" customFormat="1" ht="25.5">
      <c r="A1853" s="57" t="s">
        <v>1038</v>
      </c>
      <c r="B1853" s="54" t="s">
        <v>464</v>
      </c>
      <c r="C1853" s="54" t="s">
        <v>100</v>
      </c>
      <c r="D1853" s="54" t="s">
        <v>28</v>
      </c>
      <c r="E1853" s="54" t="s">
        <v>606</v>
      </c>
      <c r="F1853" s="54" t="s">
        <v>1039</v>
      </c>
      <c r="G1853" s="55">
        <f>VLOOKUP($K1853,'[1]АС БЮДЖ на 31 12 2018'!$A$8:$H$701,6,0)</f>
        <v>1934626.61</v>
      </c>
      <c r="H1853" s="56">
        <v>430420300</v>
      </c>
      <c r="I1853" s="45" t="str">
        <f t="shared" si="300"/>
        <v>0430420300</v>
      </c>
      <c r="J1853" s="45"/>
      <c r="K1853" s="45" t="str">
        <f t="shared" si="311"/>
        <v>62005030430420300414</v>
      </c>
      <c r="L1853" s="58"/>
    </row>
    <row r="1854" spans="1:12" s="38" customFormat="1">
      <c r="A1854" s="75" t="s">
        <v>1040</v>
      </c>
      <c r="B1854" s="54" t="s">
        <v>464</v>
      </c>
      <c r="C1854" s="54" t="s">
        <v>100</v>
      </c>
      <c r="D1854" s="54" t="s">
        <v>28</v>
      </c>
      <c r="E1854" s="54" t="s">
        <v>1041</v>
      </c>
      <c r="F1854" s="54" t="s">
        <v>24</v>
      </c>
      <c r="G1854" s="93">
        <f t="shared" ref="G1854:G1855" si="313">G1855</f>
        <v>16039532.77</v>
      </c>
      <c r="H1854" s="95">
        <v>430420780</v>
      </c>
      <c r="I1854" s="45" t="str">
        <f t="shared" si="300"/>
        <v>0430420780</v>
      </c>
      <c r="J1854" s="46"/>
      <c r="K1854" s="45" t="str">
        <f t="shared" si="311"/>
        <v>62005030430420780000</v>
      </c>
      <c r="L1854" s="39"/>
    </row>
    <row r="1855" spans="1:12" s="38" customFormat="1" ht="25.5">
      <c r="A1855" s="52" t="s">
        <v>43</v>
      </c>
      <c r="B1855" s="54" t="s">
        <v>464</v>
      </c>
      <c r="C1855" s="54" t="s">
        <v>100</v>
      </c>
      <c r="D1855" s="54" t="s">
        <v>28</v>
      </c>
      <c r="E1855" s="54" t="s">
        <v>1041</v>
      </c>
      <c r="F1855" s="54" t="s">
        <v>44</v>
      </c>
      <c r="G1855" s="93">
        <f t="shared" si="313"/>
        <v>16039532.77</v>
      </c>
      <c r="H1855" s="95">
        <v>430420780</v>
      </c>
      <c r="I1855" s="45" t="str">
        <f t="shared" si="300"/>
        <v>0430420780</v>
      </c>
      <c r="J1855" s="45"/>
      <c r="K1855" s="45" t="str">
        <f t="shared" si="311"/>
        <v>62005030430420780240</v>
      </c>
      <c r="L1855" s="39"/>
    </row>
    <row r="1856" spans="1:12" s="59" customFormat="1" ht="25.5">
      <c r="A1856" s="57" t="s">
        <v>45</v>
      </c>
      <c r="B1856" s="54" t="s">
        <v>464</v>
      </c>
      <c r="C1856" s="54" t="s">
        <v>100</v>
      </c>
      <c r="D1856" s="54" t="s">
        <v>28</v>
      </c>
      <c r="E1856" s="54" t="s">
        <v>1041</v>
      </c>
      <c r="F1856" s="54" t="s">
        <v>46</v>
      </c>
      <c r="G1856" s="55">
        <f>VLOOKUP($K1856,'[1]АС БЮДЖ на 31 12 2018'!$A$8:$H$701,6,0)</f>
        <v>16039532.77</v>
      </c>
      <c r="H1856" s="56">
        <v>430420780</v>
      </c>
      <c r="I1856" s="45" t="str">
        <f t="shared" si="300"/>
        <v>0430420780</v>
      </c>
      <c r="J1856" s="45"/>
      <c r="K1856" s="45" t="str">
        <f t="shared" si="311"/>
        <v>62005030430420780244</v>
      </c>
      <c r="L1856" s="58"/>
    </row>
    <row r="1857" spans="1:12" s="38" customFormat="1" ht="51">
      <c r="A1857" s="52" t="s">
        <v>913</v>
      </c>
      <c r="B1857" s="54" t="s">
        <v>464</v>
      </c>
      <c r="C1857" s="54" t="s">
        <v>100</v>
      </c>
      <c r="D1857" s="54" t="s">
        <v>28</v>
      </c>
      <c r="E1857" s="54" t="s">
        <v>914</v>
      </c>
      <c r="F1857" s="54" t="s">
        <v>24</v>
      </c>
      <c r="G1857" s="93">
        <f t="shared" ref="G1857:G1858" si="314">G1858</f>
        <v>47409760</v>
      </c>
      <c r="H1857" s="95">
        <v>430420790</v>
      </c>
      <c r="I1857" s="45" t="str">
        <f t="shared" si="300"/>
        <v>0430420790</v>
      </c>
      <c r="J1857" s="46"/>
      <c r="K1857" s="45" t="str">
        <f t="shared" si="311"/>
        <v>62005030430420790000</v>
      </c>
      <c r="L1857" s="39"/>
    </row>
    <row r="1858" spans="1:12" s="38" customFormat="1" ht="25.5">
      <c r="A1858" s="52" t="s">
        <v>43</v>
      </c>
      <c r="B1858" s="54" t="s">
        <v>464</v>
      </c>
      <c r="C1858" s="54" t="s">
        <v>100</v>
      </c>
      <c r="D1858" s="54" t="s">
        <v>28</v>
      </c>
      <c r="E1858" s="54" t="s">
        <v>914</v>
      </c>
      <c r="F1858" s="54" t="s">
        <v>44</v>
      </c>
      <c r="G1858" s="93">
        <f t="shared" si="314"/>
        <v>47409760</v>
      </c>
      <c r="H1858" s="95">
        <v>430420790</v>
      </c>
      <c r="I1858" s="45" t="str">
        <f t="shared" si="300"/>
        <v>0430420790</v>
      </c>
      <c r="J1858" s="45"/>
      <c r="K1858" s="45" t="str">
        <f t="shared" si="311"/>
        <v>62005030430420790240</v>
      </c>
      <c r="L1858" s="39"/>
    </row>
    <row r="1859" spans="1:12" s="59" customFormat="1" ht="25.5">
      <c r="A1859" s="57" t="s">
        <v>45</v>
      </c>
      <c r="B1859" s="54" t="s">
        <v>464</v>
      </c>
      <c r="C1859" s="54" t="s">
        <v>100</v>
      </c>
      <c r="D1859" s="54" t="s">
        <v>28</v>
      </c>
      <c r="E1859" s="54" t="s">
        <v>914</v>
      </c>
      <c r="F1859" s="54" t="s">
        <v>46</v>
      </c>
      <c r="G1859" s="55">
        <f>VLOOKUP($K1859,'[1]АС БЮДЖ на 31 12 2018'!$A$8:$H$701,6,0)</f>
        <v>47409760</v>
      </c>
      <c r="H1859" s="56">
        <v>430420790</v>
      </c>
      <c r="I1859" s="45" t="str">
        <f t="shared" ref="I1859:I1922" si="315">TEXT(H1859,"0000000000")</f>
        <v>0430420790</v>
      </c>
      <c r="J1859" s="45"/>
      <c r="K1859" s="45" t="str">
        <f t="shared" si="311"/>
        <v>62005030430420790244</v>
      </c>
      <c r="L1859" s="58"/>
    </row>
    <row r="1860" spans="1:12" s="59" customFormat="1" ht="51">
      <c r="A1860" s="52" t="s">
        <v>1042</v>
      </c>
      <c r="B1860" s="54" t="s">
        <v>464</v>
      </c>
      <c r="C1860" s="54" t="s">
        <v>100</v>
      </c>
      <c r="D1860" s="54" t="s">
        <v>28</v>
      </c>
      <c r="E1860" s="54" t="s">
        <v>1043</v>
      </c>
      <c r="F1860" s="54" t="s">
        <v>24</v>
      </c>
      <c r="G1860" s="55">
        <f t="shared" ref="G1860:G1861" si="316">G1861</f>
        <v>11315357.039999999</v>
      </c>
      <c r="H1860" s="56">
        <v>430421390</v>
      </c>
      <c r="I1860" s="45" t="str">
        <f t="shared" si="315"/>
        <v>0430421390</v>
      </c>
      <c r="J1860" s="46"/>
      <c r="K1860" s="45" t="str">
        <f t="shared" si="311"/>
        <v>62005030430421390000</v>
      </c>
      <c r="L1860" s="39"/>
    </row>
    <row r="1861" spans="1:12" s="59" customFormat="1" ht="25.5">
      <c r="A1861" s="52" t="s">
        <v>43</v>
      </c>
      <c r="B1861" s="54" t="s">
        <v>464</v>
      </c>
      <c r="C1861" s="54" t="s">
        <v>100</v>
      </c>
      <c r="D1861" s="54" t="s">
        <v>28</v>
      </c>
      <c r="E1861" s="54" t="s">
        <v>1043</v>
      </c>
      <c r="F1861" s="54" t="s">
        <v>44</v>
      </c>
      <c r="G1861" s="55">
        <f t="shared" si="316"/>
        <v>11315357.039999999</v>
      </c>
      <c r="H1861" s="56">
        <v>430421390</v>
      </c>
      <c r="I1861" s="45" t="str">
        <f t="shared" si="315"/>
        <v>0430421390</v>
      </c>
      <c r="J1861" s="45"/>
      <c r="K1861" s="45" t="str">
        <f t="shared" si="311"/>
        <v>62005030430421390240</v>
      </c>
      <c r="L1861" s="58"/>
    </row>
    <row r="1862" spans="1:12" s="59" customFormat="1" ht="25.5">
      <c r="A1862" s="57" t="s">
        <v>45</v>
      </c>
      <c r="B1862" s="54" t="s">
        <v>464</v>
      </c>
      <c r="C1862" s="54" t="s">
        <v>100</v>
      </c>
      <c r="D1862" s="54" t="s">
        <v>28</v>
      </c>
      <c r="E1862" s="54" t="s">
        <v>1043</v>
      </c>
      <c r="F1862" s="54" t="s">
        <v>46</v>
      </c>
      <c r="G1862" s="55">
        <f>VLOOKUP($K1862,'[1]АС БЮДЖ на 31 12 2018'!$A$8:$H$701,6,0)</f>
        <v>11315357.039999999</v>
      </c>
      <c r="H1862" s="56">
        <v>430421390</v>
      </c>
      <c r="I1862" s="45" t="str">
        <f t="shared" si="315"/>
        <v>0430421390</v>
      </c>
      <c r="J1862" s="45"/>
      <c r="K1862" s="45" t="str">
        <f t="shared" si="311"/>
        <v>62005030430421390244</v>
      </c>
      <c r="L1862" s="58"/>
    </row>
    <row r="1863" spans="1:12" s="59" customFormat="1" ht="25.5">
      <c r="A1863" s="52" t="s">
        <v>1044</v>
      </c>
      <c r="B1863" s="54" t="s">
        <v>464</v>
      </c>
      <c r="C1863" s="54" t="s">
        <v>100</v>
      </c>
      <c r="D1863" s="54" t="s">
        <v>28</v>
      </c>
      <c r="E1863" s="54" t="s">
        <v>1045</v>
      </c>
      <c r="F1863" s="54" t="s">
        <v>24</v>
      </c>
      <c r="G1863" s="55">
        <f t="shared" ref="G1863:G1864" si="317">G1864</f>
        <v>5154006.79</v>
      </c>
      <c r="H1863" s="56" t="s">
        <v>1046</v>
      </c>
      <c r="I1863" s="45" t="str">
        <f t="shared" si="315"/>
        <v>04304L5550</v>
      </c>
      <c r="J1863" s="46"/>
      <c r="K1863" s="45" t="str">
        <f t="shared" si="311"/>
        <v>620050304304L5550000</v>
      </c>
      <c r="L1863" s="39"/>
    </row>
    <row r="1864" spans="1:12" s="59" customFormat="1" ht="25.5">
      <c r="A1864" s="52" t="s">
        <v>43</v>
      </c>
      <c r="B1864" s="54" t="s">
        <v>464</v>
      </c>
      <c r="C1864" s="54" t="s">
        <v>100</v>
      </c>
      <c r="D1864" s="54" t="s">
        <v>28</v>
      </c>
      <c r="E1864" s="54" t="s">
        <v>1045</v>
      </c>
      <c r="F1864" s="54" t="s">
        <v>44</v>
      </c>
      <c r="G1864" s="55">
        <f t="shared" si="317"/>
        <v>5154006.79</v>
      </c>
      <c r="H1864" s="56" t="s">
        <v>1046</v>
      </c>
      <c r="I1864" s="45" t="str">
        <f t="shared" si="315"/>
        <v>04304L5550</v>
      </c>
      <c r="J1864" s="45"/>
      <c r="K1864" s="45" t="str">
        <f t="shared" si="311"/>
        <v>620050304304L5550240</v>
      </c>
      <c r="L1864" s="58"/>
    </row>
    <row r="1865" spans="1:12" s="59" customFormat="1" ht="25.5">
      <c r="A1865" s="57" t="s">
        <v>45</v>
      </c>
      <c r="B1865" s="54" t="s">
        <v>464</v>
      </c>
      <c r="C1865" s="54" t="s">
        <v>100</v>
      </c>
      <c r="D1865" s="54" t="s">
        <v>28</v>
      </c>
      <c r="E1865" s="54" t="s">
        <v>1045</v>
      </c>
      <c r="F1865" s="54" t="s">
        <v>46</v>
      </c>
      <c r="G1865" s="55">
        <f>VLOOKUP($K1865,'[1]АС БЮДЖ на 31 12 2018'!$A$8:$H$701,6,0)</f>
        <v>5154006.79</v>
      </c>
      <c r="H1865" s="56" t="s">
        <v>1046</v>
      </c>
      <c r="I1865" s="45" t="str">
        <f t="shared" si="315"/>
        <v>04304L5550</v>
      </c>
      <c r="J1865" s="45"/>
      <c r="K1865" s="45" t="str">
        <f t="shared" si="311"/>
        <v>620050304304L5550244</v>
      </c>
      <c r="L1865" s="58"/>
    </row>
    <row r="1866" spans="1:12" s="59" customFormat="1" ht="25.5">
      <c r="A1866" s="52" t="s">
        <v>1047</v>
      </c>
      <c r="B1866" s="54" t="s">
        <v>464</v>
      </c>
      <c r="C1866" s="54" t="s">
        <v>100</v>
      </c>
      <c r="D1866" s="54" t="s">
        <v>28</v>
      </c>
      <c r="E1866" s="144" t="s">
        <v>1048</v>
      </c>
      <c r="F1866" s="54" t="s">
        <v>24</v>
      </c>
      <c r="G1866" s="55">
        <f t="shared" ref="G1866:G1867" si="318">G1867</f>
        <v>89999999.689999998</v>
      </c>
      <c r="H1866" s="56" t="s">
        <v>1049</v>
      </c>
      <c r="I1866" s="45" t="str">
        <f t="shared" si="315"/>
        <v>04304R5550</v>
      </c>
      <c r="J1866" s="46"/>
      <c r="K1866" s="45" t="str">
        <f t="shared" si="311"/>
        <v>620050304304R5550000</v>
      </c>
      <c r="L1866" s="39"/>
    </row>
    <row r="1867" spans="1:12" s="59" customFormat="1" ht="25.5">
      <c r="A1867" s="52" t="s">
        <v>43</v>
      </c>
      <c r="B1867" s="54" t="s">
        <v>464</v>
      </c>
      <c r="C1867" s="54" t="s">
        <v>100</v>
      </c>
      <c r="D1867" s="54" t="s">
        <v>28</v>
      </c>
      <c r="E1867" s="144" t="s">
        <v>1048</v>
      </c>
      <c r="F1867" s="54" t="s">
        <v>44</v>
      </c>
      <c r="G1867" s="55">
        <f t="shared" si="318"/>
        <v>89999999.689999998</v>
      </c>
      <c r="H1867" s="56" t="s">
        <v>1049</v>
      </c>
      <c r="I1867" s="45" t="str">
        <f t="shared" si="315"/>
        <v>04304R5550</v>
      </c>
      <c r="J1867" s="45"/>
      <c r="K1867" s="45" t="str">
        <f t="shared" si="311"/>
        <v>620050304304R5550240</v>
      </c>
      <c r="L1867" s="58"/>
    </row>
    <row r="1868" spans="1:12" s="59" customFormat="1" ht="25.5">
      <c r="A1868" s="57" t="s">
        <v>45</v>
      </c>
      <c r="B1868" s="54" t="s">
        <v>464</v>
      </c>
      <c r="C1868" s="54" t="s">
        <v>100</v>
      </c>
      <c r="D1868" s="54" t="s">
        <v>28</v>
      </c>
      <c r="E1868" s="144" t="s">
        <v>1048</v>
      </c>
      <c r="F1868" s="54" t="s">
        <v>46</v>
      </c>
      <c r="G1868" s="55">
        <f>VLOOKUP($K1868,'[1]АС БЮДЖ на 31 12 2018'!$A$8:$H$701,6,0)</f>
        <v>89999999.689999998</v>
      </c>
      <c r="H1868" s="56" t="s">
        <v>1049</v>
      </c>
      <c r="I1868" s="45" t="str">
        <f t="shared" si="315"/>
        <v>04304R5550</v>
      </c>
      <c r="J1868" s="45"/>
      <c r="K1868" s="45" t="str">
        <f t="shared" si="311"/>
        <v>620050304304R5550244</v>
      </c>
      <c r="L1868" s="58"/>
    </row>
    <row r="1869" spans="1:12" s="38" customFormat="1" ht="25.5">
      <c r="A1869" s="52" t="s">
        <v>591</v>
      </c>
      <c r="B1869" s="67" t="s">
        <v>464</v>
      </c>
      <c r="C1869" s="67" t="s">
        <v>100</v>
      </c>
      <c r="D1869" s="67" t="s">
        <v>28</v>
      </c>
      <c r="E1869" s="67" t="s">
        <v>592</v>
      </c>
      <c r="F1869" s="67" t="s">
        <v>24</v>
      </c>
      <c r="G1869" s="135">
        <f t="shared" ref="G1869:G1872" si="319">G1870</f>
        <v>3742871.6</v>
      </c>
      <c r="H1869" s="136">
        <v>1700000000</v>
      </c>
      <c r="I1869" s="45" t="str">
        <f t="shared" si="315"/>
        <v>1700000000</v>
      </c>
      <c r="J1869" s="46"/>
      <c r="K1869" s="45" t="str">
        <f t="shared" si="311"/>
        <v>62005031700000000000</v>
      </c>
      <c r="L1869" s="39"/>
    </row>
    <row r="1870" spans="1:12" s="38" customFormat="1" ht="25.5">
      <c r="A1870" s="65" t="s">
        <v>593</v>
      </c>
      <c r="B1870" s="67" t="s">
        <v>464</v>
      </c>
      <c r="C1870" s="67" t="s">
        <v>100</v>
      </c>
      <c r="D1870" s="67" t="s">
        <v>28</v>
      </c>
      <c r="E1870" s="67" t="s">
        <v>594</v>
      </c>
      <c r="F1870" s="67" t="s">
        <v>24</v>
      </c>
      <c r="G1870" s="135">
        <f t="shared" si="319"/>
        <v>3742871.6</v>
      </c>
      <c r="H1870" s="136" t="s">
        <v>595</v>
      </c>
      <c r="I1870" s="45" t="str">
        <f t="shared" si="315"/>
        <v>17Б0000000</v>
      </c>
      <c r="J1870" s="46"/>
      <c r="K1870" s="45" t="str">
        <f t="shared" si="311"/>
        <v>620050317Б0000000000</v>
      </c>
      <c r="L1870" s="39"/>
    </row>
    <row r="1871" spans="1:12" s="38" customFormat="1" ht="25.5">
      <c r="A1871" s="65" t="s">
        <v>1050</v>
      </c>
      <c r="B1871" s="67" t="s">
        <v>464</v>
      </c>
      <c r="C1871" s="67" t="s">
        <v>100</v>
      </c>
      <c r="D1871" s="67" t="s">
        <v>28</v>
      </c>
      <c r="E1871" s="67" t="s">
        <v>1051</v>
      </c>
      <c r="F1871" s="67" t="s">
        <v>24</v>
      </c>
      <c r="G1871" s="135">
        <f t="shared" si="319"/>
        <v>3742871.6</v>
      </c>
      <c r="H1871" s="136" t="s">
        <v>1052</v>
      </c>
      <c r="I1871" s="45" t="str">
        <f t="shared" si="315"/>
        <v>17Б0200000</v>
      </c>
      <c r="J1871" s="46"/>
      <c r="K1871" s="45" t="str">
        <f t="shared" si="311"/>
        <v>620050317Б0200000000</v>
      </c>
      <c r="L1871" s="39"/>
    </row>
    <row r="1872" spans="1:12" s="38" customFormat="1" ht="25.5">
      <c r="A1872" s="57" t="s">
        <v>599</v>
      </c>
      <c r="B1872" s="54" t="s">
        <v>464</v>
      </c>
      <c r="C1872" s="54" t="s">
        <v>100</v>
      </c>
      <c r="D1872" s="54" t="s">
        <v>28</v>
      </c>
      <c r="E1872" s="54" t="s">
        <v>1053</v>
      </c>
      <c r="F1872" s="54" t="s">
        <v>24</v>
      </c>
      <c r="G1872" s="145">
        <f t="shared" si="319"/>
        <v>3742871.6</v>
      </c>
      <c r="H1872" s="146" t="s">
        <v>1054</v>
      </c>
      <c r="I1872" s="45" t="str">
        <f t="shared" si="315"/>
        <v>17Б0220490</v>
      </c>
      <c r="J1872" s="46"/>
      <c r="K1872" s="45" t="str">
        <f t="shared" si="311"/>
        <v>620050317Б0220490000</v>
      </c>
      <c r="L1872" s="39"/>
    </row>
    <row r="1873" spans="1:12" s="38" customFormat="1" ht="25.5">
      <c r="A1873" s="52" t="s">
        <v>43</v>
      </c>
      <c r="B1873" s="54" t="s">
        <v>464</v>
      </c>
      <c r="C1873" s="54" t="s">
        <v>100</v>
      </c>
      <c r="D1873" s="54" t="s">
        <v>28</v>
      </c>
      <c r="E1873" s="54" t="s">
        <v>1053</v>
      </c>
      <c r="F1873" s="54" t="s">
        <v>44</v>
      </c>
      <c r="G1873" s="145">
        <f>G1874</f>
        <v>3742871.6</v>
      </c>
      <c r="H1873" s="146" t="s">
        <v>1054</v>
      </c>
      <c r="I1873" s="45" t="str">
        <f t="shared" si="315"/>
        <v>17Б0220490</v>
      </c>
      <c r="J1873" s="45"/>
      <c r="K1873" s="45" t="str">
        <f t="shared" si="311"/>
        <v>620050317Б0220490240</v>
      </c>
      <c r="L1873" s="39"/>
    </row>
    <row r="1874" spans="1:12" s="59" customFormat="1" ht="25.5">
      <c r="A1874" s="57" t="s">
        <v>45</v>
      </c>
      <c r="B1874" s="54" t="s">
        <v>464</v>
      </c>
      <c r="C1874" s="54" t="s">
        <v>100</v>
      </c>
      <c r="D1874" s="54" t="s">
        <v>28</v>
      </c>
      <c r="E1874" s="54" t="s">
        <v>1053</v>
      </c>
      <c r="F1874" s="54" t="s">
        <v>46</v>
      </c>
      <c r="G1874" s="55">
        <f>VLOOKUP($K1874,'[1]АС БЮДЖ на 31 12 2018'!$A$8:$H$701,6,0)</f>
        <v>3742871.6</v>
      </c>
      <c r="H1874" s="56" t="s">
        <v>1054</v>
      </c>
      <c r="I1874" s="45" t="str">
        <f t="shared" si="315"/>
        <v>17Б0220490</v>
      </c>
      <c r="J1874" s="45"/>
      <c r="K1874" s="45" t="str">
        <f t="shared" si="311"/>
        <v>620050317Б0220490244</v>
      </c>
      <c r="L1874" s="58"/>
    </row>
    <row r="1875" spans="1:12" s="59" customFormat="1" ht="25.5">
      <c r="A1875" s="52" t="s">
        <v>956</v>
      </c>
      <c r="B1875" s="54" t="s">
        <v>464</v>
      </c>
      <c r="C1875" s="54" t="s">
        <v>100</v>
      </c>
      <c r="D1875" s="54" t="s">
        <v>28</v>
      </c>
      <c r="E1875" s="54" t="s">
        <v>957</v>
      </c>
      <c r="F1875" s="54" t="s">
        <v>24</v>
      </c>
      <c r="G1875" s="147">
        <f t="shared" ref="G1875:G1878" si="320">G1876</f>
        <v>2467085</v>
      </c>
      <c r="H1875" s="148">
        <v>8300000000</v>
      </c>
      <c r="I1875" s="45" t="str">
        <f t="shared" si="315"/>
        <v>8300000000</v>
      </c>
      <c r="J1875" s="46"/>
      <c r="K1875" s="45" t="str">
        <f t="shared" si="311"/>
        <v>62005038300000000000</v>
      </c>
      <c r="L1875" s="39"/>
    </row>
    <row r="1876" spans="1:12" s="59" customFormat="1">
      <c r="A1876" s="52" t="s">
        <v>70</v>
      </c>
      <c r="B1876" s="54" t="s">
        <v>464</v>
      </c>
      <c r="C1876" s="54" t="s">
        <v>100</v>
      </c>
      <c r="D1876" s="54" t="s">
        <v>28</v>
      </c>
      <c r="E1876" s="54" t="s">
        <v>1014</v>
      </c>
      <c r="F1876" s="54" t="s">
        <v>24</v>
      </c>
      <c r="G1876" s="147">
        <f t="shared" si="320"/>
        <v>2467085</v>
      </c>
      <c r="H1876" s="148">
        <v>8320000000</v>
      </c>
      <c r="I1876" s="45" t="str">
        <f t="shared" si="315"/>
        <v>8320000000</v>
      </c>
      <c r="J1876" s="46"/>
      <c r="K1876" s="45" t="str">
        <f t="shared" si="311"/>
        <v>62005038320000000000</v>
      </c>
      <c r="L1876" s="39"/>
    </row>
    <row r="1877" spans="1:12" s="59" customFormat="1">
      <c r="A1877" s="75" t="s">
        <v>1040</v>
      </c>
      <c r="B1877" s="54" t="s">
        <v>464</v>
      </c>
      <c r="C1877" s="54" t="s">
        <v>100</v>
      </c>
      <c r="D1877" s="54" t="s">
        <v>28</v>
      </c>
      <c r="E1877" s="54" t="s">
        <v>1055</v>
      </c>
      <c r="F1877" s="54" t="s">
        <v>24</v>
      </c>
      <c r="G1877" s="55">
        <f t="shared" si="320"/>
        <v>2467085</v>
      </c>
      <c r="H1877" s="56">
        <v>8320020780</v>
      </c>
      <c r="I1877" s="45" t="str">
        <f t="shared" si="315"/>
        <v>8320020780</v>
      </c>
      <c r="J1877" s="46"/>
      <c r="K1877" s="45" t="str">
        <f t="shared" si="311"/>
        <v>62005038320020780000</v>
      </c>
      <c r="L1877" s="39"/>
    </row>
    <row r="1878" spans="1:12" s="59" customFormat="1" ht="25.5">
      <c r="A1878" s="52" t="s">
        <v>43</v>
      </c>
      <c r="B1878" s="54" t="s">
        <v>464</v>
      </c>
      <c r="C1878" s="54" t="s">
        <v>100</v>
      </c>
      <c r="D1878" s="54" t="s">
        <v>28</v>
      </c>
      <c r="E1878" s="54" t="s">
        <v>1055</v>
      </c>
      <c r="F1878" s="54" t="s">
        <v>44</v>
      </c>
      <c r="G1878" s="55">
        <f t="shared" si="320"/>
        <v>2467085</v>
      </c>
      <c r="H1878" s="56">
        <v>8320020780</v>
      </c>
      <c r="I1878" s="45" t="str">
        <f t="shared" si="315"/>
        <v>8320020780</v>
      </c>
      <c r="J1878" s="45"/>
      <c r="K1878" s="45" t="str">
        <f t="shared" si="311"/>
        <v>62005038320020780240</v>
      </c>
      <c r="L1878" s="58"/>
    </row>
    <row r="1879" spans="1:12" s="59" customFormat="1" ht="26.25">
      <c r="A1879" s="149" t="s">
        <v>45</v>
      </c>
      <c r="B1879" s="54" t="s">
        <v>464</v>
      </c>
      <c r="C1879" s="54" t="s">
        <v>100</v>
      </c>
      <c r="D1879" s="54" t="s">
        <v>28</v>
      </c>
      <c r="E1879" s="54" t="s">
        <v>1055</v>
      </c>
      <c r="F1879" s="54" t="s">
        <v>46</v>
      </c>
      <c r="G1879" s="55">
        <f>VLOOKUP($K1879,'[1]АС БЮДЖ на 31 12 2018'!$A$8:$H$701,6,0)</f>
        <v>2467085</v>
      </c>
      <c r="H1879" s="56">
        <v>8320020780</v>
      </c>
      <c r="I1879" s="45" t="str">
        <f t="shared" si="315"/>
        <v>8320020780</v>
      </c>
      <c r="J1879" s="45"/>
      <c r="K1879" s="45" t="str">
        <f t="shared" si="311"/>
        <v>62005038320020780244</v>
      </c>
      <c r="L1879" s="58"/>
    </row>
    <row r="1880" spans="1:12" s="59" customFormat="1" ht="25.5">
      <c r="A1880" s="52" t="s">
        <v>101</v>
      </c>
      <c r="B1880" s="54" t="s">
        <v>464</v>
      </c>
      <c r="C1880" s="54" t="s">
        <v>100</v>
      </c>
      <c r="D1880" s="54" t="s">
        <v>28</v>
      </c>
      <c r="E1880" s="54" t="s">
        <v>102</v>
      </c>
      <c r="F1880" s="53" t="s">
        <v>24</v>
      </c>
      <c r="G1880" s="93">
        <f>G1881</f>
        <v>1662409.06</v>
      </c>
      <c r="H1880" s="95">
        <v>9800000000</v>
      </c>
      <c r="I1880" s="45" t="str">
        <f t="shared" si="315"/>
        <v>9800000000</v>
      </c>
      <c r="J1880" s="46"/>
      <c r="K1880" s="45" t="str">
        <f t="shared" si="311"/>
        <v>62005039800000000000</v>
      </c>
      <c r="L1880" s="39"/>
    </row>
    <row r="1881" spans="1:12" s="59" customFormat="1" ht="38.25">
      <c r="A1881" s="52" t="s">
        <v>342</v>
      </c>
      <c r="B1881" s="54" t="s">
        <v>464</v>
      </c>
      <c r="C1881" s="54" t="s">
        <v>100</v>
      </c>
      <c r="D1881" s="54" t="s">
        <v>28</v>
      </c>
      <c r="E1881" s="54" t="s">
        <v>343</v>
      </c>
      <c r="F1881" s="53" t="s">
        <v>24</v>
      </c>
      <c r="G1881" s="93">
        <f>G1885+G1882+G1888+G1893</f>
        <v>1662409.06</v>
      </c>
      <c r="H1881" s="95">
        <v>9820000000</v>
      </c>
      <c r="I1881" s="45" t="str">
        <f t="shared" si="315"/>
        <v>9820000000</v>
      </c>
      <c r="J1881" s="46"/>
      <c r="K1881" s="45" t="str">
        <f t="shared" si="311"/>
        <v>62005039820000000000</v>
      </c>
      <c r="L1881" s="39"/>
    </row>
    <row r="1882" spans="1:12" s="59" customFormat="1">
      <c r="A1882" s="52" t="s">
        <v>1036</v>
      </c>
      <c r="B1882" s="54" t="s">
        <v>464</v>
      </c>
      <c r="C1882" s="54" t="s">
        <v>100</v>
      </c>
      <c r="D1882" s="54" t="s">
        <v>28</v>
      </c>
      <c r="E1882" s="54" t="s">
        <v>1056</v>
      </c>
      <c r="F1882" s="54" t="s">
        <v>24</v>
      </c>
      <c r="G1882" s="93">
        <f t="shared" ref="G1882:G1883" si="321">G1883</f>
        <v>145940.81</v>
      </c>
      <c r="H1882" s="95">
        <v>9820020280</v>
      </c>
      <c r="I1882" s="45" t="str">
        <f t="shared" si="315"/>
        <v>9820020280</v>
      </c>
      <c r="J1882" s="46"/>
      <c r="K1882" s="45" t="str">
        <f t="shared" si="311"/>
        <v>62005039820020280000</v>
      </c>
      <c r="L1882" s="39"/>
    </row>
    <row r="1883" spans="1:12" s="59" customFormat="1">
      <c r="A1883" s="52" t="s">
        <v>1057</v>
      </c>
      <c r="B1883" s="54" t="s">
        <v>464</v>
      </c>
      <c r="C1883" s="54" t="s">
        <v>100</v>
      </c>
      <c r="D1883" s="54" t="s">
        <v>28</v>
      </c>
      <c r="E1883" s="54" t="s">
        <v>1056</v>
      </c>
      <c r="F1883" s="54" t="s">
        <v>347</v>
      </c>
      <c r="G1883" s="93">
        <f t="shared" si="321"/>
        <v>145940.81</v>
      </c>
      <c r="H1883" s="95">
        <v>9820020280</v>
      </c>
      <c r="I1883" s="45" t="str">
        <f t="shared" si="315"/>
        <v>9820020280</v>
      </c>
      <c r="J1883" s="45"/>
      <c r="K1883" s="45" t="str">
        <f t="shared" si="311"/>
        <v>62005039820020280410</v>
      </c>
      <c r="L1883" s="58"/>
    </row>
    <row r="1884" spans="1:12" s="59" customFormat="1" ht="25.5">
      <c r="A1884" s="57" t="s">
        <v>1038</v>
      </c>
      <c r="B1884" s="54" t="s">
        <v>464</v>
      </c>
      <c r="C1884" s="54" t="s">
        <v>100</v>
      </c>
      <c r="D1884" s="54" t="s">
        <v>28</v>
      </c>
      <c r="E1884" s="54" t="s">
        <v>1056</v>
      </c>
      <c r="F1884" s="54" t="s">
        <v>1039</v>
      </c>
      <c r="G1884" s="55">
        <f>VLOOKUP($K1884,'[1]АС БЮДЖ на 31 12 2018'!$A$8:$H$701,6,0)</f>
        <v>145940.81</v>
      </c>
      <c r="H1884" s="95">
        <v>9820020280</v>
      </c>
      <c r="I1884" s="45" t="str">
        <f t="shared" si="315"/>
        <v>9820020280</v>
      </c>
      <c r="J1884" s="45"/>
      <c r="K1884" s="45" t="str">
        <f t="shared" si="311"/>
        <v>62005039820020280414</v>
      </c>
      <c r="L1884" s="58"/>
    </row>
    <row r="1885" spans="1:12" s="59" customFormat="1" ht="25.5">
      <c r="A1885" s="46" t="str">
        <f>VLOOKUP($K1885,'[1]наим ЦСР'!$A$7:$M$1612,2,0)</f>
        <v>Расходы на проектирование, устройство, благоустройство и содержание муниципальных общественных кладбищ города Ставрополя</v>
      </c>
      <c r="B1885" s="54" t="s">
        <v>464</v>
      </c>
      <c r="C1885" s="54" t="s">
        <v>100</v>
      </c>
      <c r="D1885" s="54" t="s">
        <v>28</v>
      </c>
      <c r="E1885" s="54" t="s">
        <v>1058</v>
      </c>
      <c r="F1885" s="54" t="s">
        <v>24</v>
      </c>
      <c r="G1885" s="93">
        <f t="shared" ref="G1885:G1886" si="322">G1886</f>
        <v>190011.29</v>
      </c>
      <c r="H1885" s="95">
        <v>9820020290</v>
      </c>
      <c r="I1885" s="45" t="str">
        <f t="shared" si="315"/>
        <v>9820020290</v>
      </c>
      <c r="J1885" s="46"/>
      <c r="K1885" s="45" t="str">
        <f t="shared" si="311"/>
        <v>62005039820020290000</v>
      </c>
      <c r="L1885" s="39"/>
    </row>
    <row r="1886" spans="1:12" s="59" customFormat="1" ht="25.5">
      <c r="A1886" s="52" t="s">
        <v>43</v>
      </c>
      <c r="B1886" s="54" t="s">
        <v>464</v>
      </c>
      <c r="C1886" s="54" t="s">
        <v>100</v>
      </c>
      <c r="D1886" s="54" t="s">
        <v>28</v>
      </c>
      <c r="E1886" s="54" t="s">
        <v>1058</v>
      </c>
      <c r="F1886" s="54" t="s">
        <v>44</v>
      </c>
      <c r="G1886" s="147">
        <f t="shared" si="322"/>
        <v>190011.29</v>
      </c>
      <c r="H1886" s="148">
        <v>9820020290</v>
      </c>
      <c r="I1886" s="45" t="str">
        <f t="shared" si="315"/>
        <v>9820020290</v>
      </c>
      <c r="J1886" s="45"/>
      <c r="K1886" s="45" t="str">
        <f t="shared" si="311"/>
        <v>62005039820020290240</v>
      </c>
      <c r="L1886" s="58"/>
    </row>
    <row r="1887" spans="1:12" s="59" customFormat="1" ht="25.5">
      <c r="A1887" s="57" t="s">
        <v>45</v>
      </c>
      <c r="B1887" s="54" t="s">
        <v>464</v>
      </c>
      <c r="C1887" s="54" t="s">
        <v>100</v>
      </c>
      <c r="D1887" s="54" t="s">
        <v>28</v>
      </c>
      <c r="E1887" s="54" t="s">
        <v>1058</v>
      </c>
      <c r="F1887" s="54" t="s">
        <v>46</v>
      </c>
      <c r="G1887" s="55">
        <f>VLOOKUP($K1887,'[1]АС БЮДЖ на 31 12 2018'!$A$8:$H$701,6,0)</f>
        <v>190011.29</v>
      </c>
      <c r="H1887" s="148">
        <v>9820020290</v>
      </c>
      <c r="I1887" s="45" t="str">
        <f t="shared" si="315"/>
        <v>9820020290</v>
      </c>
      <c r="J1887" s="45"/>
      <c r="K1887" s="45" t="str">
        <f t="shared" si="311"/>
        <v>62005039820020290244</v>
      </c>
      <c r="L1887" s="58"/>
    </row>
    <row r="1888" spans="1:12" s="59" customFormat="1">
      <c r="A1888" s="52" t="s">
        <v>605</v>
      </c>
      <c r="B1888" s="54" t="s">
        <v>464</v>
      </c>
      <c r="C1888" s="54" t="s">
        <v>100</v>
      </c>
      <c r="D1888" s="54" t="s">
        <v>28</v>
      </c>
      <c r="E1888" s="54" t="s">
        <v>1059</v>
      </c>
      <c r="F1888" s="54" t="s">
        <v>24</v>
      </c>
      <c r="G1888" s="93">
        <f>G1889+G1891</f>
        <v>1187585.96</v>
      </c>
      <c r="H1888" s="95">
        <v>9820020300</v>
      </c>
      <c r="I1888" s="45" t="str">
        <f t="shared" si="315"/>
        <v>9820020300</v>
      </c>
      <c r="J1888" s="46"/>
      <c r="K1888" s="45" t="str">
        <f t="shared" si="311"/>
        <v>62005039820020300000</v>
      </c>
      <c r="L1888" s="39"/>
    </row>
    <row r="1889" spans="1:12" s="59" customFormat="1" ht="25.5">
      <c r="A1889" s="52" t="s">
        <v>43</v>
      </c>
      <c r="B1889" s="54" t="s">
        <v>464</v>
      </c>
      <c r="C1889" s="54" t="s">
        <v>100</v>
      </c>
      <c r="D1889" s="54" t="s">
        <v>28</v>
      </c>
      <c r="E1889" s="54" t="s">
        <v>1059</v>
      </c>
      <c r="F1889" s="54" t="s">
        <v>44</v>
      </c>
      <c r="G1889" s="93">
        <f>G1890</f>
        <v>543651.97</v>
      </c>
      <c r="H1889" s="95">
        <v>9820020300</v>
      </c>
      <c r="I1889" s="45" t="str">
        <f t="shared" si="315"/>
        <v>9820020300</v>
      </c>
      <c r="J1889" s="45"/>
      <c r="K1889" s="45" t="str">
        <f t="shared" si="311"/>
        <v>62005039820020300240</v>
      </c>
      <c r="L1889" s="58"/>
    </row>
    <row r="1890" spans="1:12" s="59" customFormat="1" ht="25.5">
      <c r="A1890" s="57" t="s">
        <v>45</v>
      </c>
      <c r="B1890" s="54" t="s">
        <v>464</v>
      </c>
      <c r="C1890" s="54" t="s">
        <v>100</v>
      </c>
      <c r="D1890" s="54" t="s">
        <v>28</v>
      </c>
      <c r="E1890" s="54" t="s">
        <v>1059</v>
      </c>
      <c r="F1890" s="54" t="s">
        <v>46</v>
      </c>
      <c r="G1890" s="55">
        <f>VLOOKUP($K1890,'[1]АС БЮДЖ на 31 12 2018'!$A$8:$H$701,6,0)</f>
        <v>543651.97</v>
      </c>
      <c r="H1890" s="95">
        <v>9820020300</v>
      </c>
      <c r="I1890" s="45" t="str">
        <f t="shared" si="315"/>
        <v>9820020300</v>
      </c>
      <c r="J1890" s="45"/>
      <c r="K1890" s="45" t="str">
        <f t="shared" si="311"/>
        <v>62005039820020300244</v>
      </c>
      <c r="L1890" s="58"/>
    </row>
    <row r="1891" spans="1:12" s="59" customFormat="1">
      <c r="A1891" s="52" t="s">
        <v>1057</v>
      </c>
      <c r="B1891" s="54" t="s">
        <v>464</v>
      </c>
      <c r="C1891" s="54" t="s">
        <v>100</v>
      </c>
      <c r="D1891" s="54" t="s">
        <v>28</v>
      </c>
      <c r="E1891" s="54" t="s">
        <v>1059</v>
      </c>
      <c r="F1891" s="54" t="s">
        <v>347</v>
      </c>
      <c r="G1891" s="93">
        <f>G1892</f>
        <v>643933.99</v>
      </c>
      <c r="H1891" s="95">
        <v>9820020300</v>
      </c>
      <c r="I1891" s="45" t="str">
        <f t="shared" si="315"/>
        <v>9820020300</v>
      </c>
      <c r="J1891" s="45"/>
      <c r="K1891" s="45" t="str">
        <f t="shared" si="311"/>
        <v>62005039820020300410</v>
      </c>
      <c r="L1891" s="58"/>
    </row>
    <row r="1892" spans="1:12" s="59" customFormat="1" ht="25.5">
      <c r="A1892" s="57" t="s">
        <v>1038</v>
      </c>
      <c r="B1892" s="54" t="s">
        <v>464</v>
      </c>
      <c r="C1892" s="54" t="s">
        <v>100</v>
      </c>
      <c r="D1892" s="54" t="s">
        <v>28</v>
      </c>
      <c r="E1892" s="54" t="s">
        <v>1059</v>
      </c>
      <c r="F1892" s="54" t="s">
        <v>1039</v>
      </c>
      <c r="G1892" s="55">
        <f>VLOOKUP($K1892,'[1]АС БЮДЖ на 31 12 2018'!$A$8:$H$701,6,0)</f>
        <v>643933.99</v>
      </c>
      <c r="H1892" s="95">
        <v>9820020300</v>
      </c>
      <c r="I1892" s="45" t="str">
        <f t="shared" si="315"/>
        <v>9820020300</v>
      </c>
      <c r="J1892" s="45"/>
      <c r="K1892" s="45" t="str">
        <f t="shared" si="311"/>
        <v>62005039820020300414</v>
      </c>
      <c r="L1892" s="58"/>
    </row>
    <row r="1893" spans="1:12" s="59" customFormat="1">
      <c r="A1893" s="75" t="s">
        <v>1040</v>
      </c>
      <c r="B1893" s="54" t="s">
        <v>464</v>
      </c>
      <c r="C1893" s="54" t="s">
        <v>100</v>
      </c>
      <c r="D1893" s="54" t="s">
        <v>28</v>
      </c>
      <c r="E1893" s="54" t="s">
        <v>1060</v>
      </c>
      <c r="F1893" s="54" t="s">
        <v>24</v>
      </c>
      <c r="G1893" s="93">
        <f t="shared" ref="G1893:G1894" si="323">G1894</f>
        <v>138871</v>
      </c>
      <c r="H1893" s="95">
        <v>9820020780</v>
      </c>
      <c r="I1893" s="45" t="str">
        <f t="shared" si="315"/>
        <v>9820020780</v>
      </c>
      <c r="J1893" s="46"/>
      <c r="K1893" s="45" t="str">
        <f t="shared" si="311"/>
        <v>62005039820020780000</v>
      </c>
      <c r="L1893" s="39"/>
    </row>
    <row r="1894" spans="1:12" s="59" customFormat="1" ht="25.5">
      <c r="A1894" s="52" t="s">
        <v>43</v>
      </c>
      <c r="B1894" s="54" t="s">
        <v>464</v>
      </c>
      <c r="C1894" s="54" t="s">
        <v>100</v>
      </c>
      <c r="D1894" s="54" t="s">
        <v>28</v>
      </c>
      <c r="E1894" s="54" t="s">
        <v>1060</v>
      </c>
      <c r="F1894" s="54" t="s">
        <v>44</v>
      </c>
      <c r="G1894" s="93">
        <f t="shared" si="323"/>
        <v>138871</v>
      </c>
      <c r="H1894" s="95">
        <v>9820020780</v>
      </c>
      <c r="I1894" s="45" t="str">
        <f t="shared" si="315"/>
        <v>9820020780</v>
      </c>
      <c r="J1894" s="45"/>
      <c r="K1894" s="45" t="str">
        <f t="shared" si="311"/>
        <v>62005039820020780240</v>
      </c>
      <c r="L1894" s="58"/>
    </row>
    <row r="1895" spans="1:12" s="59" customFormat="1" ht="25.5">
      <c r="A1895" s="57" t="s">
        <v>45</v>
      </c>
      <c r="B1895" s="54" t="s">
        <v>464</v>
      </c>
      <c r="C1895" s="54" t="s">
        <v>100</v>
      </c>
      <c r="D1895" s="54" t="s">
        <v>28</v>
      </c>
      <c r="E1895" s="54" t="s">
        <v>1060</v>
      </c>
      <c r="F1895" s="54" t="s">
        <v>46</v>
      </c>
      <c r="G1895" s="55">
        <f>VLOOKUP($K1895,'[1]АС БЮДЖ на 31 12 2018'!$A$8:$H$701,6,0)</f>
        <v>138871</v>
      </c>
      <c r="H1895" s="56">
        <v>9820020780</v>
      </c>
      <c r="I1895" s="45" t="str">
        <f t="shared" si="315"/>
        <v>9820020780</v>
      </c>
      <c r="J1895" s="45"/>
      <c r="K1895" s="45" t="str">
        <f t="shared" si="311"/>
        <v>62005039820020780244</v>
      </c>
      <c r="L1895" s="58"/>
    </row>
    <row r="1896" spans="1:12" s="38" customFormat="1">
      <c r="A1896" s="47" t="s">
        <v>353</v>
      </c>
      <c r="B1896" s="48" t="s">
        <v>464</v>
      </c>
      <c r="C1896" s="49" t="s">
        <v>100</v>
      </c>
      <c r="D1896" s="49" t="s">
        <v>100</v>
      </c>
      <c r="E1896" s="49" t="s">
        <v>23</v>
      </c>
      <c r="F1896" s="49" t="s">
        <v>24</v>
      </c>
      <c r="G1896" s="50">
        <f>G1897</f>
        <v>50975430.759999998</v>
      </c>
      <c r="H1896" s="51">
        <v>0</v>
      </c>
      <c r="I1896" s="45" t="str">
        <f t="shared" si="315"/>
        <v>0000000000</v>
      </c>
      <c r="J1896" s="46"/>
      <c r="K1896" s="45" t="str">
        <f t="shared" si="311"/>
        <v>62005050000000000000</v>
      </c>
      <c r="L1896" s="39"/>
    </row>
    <row r="1897" spans="1:12" s="38" customFormat="1" ht="25.5">
      <c r="A1897" s="52" t="s">
        <v>956</v>
      </c>
      <c r="B1897" s="54" t="s">
        <v>464</v>
      </c>
      <c r="C1897" s="54" t="s">
        <v>100</v>
      </c>
      <c r="D1897" s="54" t="s">
        <v>100</v>
      </c>
      <c r="E1897" s="54" t="s">
        <v>957</v>
      </c>
      <c r="F1897" s="54" t="s">
        <v>24</v>
      </c>
      <c r="G1897" s="145">
        <f>G1898+G1915</f>
        <v>50975430.759999998</v>
      </c>
      <c r="H1897" s="146">
        <v>8300000000</v>
      </c>
      <c r="I1897" s="45" t="str">
        <f t="shared" si="315"/>
        <v>8300000000</v>
      </c>
      <c r="J1897" s="46"/>
      <c r="K1897" s="45" t="str">
        <f t="shared" si="311"/>
        <v>62005058300000000000</v>
      </c>
      <c r="L1897" s="39"/>
    </row>
    <row r="1898" spans="1:12" s="38" customFormat="1" ht="25.5">
      <c r="A1898" s="52" t="s">
        <v>958</v>
      </c>
      <c r="B1898" s="54" t="s">
        <v>464</v>
      </c>
      <c r="C1898" s="54" t="s">
        <v>100</v>
      </c>
      <c r="D1898" s="54" t="s">
        <v>100</v>
      </c>
      <c r="E1898" s="54" t="s">
        <v>959</v>
      </c>
      <c r="F1898" s="54" t="s">
        <v>24</v>
      </c>
      <c r="G1898" s="145">
        <f>G1899+G1909</f>
        <v>50940745.659999996</v>
      </c>
      <c r="H1898" s="146">
        <v>8310000000</v>
      </c>
      <c r="I1898" s="45" t="str">
        <f t="shared" si="315"/>
        <v>8310000000</v>
      </c>
      <c r="J1898" s="46"/>
      <c r="K1898" s="45" t="str">
        <f t="shared" si="311"/>
        <v>62005058310000000000</v>
      </c>
      <c r="L1898" s="39"/>
    </row>
    <row r="1899" spans="1:12" s="38" customFormat="1" ht="25.5">
      <c r="A1899" s="52" t="s">
        <v>33</v>
      </c>
      <c r="B1899" s="54" t="s">
        <v>464</v>
      </c>
      <c r="C1899" s="54" t="s">
        <v>100</v>
      </c>
      <c r="D1899" s="54" t="s">
        <v>100</v>
      </c>
      <c r="E1899" s="54" t="s">
        <v>960</v>
      </c>
      <c r="F1899" s="54" t="s">
        <v>24</v>
      </c>
      <c r="G1899" s="145">
        <f>G1900+G1903+G1905</f>
        <v>7071456.6200000001</v>
      </c>
      <c r="H1899" s="146">
        <v>8310010010</v>
      </c>
      <c r="I1899" s="45" t="str">
        <f t="shared" si="315"/>
        <v>8310010010</v>
      </c>
      <c r="J1899" s="46"/>
      <c r="K1899" s="45" t="str">
        <f t="shared" si="311"/>
        <v>62005058310010010000</v>
      </c>
      <c r="L1899" s="39"/>
    </row>
    <row r="1900" spans="1:12" s="38" customFormat="1">
      <c r="A1900" s="57" t="s">
        <v>35</v>
      </c>
      <c r="B1900" s="54" t="s">
        <v>464</v>
      </c>
      <c r="C1900" s="54" t="s">
        <v>100</v>
      </c>
      <c r="D1900" s="54" t="s">
        <v>100</v>
      </c>
      <c r="E1900" s="54" t="s">
        <v>960</v>
      </c>
      <c r="F1900" s="54" t="s">
        <v>36</v>
      </c>
      <c r="G1900" s="55">
        <f>SUM(G1901:G1902)</f>
        <v>1318771.5</v>
      </c>
      <c r="H1900" s="56">
        <v>8310010010</v>
      </c>
      <c r="I1900" s="45" t="str">
        <f t="shared" si="315"/>
        <v>8310010010</v>
      </c>
      <c r="J1900" s="45"/>
      <c r="K1900" s="45" t="str">
        <f t="shared" si="311"/>
        <v>62005058310010010120</v>
      </c>
      <c r="L1900" s="39"/>
    </row>
    <row r="1901" spans="1:12" s="59" customFormat="1" ht="25.5">
      <c r="A1901" s="57" t="s">
        <v>37</v>
      </c>
      <c r="B1901" s="54" t="s">
        <v>464</v>
      </c>
      <c r="C1901" s="54" t="s">
        <v>100</v>
      </c>
      <c r="D1901" s="54" t="s">
        <v>100</v>
      </c>
      <c r="E1901" s="54" t="s">
        <v>960</v>
      </c>
      <c r="F1901" s="54" t="s">
        <v>38</v>
      </c>
      <c r="G1901" s="55">
        <f>VLOOKUP($K1901,'[1]АС БЮДЖ на 31 12 2018'!$A$8:$H$701,6,0)</f>
        <v>1024495.62</v>
      </c>
      <c r="H1901" s="56">
        <v>8310010010</v>
      </c>
      <c r="I1901" s="45" t="str">
        <f t="shared" si="315"/>
        <v>8310010010</v>
      </c>
      <c r="J1901" s="45"/>
      <c r="K1901" s="45" t="str">
        <f t="shared" si="311"/>
        <v>62005058310010010122</v>
      </c>
      <c r="L1901" s="58"/>
    </row>
    <row r="1902" spans="1:12" s="59" customFormat="1" ht="38.25">
      <c r="A1902" s="57" t="s">
        <v>41</v>
      </c>
      <c r="B1902" s="54" t="s">
        <v>464</v>
      </c>
      <c r="C1902" s="54" t="s">
        <v>100</v>
      </c>
      <c r="D1902" s="54" t="s">
        <v>100</v>
      </c>
      <c r="E1902" s="54" t="s">
        <v>960</v>
      </c>
      <c r="F1902" s="54" t="s">
        <v>42</v>
      </c>
      <c r="G1902" s="55">
        <f>VLOOKUP($K1902,'[1]АС БЮДЖ на 31 12 2018'!$A$8:$H$701,6,0)</f>
        <v>294275.88</v>
      </c>
      <c r="H1902" s="56">
        <v>8310010010</v>
      </c>
      <c r="I1902" s="45" t="str">
        <f t="shared" si="315"/>
        <v>8310010010</v>
      </c>
      <c r="J1902" s="45"/>
      <c r="K1902" s="45" t="str">
        <f t="shared" si="311"/>
        <v>62005058310010010129</v>
      </c>
      <c r="L1902" s="58"/>
    </row>
    <row r="1903" spans="1:12" s="38" customFormat="1" ht="25.5">
      <c r="A1903" s="52" t="s">
        <v>43</v>
      </c>
      <c r="B1903" s="54" t="s">
        <v>464</v>
      </c>
      <c r="C1903" s="54" t="s">
        <v>100</v>
      </c>
      <c r="D1903" s="54" t="s">
        <v>100</v>
      </c>
      <c r="E1903" s="54" t="s">
        <v>960</v>
      </c>
      <c r="F1903" s="54" t="s">
        <v>44</v>
      </c>
      <c r="G1903" s="55">
        <f>G1904</f>
        <v>5653339.0300000003</v>
      </c>
      <c r="H1903" s="56">
        <v>8310010010</v>
      </c>
      <c r="I1903" s="45" t="str">
        <f t="shared" si="315"/>
        <v>8310010010</v>
      </c>
      <c r="J1903" s="45"/>
      <c r="K1903" s="45" t="str">
        <f t="shared" si="311"/>
        <v>62005058310010010240</v>
      </c>
      <c r="L1903" s="39"/>
    </row>
    <row r="1904" spans="1:12" s="59" customFormat="1" ht="25.5">
      <c r="A1904" s="57" t="s">
        <v>45</v>
      </c>
      <c r="B1904" s="54" t="s">
        <v>464</v>
      </c>
      <c r="C1904" s="54" t="s">
        <v>100</v>
      </c>
      <c r="D1904" s="54" t="s">
        <v>100</v>
      </c>
      <c r="E1904" s="54" t="s">
        <v>960</v>
      </c>
      <c r="F1904" s="54" t="s">
        <v>46</v>
      </c>
      <c r="G1904" s="55">
        <f>VLOOKUP($K1904,'[1]АС БЮДЖ на 31 12 2018'!$A$8:$H$701,6,0)</f>
        <v>5653339.0300000003</v>
      </c>
      <c r="H1904" s="56">
        <v>8310010010</v>
      </c>
      <c r="I1904" s="45" t="str">
        <f t="shared" si="315"/>
        <v>8310010010</v>
      </c>
      <c r="J1904" s="45"/>
      <c r="K1904" s="45" t="str">
        <f t="shared" si="311"/>
        <v>62005058310010010244</v>
      </c>
      <c r="L1904" s="58"/>
    </row>
    <row r="1905" spans="1:12" s="38" customFormat="1">
      <c r="A1905" s="52" t="s">
        <v>47</v>
      </c>
      <c r="B1905" s="54" t="s">
        <v>464</v>
      </c>
      <c r="C1905" s="54" t="s">
        <v>100</v>
      </c>
      <c r="D1905" s="54" t="s">
        <v>100</v>
      </c>
      <c r="E1905" s="54" t="s">
        <v>960</v>
      </c>
      <c r="F1905" s="54" t="s">
        <v>48</v>
      </c>
      <c r="G1905" s="55">
        <f>SUM(G1906:G1908)</f>
        <v>99346.090000000011</v>
      </c>
      <c r="H1905" s="56">
        <v>8310010010</v>
      </c>
      <c r="I1905" s="45" t="str">
        <f t="shared" si="315"/>
        <v>8310010010</v>
      </c>
      <c r="J1905" s="45"/>
      <c r="K1905" s="45" t="str">
        <f t="shared" si="311"/>
        <v>62005058310010010850</v>
      </c>
      <c r="L1905" s="39"/>
    </row>
    <row r="1906" spans="1:12" s="59" customFormat="1">
      <c r="A1906" s="57" t="s">
        <v>49</v>
      </c>
      <c r="B1906" s="54" t="s">
        <v>464</v>
      </c>
      <c r="C1906" s="54" t="s">
        <v>100</v>
      </c>
      <c r="D1906" s="54" t="s">
        <v>100</v>
      </c>
      <c r="E1906" s="54" t="s">
        <v>960</v>
      </c>
      <c r="F1906" s="54" t="s">
        <v>50</v>
      </c>
      <c r="G1906" s="55">
        <f>VLOOKUP($K1906,'[1]АС БЮДЖ на 31 12 2018'!$A$8:$H$701,6,0)</f>
        <v>69000</v>
      </c>
      <c r="H1906" s="56">
        <v>8310010010</v>
      </c>
      <c r="I1906" s="45" t="str">
        <f t="shared" si="315"/>
        <v>8310010010</v>
      </c>
      <c r="J1906" s="45"/>
      <c r="K1906" s="45" t="str">
        <f t="shared" si="311"/>
        <v>62005058310010010851</v>
      </c>
      <c r="L1906" s="58"/>
    </row>
    <row r="1907" spans="1:12" s="59" customFormat="1">
      <c r="A1907" s="57" t="s">
        <v>51</v>
      </c>
      <c r="B1907" s="54" t="s">
        <v>464</v>
      </c>
      <c r="C1907" s="54" t="s">
        <v>100</v>
      </c>
      <c r="D1907" s="54" t="s">
        <v>100</v>
      </c>
      <c r="E1907" s="54" t="s">
        <v>960</v>
      </c>
      <c r="F1907" s="54" t="s">
        <v>52</v>
      </c>
      <c r="G1907" s="55">
        <f>VLOOKUP($K1907,'[1]АС БЮДЖ на 31 12 2018'!$A$8:$H$701,6,0)</f>
        <v>24345.79</v>
      </c>
      <c r="H1907" s="56">
        <v>8310010010</v>
      </c>
      <c r="I1907" s="45" t="str">
        <f t="shared" si="315"/>
        <v>8310010010</v>
      </c>
      <c r="J1907" s="45"/>
      <c r="K1907" s="45" t="str">
        <f t="shared" si="311"/>
        <v>62005058310010010852</v>
      </c>
      <c r="L1907" s="58"/>
    </row>
    <row r="1908" spans="1:12" s="59" customFormat="1">
      <c r="A1908" s="52" t="s">
        <v>53</v>
      </c>
      <c r="B1908" s="54" t="s">
        <v>464</v>
      </c>
      <c r="C1908" s="54" t="s">
        <v>100</v>
      </c>
      <c r="D1908" s="54" t="s">
        <v>100</v>
      </c>
      <c r="E1908" s="54" t="s">
        <v>960</v>
      </c>
      <c r="F1908" s="54" t="s">
        <v>54</v>
      </c>
      <c r="G1908" s="55">
        <f>VLOOKUP($K1908,'[1]АС БЮДЖ на 31 12 2018'!$A$8:$H$701,6,0)</f>
        <v>6000.3</v>
      </c>
      <c r="H1908" s="56">
        <v>8310010010</v>
      </c>
      <c r="I1908" s="45" t="str">
        <f t="shared" si="315"/>
        <v>8310010010</v>
      </c>
      <c r="J1908" s="45"/>
      <c r="K1908" s="45" t="str">
        <f t="shared" si="311"/>
        <v>62005058310010010853</v>
      </c>
      <c r="L1908" s="58"/>
    </row>
    <row r="1909" spans="1:12" s="38" customFormat="1" ht="25.5">
      <c r="A1909" s="52" t="s">
        <v>55</v>
      </c>
      <c r="B1909" s="54" t="s">
        <v>464</v>
      </c>
      <c r="C1909" s="54" t="s">
        <v>100</v>
      </c>
      <c r="D1909" s="54" t="s">
        <v>100</v>
      </c>
      <c r="E1909" s="54" t="s">
        <v>1061</v>
      </c>
      <c r="F1909" s="54" t="s">
        <v>24</v>
      </c>
      <c r="G1909" s="55">
        <f>G1910+G1913</f>
        <v>43869289.039999999</v>
      </c>
      <c r="H1909" s="56">
        <v>8310010020</v>
      </c>
      <c r="I1909" s="45" t="str">
        <f t="shared" si="315"/>
        <v>8310010020</v>
      </c>
      <c r="J1909" s="46"/>
      <c r="K1909" s="45" t="str">
        <f t="shared" ref="K1909:K1972" si="324">CONCATENATE(B1909,C1909,D1909,I1909,F1909)</f>
        <v>62005058310010020000</v>
      </c>
      <c r="L1909" s="39"/>
    </row>
    <row r="1910" spans="1:12" s="38" customFormat="1">
      <c r="A1910" s="57" t="s">
        <v>35</v>
      </c>
      <c r="B1910" s="54" t="s">
        <v>464</v>
      </c>
      <c r="C1910" s="54" t="s">
        <v>100</v>
      </c>
      <c r="D1910" s="54" t="s">
        <v>100</v>
      </c>
      <c r="E1910" s="54" t="s">
        <v>1061</v>
      </c>
      <c r="F1910" s="54" t="s">
        <v>36</v>
      </c>
      <c r="G1910" s="55">
        <f>SUM(G1911:G1912)</f>
        <v>43706518.479999997</v>
      </c>
      <c r="H1910" s="56">
        <v>8310010020</v>
      </c>
      <c r="I1910" s="45" t="str">
        <f t="shared" si="315"/>
        <v>8310010020</v>
      </c>
      <c r="J1910" s="45"/>
      <c r="K1910" s="45" t="str">
        <f t="shared" si="324"/>
        <v>62005058310010020120</v>
      </c>
      <c r="L1910" s="39"/>
    </row>
    <row r="1911" spans="1:12" s="59" customFormat="1">
      <c r="A1911" s="57" t="s">
        <v>57</v>
      </c>
      <c r="B1911" s="54" t="s">
        <v>464</v>
      </c>
      <c r="C1911" s="54" t="s">
        <v>100</v>
      </c>
      <c r="D1911" s="54" t="s">
        <v>100</v>
      </c>
      <c r="E1911" s="54" t="s">
        <v>1061</v>
      </c>
      <c r="F1911" s="54" t="s">
        <v>58</v>
      </c>
      <c r="G1911" s="55">
        <f>VLOOKUP($K1911,'[1]АС БЮДЖ на 31 12 2018'!$A$8:$H$701,6,0)</f>
        <v>33586160.539999999</v>
      </c>
      <c r="H1911" s="56">
        <v>8310010020</v>
      </c>
      <c r="I1911" s="45" t="str">
        <f t="shared" si="315"/>
        <v>8310010020</v>
      </c>
      <c r="J1911" s="45"/>
      <c r="K1911" s="45" t="str">
        <f t="shared" si="324"/>
        <v>62005058310010020121</v>
      </c>
      <c r="L1911" s="58"/>
    </row>
    <row r="1912" spans="1:12" s="59" customFormat="1" ht="38.25">
      <c r="A1912" s="57" t="s">
        <v>41</v>
      </c>
      <c r="B1912" s="54" t="s">
        <v>464</v>
      </c>
      <c r="C1912" s="54" t="s">
        <v>100</v>
      </c>
      <c r="D1912" s="54" t="s">
        <v>100</v>
      </c>
      <c r="E1912" s="54" t="s">
        <v>1061</v>
      </c>
      <c r="F1912" s="54" t="s">
        <v>42</v>
      </c>
      <c r="G1912" s="55">
        <f>VLOOKUP($K1912,'[1]АС БЮДЖ на 31 12 2018'!$A$8:$H$701,6,0)</f>
        <v>10120357.939999999</v>
      </c>
      <c r="H1912" s="56">
        <v>8310010020</v>
      </c>
      <c r="I1912" s="45" t="str">
        <f t="shared" si="315"/>
        <v>8310010020</v>
      </c>
      <c r="J1912" s="45"/>
      <c r="K1912" s="45" t="str">
        <f t="shared" si="324"/>
        <v>62005058310010020129</v>
      </c>
      <c r="L1912" s="58"/>
    </row>
    <row r="1913" spans="1:12" s="59" customFormat="1" ht="25.5">
      <c r="A1913" s="70" t="s">
        <v>380</v>
      </c>
      <c r="B1913" s="54" t="s">
        <v>464</v>
      </c>
      <c r="C1913" s="54" t="s">
        <v>100</v>
      </c>
      <c r="D1913" s="54" t="s">
        <v>100</v>
      </c>
      <c r="E1913" s="54" t="s">
        <v>1061</v>
      </c>
      <c r="F1913" s="54" t="s">
        <v>381</v>
      </c>
      <c r="G1913" s="55">
        <f>G1914</f>
        <v>162770.56</v>
      </c>
      <c r="H1913" s="56">
        <v>8310010020</v>
      </c>
      <c r="I1913" s="45" t="str">
        <f t="shared" si="315"/>
        <v>8310010020</v>
      </c>
      <c r="J1913" s="45"/>
      <c r="K1913" s="45" t="str">
        <f t="shared" si="324"/>
        <v>62005058310010020320</v>
      </c>
      <c r="L1913" s="58"/>
    </row>
    <row r="1914" spans="1:12" s="59" customFormat="1" ht="25.5">
      <c r="A1914" s="70" t="s">
        <v>1062</v>
      </c>
      <c r="B1914" s="54" t="s">
        <v>464</v>
      </c>
      <c r="C1914" s="54" t="s">
        <v>100</v>
      </c>
      <c r="D1914" s="54" t="s">
        <v>100</v>
      </c>
      <c r="E1914" s="54" t="s">
        <v>1061</v>
      </c>
      <c r="F1914" s="54" t="s">
        <v>1063</v>
      </c>
      <c r="G1914" s="55">
        <f>VLOOKUP($K1914,'[1]АС БЮДЖ на 31 12 2018'!$A$8:$H$701,6,0)</f>
        <v>162770.56</v>
      </c>
      <c r="H1914" s="56">
        <v>8310010020</v>
      </c>
      <c r="I1914" s="45" t="str">
        <f t="shared" si="315"/>
        <v>8310010020</v>
      </c>
      <c r="J1914" s="45"/>
      <c r="K1914" s="45" t="str">
        <f t="shared" si="324"/>
        <v>62005058310010020321</v>
      </c>
      <c r="L1914" s="58"/>
    </row>
    <row r="1915" spans="1:12" s="59" customFormat="1">
      <c r="A1915" s="52" t="s">
        <v>70</v>
      </c>
      <c r="B1915" s="54" t="s">
        <v>464</v>
      </c>
      <c r="C1915" s="54" t="s">
        <v>100</v>
      </c>
      <c r="D1915" s="54" t="s">
        <v>100</v>
      </c>
      <c r="E1915" s="54" t="s">
        <v>1014</v>
      </c>
      <c r="F1915" s="54" t="s">
        <v>24</v>
      </c>
      <c r="G1915" s="55">
        <f>G1916+G1919</f>
        <v>34685.1</v>
      </c>
      <c r="H1915" s="56">
        <v>8320000000</v>
      </c>
      <c r="I1915" s="45" t="str">
        <f t="shared" si="315"/>
        <v>8320000000</v>
      </c>
      <c r="J1915" s="46"/>
      <c r="K1915" s="45" t="str">
        <f t="shared" si="324"/>
        <v>62005058320000000000</v>
      </c>
      <c r="L1915" s="39"/>
    </row>
    <row r="1916" spans="1:12" s="59" customFormat="1" ht="38.25">
      <c r="A1916" s="52" t="s">
        <v>364</v>
      </c>
      <c r="B1916" s="54" t="s">
        <v>464</v>
      </c>
      <c r="C1916" s="54" t="s">
        <v>100</v>
      </c>
      <c r="D1916" s="54" t="s">
        <v>100</v>
      </c>
      <c r="E1916" s="54" t="s">
        <v>1064</v>
      </c>
      <c r="F1916" s="54" t="s">
        <v>24</v>
      </c>
      <c r="G1916" s="55">
        <f t="shared" ref="G1916:G1917" si="325">G1917</f>
        <v>19014.84</v>
      </c>
      <c r="H1916" s="56">
        <v>8320020950</v>
      </c>
      <c r="I1916" s="45" t="str">
        <f t="shared" si="315"/>
        <v>8320020950</v>
      </c>
      <c r="J1916" s="46"/>
      <c r="K1916" s="45" t="str">
        <f t="shared" si="324"/>
        <v>62005058320020950000</v>
      </c>
      <c r="L1916" s="39"/>
    </row>
    <row r="1917" spans="1:12" s="59" customFormat="1" ht="25.5">
      <c r="A1917" s="52" t="s">
        <v>43</v>
      </c>
      <c r="B1917" s="54" t="s">
        <v>464</v>
      </c>
      <c r="C1917" s="54" t="s">
        <v>100</v>
      </c>
      <c r="D1917" s="54" t="s">
        <v>100</v>
      </c>
      <c r="E1917" s="54" t="s">
        <v>1064</v>
      </c>
      <c r="F1917" s="54" t="s">
        <v>44</v>
      </c>
      <c r="G1917" s="55">
        <f t="shared" si="325"/>
        <v>19014.84</v>
      </c>
      <c r="H1917" s="56">
        <v>8320020950</v>
      </c>
      <c r="I1917" s="45" t="str">
        <f t="shared" si="315"/>
        <v>8320020950</v>
      </c>
      <c r="J1917" s="45"/>
      <c r="K1917" s="45" t="str">
        <f t="shared" si="324"/>
        <v>62005058320020950240</v>
      </c>
      <c r="L1917" s="58"/>
    </row>
    <row r="1918" spans="1:12" s="59" customFormat="1" ht="25.5">
      <c r="A1918" s="57" t="s">
        <v>45</v>
      </c>
      <c r="B1918" s="54" t="s">
        <v>464</v>
      </c>
      <c r="C1918" s="54" t="s">
        <v>100</v>
      </c>
      <c r="D1918" s="54" t="s">
        <v>100</v>
      </c>
      <c r="E1918" s="54" t="s">
        <v>1064</v>
      </c>
      <c r="F1918" s="54" t="s">
        <v>46</v>
      </c>
      <c r="G1918" s="55">
        <f>VLOOKUP($K1918,'[1]АС БЮДЖ на 31 12 2018'!$A$8:$H$701,6,0)</f>
        <v>19014.84</v>
      </c>
      <c r="H1918" s="56">
        <v>8320020950</v>
      </c>
      <c r="I1918" s="45" t="str">
        <f t="shared" si="315"/>
        <v>8320020950</v>
      </c>
      <c r="J1918" s="45"/>
      <c r="K1918" s="45" t="str">
        <f t="shared" si="324"/>
        <v>62005058320020950244</v>
      </c>
      <c r="L1918" s="58"/>
    </row>
    <row r="1919" spans="1:12" s="59" customFormat="1" ht="25.5">
      <c r="A1919" s="46" t="str">
        <f>VLOOKUP($K1919,'[1]наим ЦСР'!$A$7:$M$1612,2,0)</f>
        <v>Расходы на уплату взносов на капитальный ремонт общего имущества в многоквартирных домах</v>
      </c>
      <c r="B1919" s="54" t="s">
        <v>464</v>
      </c>
      <c r="C1919" s="54" t="s">
        <v>100</v>
      </c>
      <c r="D1919" s="54" t="s">
        <v>100</v>
      </c>
      <c r="E1919" s="54" t="s">
        <v>1065</v>
      </c>
      <c r="F1919" s="54" t="s">
        <v>24</v>
      </c>
      <c r="G1919" s="147">
        <f t="shared" ref="G1919:G1920" si="326">G1920</f>
        <v>15670.26</v>
      </c>
      <c r="H1919" s="148">
        <v>8320021120</v>
      </c>
      <c r="I1919" s="45" t="str">
        <f t="shared" si="315"/>
        <v>8320021120</v>
      </c>
      <c r="J1919" s="46"/>
      <c r="K1919" s="45" t="str">
        <f t="shared" si="324"/>
        <v>62005058320021120000</v>
      </c>
      <c r="L1919" s="39"/>
    </row>
    <row r="1920" spans="1:12" s="59" customFormat="1" ht="25.5">
      <c r="A1920" s="52" t="s">
        <v>43</v>
      </c>
      <c r="B1920" s="54" t="s">
        <v>464</v>
      </c>
      <c r="C1920" s="54" t="s">
        <v>100</v>
      </c>
      <c r="D1920" s="54" t="s">
        <v>100</v>
      </c>
      <c r="E1920" s="54" t="s">
        <v>1065</v>
      </c>
      <c r="F1920" s="54" t="s">
        <v>44</v>
      </c>
      <c r="G1920" s="147">
        <f t="shared" si="326"/>
        <v>15670.26</v>
      </c>
      <c r="H1920" s="148">
        <v>8320021120</v>
      </c>
      <c r="I1920" s="45" t="str">
        <f t="shared" si="315"/>
        <v>8320021120</v>
      </c>
      <c r="J1920" s="45"/>
      <c r="K1920" s="45" t="str">
        <f t="shared" si="324"/>
        <v>62005058320021120240</v>
      </c>
      <c r="L1920" s="58"/>
    </row>
    <row r="1921" spans="1:12" s="59" customFormat="1" ht="25.5">
      <c r="A1921" s="57" t="s">
        <v>45</v>
      </c>
      <c r="B1921" s="54" t="s">
        <v>464</v>
      </c>
      <c r="C1921" s="54" t="s">
        <v>100</v>
      </c>
      <c r="D1921" s="54" t="s">
        <v>100</v>
      </c>
      <c r="E1921" s="54" t="s">
        <v>1065</v>
      </c>
      <c r="F1921" s="54" t="s">
        <v>46</v>
      </c>
      <c r="G1921" s="55">
        <f>VLOOKUP($K1921,'[1]АС БЮДЖ на 31 12 2018'!$A$8:$H$701,6,0)</f>
        <v>15670.26</v>
      </c>
      <c r="H1921" s="148">
        <v>8320021120</v>
      </c>
      <c r="I1921" s="45" t="str">
        <f t="shared" si="315"/>
        <v>8320021120</v>
      </c>
      <c r="J1921" s="45"/>
      <c r="K1921" s="45" t="str">
        <f t="shared" si="324"/>
        <v>62005058320021120244</v>
      </c>
      <c r="L1921" s="58"/>
    </row>
    <row r="1922" spans="1:12" s="38" customFormat="1">
      <c r="A1922" s="40" t="s">
        <v>645</v>
      </c>
      <c r="B1922" s="41" t="s">
        <v>464</v>
      </c>
      <c r="C1922" s="42" t="s">
        <v>251</v>
      </c>
      <c r="D1922" s="42" t="s">
        <v>22</v>
      </c>
      <c r="E1922" s="42" t="s">
        <v>23</v>
      </c>
      <c r="F1922" s="42" t="s">
        <v>24</v>
      </c>
      <c r="G1922" s="43">
        <f t="shared" ref="G1922:G1928" si="327">G1923</f>
        <v>30100</v>
      </c>
      <c r="H1922" s="42">
        <v>0</v>
      </c>
      <c r="I1922" s="45" t="str">
        <f t="shared" si="315"/>
        <v>0000000000</v>
      </c>
      <c r="J1922" s="46"/>
      <c r="K1922" s="45" t="str">
        <f t="shared" si="324"/>
        <v>62008000000000000000</v>
      </c>
      <c r="L1922" s="39"/>
    </row>
    <row r="1923" spans="1:12" s="38" customFormat="1">
      <c r="A1923" s="47" t="s">
        <v>252</v>
      </c>
      <c r="B1923" s="48" t="s">
        <v>464</v>
      </c>
      <c r="C1923" s="49" t="s">
        <v>251</v>
      </c>
      <c r="D1923" s="49" t="s">
        <v>26</v>
      </c>
      <c r="E1923" s="49" t="s">
        <v>23</v>
      </c>
      <c r="F1923" s="49" t="s">
        <v>24</v>
      </c>
      <c r="G1923" s="50">
        <f t="shared" si="327"/>
        <v>30100</v>
      </c>
      <c r="H1923" s="49">
        <v>0</v>
      </c>
      <c r="I1923" s="45" t="str">
        <f t="shared" ref="I1923:I1986" si="328">TEXT(H1923,"0000000000")</f>
        <v>0000000000</v>
      </c>
      <c r="J1923" s="46"/>
      <c r="K1923" s="45" t="str">
        <f t="shared" si="324"/>
        <v>62008010000000000000</v>
      </c>
      <c r="L1923" s="39"/>
    </row>
    <row r="1924" spans="1:12" s="59" customFormat="1">
      <c r="A1924" s="52" t="s">
        <v>253</v>
      </c>
      <c r="B1924" s="53" t="s">
        <v>464</v>
      </c>
      <c r="C1924" s="54" t="s">
        <v>251</v>
      </c>
      <c r="D1924" s="54" t="s">
        <v>26</v>
      </c>
      <c r="E1924" s="67" t="s">
        <v>254</v>
      </c>
      <c r="F1924" s="54" t="s">
        <v>24</v>
      </c>
      <c r="G1924" s="55">
        <f t="shared" si="327"/>
        <v>30100</v>
      </c>
      <c r="H1924" s="67">
        <v>700000000</v>
      </c>
      <c r="I1924" s="45" t="str">
        <f t="shared" si="328"/>
        <v>0700000000</v>
      </c>
      <c r="J1924" s="46"/>
      <c r="K1924" s="45" t="str">
        <f t="shared" si="324"/>
        <v>62008010700000000000</v>
      </c>
      <c r="L1924" s="39"/>
    </row>
    <row r="1925" spans="1:12" s="59" customFormat="1" ht="38.25">
      <c r="A1925" s="52" t="s">
        <v>437</v>
      </c>
      <c r="B1925" s="53" t="s">
        <v>464</v>
      </c>
      <c r="C1925" s="54" t="s">
        <v>251</v>
      </c>
      <c r="D1925" s="54" t="s">
        <v>26</v>
      </c>
      <c r="E1925" s="67" t="s">
        <v>256</v>
      </c>
      <c r="F1925" s="54" t="s">
        <v>24</v>
      </c>
      <c r="G1925" s="55">
        <f t="shared" si="327"/>
        <v>30100</v>
      </c>
      <c r="H1925" s="67">
        <v>710000000</v>
      </c>
      <c r="I1925" s="45" t="str">
        <f t="shared" si="328"/>
        <v>0710000000</v>
      </c>
      <c r="J1925" s="46"/>
      <c r="K1925" s="45" t="str">
        <f t="shared" si="324"/>
        <v>62008010710000000000</v>
      </c>
      <c r="L1925" s="39"/>
    </row>
    <row r="1926" spans="1:12" s="59" customFormat="1" ht="51">
      <c r="A1926" s="52" t="s">
        <v>257</v>
      </c>
      <c r="B1926" s="53" t="s">
        <v>464</v>
      </c>
      <c r="C1926" s="54" t="s">
        <v>251</v>
      </c>
      <c r="D1926" s="54" t="s">
        <v>26</v>
      </c>
      <c r="E1926" s="67" t="s">
        <v>258</v>
      </c>
      <c r="F1926" s="54" t="s">
        <v>24</v>
      </c>
      <c r="G1926" s="55">
        <f t="shared" si="327"/>
        <v>30100</v>
      </c>
      <c r="H1926" s="67">
        <v>710100000</v>
      </c>
      <c r="I1926" s="45" t="str">
        <f t="shared" si="328"/>
        <v>0710100000</v>
      </c>
      <c r="J1926" s="46"/>
      <c r="K1926" s="45" t="str">
        <f t="shared" si="324"/>
        <v>62008010710100000000</v>
      </c>
      <c r="L1926" s="39"/>
    </row>
    <row r="1927" spans="1:12" s="59" customFormat="1">
      <c r="A1927" s="52" t="s">
        <v>259</v>
      </c>
      <c r="B1927" s="53" t="s">
        <v>464</v>
      </c>
      <c r="C1927" s="54" t="s">
        <v>251</v>
      </c>
      <c r="D1927" s="54" t="s">
        <v>26</v>
      </c>
      <c r="E1927" s="67" t="s">
        <v>260</v>
      </c>
      <c r="F1927" s="54" t="s">
        <v>24</v>
      </c>
      <c r="G1927" s="55">
        <f t="shared" si="327"/>
        <v>30100</v>
      </c>
      <c r="H1927" s="67">
        <v>710120060</v>
      </c>
      <c r="I1927" s="45" t="str">
        <f t="shared" si="328"/>
        <v>0710120060</v>
      </c>
      <c r="J1927" s="46"/>
      <c r="K1927" s="45" t="str">
        <f t="shared" si="324"/>
        <v>62008010710120060000</v>
      </c>
      <c r="L1927" s="39"/>
    </row>
    <row r="1928" spans="1:12" s="59" customFormat="1" ht="25.5">
      <c r="A1928" s="57" t="s">
        <v>43</v>
      </c>
      <c r="B1928" s="53" t="s">
        <v>464</v>
      </c>
      <c r="C1928" s="54" t="s">
        <v>251</v>
      </c>
      <c r="D1928" s="54" t="s">
        <v>26</v>
      </c>
      <c r="E1928" s="67" t="s">
        <v>260</v>
      </c>
      <c r="F1928" s="54" t="s">
        <v>44</v>
      </c>
      <c r="G1928" s="55">
        <f t="shared" si="327"/>
        <v>30100</v>
      </c>
      <c r="H1928" s="67">
        <v>710120060</v>
      </c>
      <c r="I1928" s="45" t="str">
        <f t="shared" si="328"/>
        <v>0710120060</v>
      </c>
      <c r="J1928" s="45"/>
      <c r="K1928" s="45" t="str">
        <f t="shared" si="324"/>
        <v>62008010710120060240</v>
      </c>
      <c r="L1928" s="58"/>
    </row>
    <row r="1929" spans="1:12" s="59" customFormat="1" ht="25.5">
      <c r="A1929" s="57" t="s">
        <v>45</v>
      </c>
      <c r="B1929" s="53" t="s">
        <v>464</v>
      </c>
      <c r="C1929" s="54" t="s">
        <v>251</v>
      </c>
      <c r="D1929" s="54" t="s">
        <v>26</v>
      </c>
      <c r="E1929" s="67" t="s">
        <v>260</v>
      </c>
      <c r="F1929" s="54" t="s">
        <v>46</v>
      </c>
      <c r="G1929" s="55">
        <f>VLOOKUP($K1929,'[1]АС БЮДЖ на 31 12 2018'!$A$8:$H$701,6,0)</f>
        <v>30100</v>
      </c>
      <c r="H1929" s="67">
        <v>710120060</v>
      </c>
      <c r="I1929" s="45" t="str">
        <f t="shared" si="328"/>
        <v>0710120060</v>
      </c>
      <c r="J1929" s="45"/>
      <c r="K1929" s="45" t="str">
        <f t="shared" si="324"/>
        <v>62008010710120060244</v>
      </c>
      <c r="L1929" s="58"/>
    </row>
    <row r="1930" spans="1:12" s="38" customFormat="1">
      <c r="A1930" s="40" t="s">
        <v>366</v>
      </c>
      <c r="B1930" s="41" t="s">
        <v>464</v>
      </c>
      <c r="C1930" s="42" t="s">
        <v>367</v>
      </c>
      <c r="D1930" s="42" t="s">
        <v>22</v>
      </c>
      <c r="E1930" s="42" t="s">
        <v>23</v>
      </c>
      <c r="F1930" s="42" t="s">
        <v>24</v>
      </c>
      <c r="G1930" s="43">
        <f>G1931</f>
        <v>20796080.48</v>
      </c>
      <c r="H1930" s="44">
        <v>0</v>
      </c>
      <c r="I1930" s="45" t="str">
        <f t="shared" si="328"/>
        <v>0000000000</v>
      </c>
      <c r="J1930" s="46"/>
      <c r="K1930" s="45" t="str">
        <f t="shared" si="324"/>
        <v>62010000000000000000</v>
      </c>
      <c r="L1930" s="39"/>
    </row>
    <row r="1931" spans="1:12" s="38" customFormat="1">
      <c r="A1931" s="47" t="s">
        <v>368</v>
      </c>
      <c r="B1931" s="48" t="s">
        <v>464</v>
      </c>
      <c r="C1931" s="49">
        <v>10</v>
      </c>
      <c r="D1931" s="49" t="s">
        <v>28</v>
      </c>
      <c r="E1931" s="49" t="s">
        <v>23</v>
      </c>
      <c r="F1931" s="49" t="s">
        <v>24</v>
      </c>
      <c r="G1931" s="50">
        <f>G1932+G1942</f>
        <v>20796080.48</v>
      </c>
      <c r="H1931" s="51">
        <v>0</v>
      </c>
      <c r="I1931" s="45" t="str">
        <f t="shared" si="328"/>
        <v>0000000000</v>
      </c>
      <c r="J1931" s="46"/>
      <c r="K1931" s="45" t="str">
        <f t="shared" si="324"/>
        <v>62010030000000000000</v>
      </c>
      <c r="L1931" s="39"/>
    </row>
    <row r="1932" spans="1:12" s="38" customFormat="1">
      <c r="A1932" s="75" t="s">
        <v>439</v>
      </c>
      <c r="B1932" s="67" t="s">
        <v>464</v>
      </c>
      <c r="C1932" s="67">
        <v>10</v>
      </c>
      <c r="D1932" s="67" t="s">
        <v>28</v>
      </c>
      <c r="E1932" s="67" t="s">
        <v>440</v>
      </c>
      <c r="F1932" s="67" t="s">
        <v>24</v>
      </c>
      <c r="G1932" s="68">
        <f>G1933</f>
        <v>20776960</v>
      </c>
      <c r="H1932" s="69">
        <v>300000000</v>
      </c>
      <c r="I1932" s="45" t="str">
        <f t="shared" si="328"/>
        <v>0300000000</v>
      </c>
      <c r="J1932" s="46"/>
      <c r="K1932" s="45" t="str">
        <f t="shared" si="324"/>
        <v>62010030300000000000</v>
      </c>
      <c r="L1932" s="39"/>
    </row>
    <row r="1933" spans="1:12" s="38" customFormat="1" ht="38.25">
      <c r="A1933" s="75" t="s">
        <v>441</v>
      </c>
      <c r="B1933" s="67" t="s">
        <v>464</v>
      </c>
      <c r="C1933" s="67">
        <v>10</v>
      </c>
      <c r="D1933" s="67" t="s">
        <v>28</v>
      </c>
      <c r="E1933" s="67" t="s">
        <v>442</v>
      </c>
      <c r="F1933" s="67" t="s">
        <v>24</v>
      </c>
      <c r="G1933" s="68">
        <f>G1934+G1938</f>
        <v>20776960</v>
      </c>
      <c r="H1933" s="69">
        <v>320000000</v>
      </c>
      <c r="I1933" s="45" t="str">
        <f t="shared" si="328"/>
        <v>0320000000</v>
      </c>
      <c r="J1933" s="46"/>
      <c r="K1933" s="45" t="str">
        <f t="shared" si="324"/>
        <v>62010030320000000000</v>
      </c>
      <c r="L1933" s="39"/>
    </row>
    <row r="1934" spans="1:12" s="38" customFormat="1" ht="38.25">
      <c r="A1934" s="65" t="s">
        <v>1066</v>
      </c>
      <c r="B1934" s="67" t="s">
        <v>464</v>
      </c>
      <c r="C1934" s="67">
        <v>10</v>
      </c>
      <c r="D1934" s="67" t="s">
        <v>28</v>
      </c>
      <c r="E1934" s="67" t="s">
        <v>1067</v>
      </c>
      <c r="F1934" s="67" t="s">
        <v>24</v>
      </c>
      <c r="G1934" s="68">
        <f t="shared" ref="G1934:G1935" si="329">G1935</f>
        <v>2757000</v>
      </c>
      <c r="H1934" s="69">
        <v>320300000</v>
      </c>
      <c r="I1934" s="45" t="str">
        <f t="shared" si="328"/>
        <v>0320300000</v>
      </c>
      <c r="J1934" s="46"/>
      <c r="K1934" s="45" t="str">
        <f t="shared" si="324"/>
        <v>62010030320300000000</v>
      </c>
      <c r="L1934" s="39"/>
    </row>
    <row r="1935" spans="1:12" s="38" customFormat="1" ht="38.25">
      <c r="A1935" s="52" t="s">
        <v>1068</v>
      </c>
      <c r="B1935" s="54" t="s">
        <v>464</v>
      </c>
      <c r="C1935" s="54">
        <v>10</v>
      </c>
      <c r="D1935" s="54" t="s">
        <v>28</v>
      </c>
      <c r="E1935" s="54" t="s">
        <v>1069</v>
      </c>
      <c r="F1935" s="54" t="s">
        <v>24</v>
      </c>
      <c r="G1935" s="55">
        <f t="shared" si="329"/>
        <v>2757000</v>
      </c>
      <c r="H1935" s="56">
        <v>320380020</v>
      </c>
      <c r="I1935" s="45" t="str">
        <f t="shared" si="328"/>
        <v>0320380020</v>
      </c>
      <c r="J1935" s="46"/>
      <c r="K1935" s="45" t="str">
        <f t="shared" si="324"/>
        <v>62010030320380020000</v>
      </c>
      <c r="L1935" s="39"/>
    </row>
    <row r="1936" spans="1:12" s="38" customFormat="1" ht="38.25">
      <c r="A1936" s="52" t="s">
        <v>223</v>
      </c>
      <c r="B1936" s="54" t="s">
        <v>464</v>
      </c>
      <c r="C1936" s="54">
        <v>10</v>
      </c>
      <c r="D1936" s="54" t="s">
        <v>28</v>
      </c>
      <c r="E1936" s="54" t="s">
        <v>1069</v>
      </c>
      <c r="F1936" s="54" t="s">
        <v>224</v>
      </c>
      <c r="G1936" s="55">
        <f>G1937</f>
        <v>2757000</v>
      </c>
      <c r="H1936" s="56">
        <v>320380020</v>
      </c>
      <c r="I1936" s="45" t="str">
        <f t="shared" si="328"/>
        <v>0320380020</v>
      </c>
      <c r="J1936" s="45"/>
      <c r="K1936" s="45" t="str">
        <f t="shared" si="324"/>
        <v>62010030320380020810</v>
      </c>
      <c r="L1936" s="39"/>
    </row>
    <row r="1937" spans="1:12" s="59" customFormat="1" ht="38.25">
      <c r="A1937" s="57" t="s">
        <v>203</v>
      </c>
      <c r="B1937" s="54" t="s">
        <v>464</v>
      </c>
      <c r="C1937" s="54">
        <v>10</v>
      </c>
      <c r="D1937" s="54" t="s">
        <v>28</v>
      </c>
      <c r="E1937" s="54" t="s">
        <v>1069</v>
      </c>
      <c r="F1937" s="54" t="s">
        <v>225</v>
      </c>
      <c r="G1937" s="55">
        <f>VLOOKUP($K1937,'[1]АС БЮДЖ на 31 12 2018'!$A$8:$H$701,6,0)</f>
        <v>2757000</v>
      </c>
      <c r="H1937" s="56">
        <v>320380020</v>
      </c>
      <c r="I1937" s="45" t="str">
        <f t="shared" si="328"/>
        <v>0320380020</v>
      </c>
      <c r="J1937" s="45"/>
      <c r="K1937" s="45" t="str">
        <f t="shared" si="324"/>
        <v>62010030320380020811</v>
      </c>
      <c r="L1937" s="58"/>
    </row>
    <row r="1938" spans="1:12" s="38" customFormat="1" ht="38.25">
      <c r="A1938" s="65" t="s">
        <v>1070</v>
      </c>
      <c r="B1938" s="67" t="s">
        <v>464</v>
      </c>
      <c r="C1938" s="67">
        <v>10</v>
      </c>
      <c r="D1938" s="67" t="s">
        <v>28</v>
      </c>
      <c r="E1938" s="67" t="s">
        <v>1071</v>
      </c>
      <c r="F1938" s="67" t="s">
        <v>24</v>
      </c>
      <c r="G1938" s="68">
        <f t="shared" ref="G1938:G1939" si="330">G1939</f>
        <v>18019960</v>
      </c>
      <c r="H1938" s="69">
        <v>320400000</v>
      </c>
      <c r="I1938" s="45" t="str">
        <f t="shared" si="328"/>
        <v>0320400000</v>
      </c>
      <c r="J1938" s="46"/>
      <c r="K1938" s="45" t="str">
        <f t="shared" si="324"/>
        <v>62010030320400000000</v>
      </c>
      <c r="L1938" s="39"/>
    </row>
    <row r="1939" spans="1:12" s="38" customFormat="1" ht="38.25">
      <c r="A1939" s="52" t="s">
        <v>1072</v>
      </c>
      <c r="B1939" s="54" t="s">
        <v>464</v>
      </c>
      <c r="C1939" s="54">
        <v>10</v>
      </c>
      <c r="D1939" s="54" t="s">
        <v>28</v>
      </c>
      <c r="E1939" s="54" t="s">
        <v>1073</v>
      </c>
      <c r="F1939" s="54" t="s">
        <v>24</v>
      </c>
      <c r="G1939" s="55">
        <f t="shared" si="330"/>
        <v>18019960</v>
      </c>
      <c r="H1939" s="56">
        <v>320480220</v>
      </c>
      <c r="I1939" s="45" t="str">
        <f t="shared" si="328"/>
        <v>0320480220</v>
      </c>
      <c r="J1939" s="46"/>
      <c r="K1939" s="45" t="str">
        <f t="shared" si="324"/>
        <v>62010030320480220000</v>
      </c>
      <c r="L1939" s="39"/>
    </row>
    <row r="1940" spans="1:12" s="38" customFormat="1" ht="38.25">
      <c r="A1940" s="52" t="s">
        <v>223</v>
      </c>
      <c r="B1940" s="54" t="s">
        <v>464</v>
      </c>
      <c r="C1940" s="54">
        <v>10</v>
      </c>
      <c r="D1940" s="54" t="s">
        <v>28</v>
      </c>
      <c r="E1940" s="54" t="s">
        <v>1073</v>
      </c>
      <c r="F1940" s="54" t="s">
        <v>224</v>
      </c>
      <c r="G1940" s="55">
        <f>G1941</f>
        <v>18019960</v>
      </c>
      <c r="H1940" s="56">
        <v>320480220</v>
      </c>
      <c r="I1940" s="45" t="str">
        <f t="shared" si="328"/>
        <v>0320480220</v>
      </c>
      <c r="J1940" s="45"/>
      <c r="K1940" s="45" t="str">
        <f t="shared" si="324"/>
        <v>62010030320480220810</v>
      </c>
      <c r="L1940" s="39"/>
    </row>
    <row r="1941" spans="1:12" s="59" customFormat="1" ht="63.75">
      <c r="A1941" s="57" t="s">
        <v>226</v>
      </c>
      <c r="B1941" s="54" t="s">
        <v>464</v>
      </c>
      <c r="C1941" s="54">
        <v>10</v>
      </c>
      <c r="D1941" s="54" t="s">
        <v>28</v>
      </c>
      <c r="E1941" s="54" t="s">
        <v>1073</v>
      </c>
      <c r="F1941" s="54" t="s">
        <v>227</v>
      </c>
      <c r="G1941" s="55">
        <f>VLOOKUP($K1941,'[1]АС БЮДЖ на 31 12 2018'!$A$8:$H$701,6,0)</f>
        <v>18019960</v>
      </c>
      <c r="H1941" s="56">
        <v>320480220</v>
      </c>
      <c r="I1941" s="45" t="str">
        <f t="shared" si="328"/>
        <v>0320480220</v>
      </c>
      <c r="J1941" s="45"/>
      <c r="K1941" s="45" t="str">
        <f t="shared" si="324"/>
        <v>62010030320480220812</v>
      </c>
      <c r="L1941" s="58"/>
    </row>
    <row r="1942" spans="1:12" s="59" customFormat="1" ht="25.5">
      <c r="A1942" s="52" t="s">
        <v>101</v>
      </c>
      <c r="B1942" s="54" t="s">
        <v>464</v>
      </c>
      <c r="C1942" s="54" t="s">
        <v>367</v>
      </c>
      <c r="D1942" s="54" t="s">
        <v>28</v>
      </c>
      <c r="E1942" s="54" t="s">
        <v>102</v>
      </c>
      <c r="F1942" s="53" t="s">
        <v>24</v>
      </c>
      <c r="G1942" s="93">
        <f t="shared" ref="G1942:G1944" si="331">G1943</f>
        <v>19120.48</v>
      </c>
      <c r="H1942" s="95">
        <v>9800000000</v>
      </c>
      <c r="I1942" s="45" t="str">
        <f t="shared" si="328"/>
        <v>9800000000</v>
      </c>
      <c r="J1942" s="46"/>
      <c r="K1942" s="45" t="str">
        <f t="shared" si="324"/>
        <v>62010039800000000000</v>
      </c>
      <c r="L1942" s="39"/>
    </row>
    <row r="1943" spans="1:12" s="59" customFormat="1" ht="38.25">
      <c r="A1943" s="52" t="s">
        <v>342</v>
      </c>
      <c r="B1943" s="54" t="s">
        <v>464</v>
      </c>
      <c r="C1943" s="54" t="s">
        <v>367</v>
      </c>
      <c r="D1943" s="54" t="s">
        <v>28</v>
      </c>
      <c r="E1943" s="54" t="s">
        <v>343</v>
      </c>
      <c r="F1943" s="53" t="s">
        <v>24</v>
      </c>
      <c r="G1943" s="93">
        <f t="shared" si="331"/>
        <v>19120.48</v>
      </c>
      <c r="H1943" s="95">
        <v>9820000000</v>
      </c>
      <c r="I1943" s="45" t="str">
        <f t="shared" si="328"/>
        <v>9820000000</v>
      </c>
      <c r="J1943" s="46"/>
      <c r="K1943" s="45" t="str">
        <f t="shared" si="324"/>
        <v>62010039820000000000</v>
      </c>
      <c r="L1943" s="39"/>
    </row>
    <row r="1944" spans="1:12" s="59" customFormat="1" ht="38.25">
      <c r="A1944" s="52" t="s">
        <v>1068</v>
      </c>
      <c r="B1944" s="54" t="s">
        <v>464</v>
      </c>
      <c r="C1944" s="54">
        <v>10</v>
      </c>
      <c r="D1944" s="54" t="s">
        <v>28</v>
      </c>
      <c r="E1944" s="54" t="s">
        <v>1074</v>
      </c>
      <c r="F1944" s="54" t="s">
        <v>24</v>
      </c>
      <c r="G1944" s="55">
        <f t="shared" si="331"/>
        <v>19120.48</v>
      </c>
      <c r="H1944" s="56">
        <v>9820080020</v>
      </c>
      <c r="I1944" s="45" t="str">
        <f t="shared" si="328"/>
        <v>9820080020</v>
      </c>
      <c r="J1944" s="46"/>
      <c r="K1944" s="45" t="str">
        <f t="shared" si="324"/>
        <v>62010039820080020000</v>
      </c>
      <c r="L1944" s="39"/>
    </row>
    <row r="1945" spans="1:12" s="59" customFormat="1" ht="38.25">
      <c r="A1945" s="52" t="s">
        <v>223</v>
      </c>
      <c r="B1945" s="54" t="s">
        <v>464</v>
      </c>
      <c r="C1945" s="54">
        <v>10</v>
      </c>
      <c r="D1945" s="54" t="s">
        <v>28</v>
      </c>
      <c r="E1945" s="54" t="s">
        <v>1074</v>
      </c>
      <c r="F1945" s="54" t="s">
        <v>224</v>
      </c>
      <c r="G1945" s="55">
        <f>G1946</f>
        <v>19120.48</v>
      </c>
      <c r="H1945" s="56">
        <v>9820080020</v>
      </c>
      <c r="I1945" s="45" t="str">
        <f t="shared" si="328"/>
        <v>9820080020</v>
      </c>
      <c r="J1945" s="45"/>
      <c r="K1945" s="45" t="str">
        <f t="shared" si="324"/>
        <v>62010039820080020810</v>
      </c>
      <c r="L1945" s="58"/>
    </row>
    <row r="1946" spans="1:12" s="59" customFormat="1" ht="38.25">
      <c r="A1946" s="57" t="s">
        <v>203</v>
      </c>
      <c r="B1946" s="54" t="s">
        <v>464</v>
      </c>
      <c r="C1946" s="54">
        <v>10</v>
      </c>
      <c r="D1946" s="54" t="s">
        <v>28</v>
      </c>
      <c r="E1946" s="54" t="s">
        <v>1074</v>
      </c>
      <c r="F1946" s="54" t="s">
        <v>225</v>
      </c>
      <c r="G1946" s="55">
        <f>VLOOKUP($K1946,'[1]АС БЮДЖ на 31 12 2018'!$A$8:$H$701,6,0)</f>
        <v>19120.48</v>
      </c>
      <c r="H1946" s="148">
        <v>9820080020</v>
      </c>
      <c r="I1946" s="45" t="str">
        <f t="shared" si="328"/>
        <v>9820080020</v>
      </c>
      <c r="J1946" s="45"/>
      <c r="K1946" s="45" t="str">
        <f t="shared" si="324"/>
        <v>62010039820080020811</v>
      </c>
      <c r="L1946" s="58"/>
    </row>
    <row r="1947" spans="1:12" s="38" customFormat="1">
      <c r="A1947" s="70"/>
      <c r="B1947" s="67"/>
      <c r="C1947" s="67"/>
      <c r="D1947" s="67"/>
      <c r="E1947" s="67"/>
      <c r="F1947" s="67"/>
      <c r="G1947" s="55"/>
      <c r="H1947" s="56"/>
      <c r="I1947" s="45" t="str">
        <f t="shared" si="328"/>
        <v>0000000000</v>
      </c>
      <c r="J1947" s="45"/>
      <c r="K1947" s="45" t="str">
        <f t="shared" si="324"/>
        <v>0000000000</v>
      </c>
      <c r="L1947" s="39"/>
    </row>
    <row r="1948" spans="1:12" s="38" customFormat="1">
      <c r="A1948" s="31" t="s">
        <v>1075</v>
      </c>
      <c r="B1948" s="32" t="s">
        <v>466</v>
      </c>
      <c r="C1948" s="33" t="s">
        <v>22</v>
      </c>
      <c r="D1948" s="33" t="s">
        <v>22</v>
      </c>
      <c r="E1948" s="33" t="s">
        <v>23</v>
      </c>
      <c r="F1948" s="33" t="s">
        <v>24</v>
      </c>
      <c r="G1948" s="34">
        <f>G1949+G1999+G2043+G2059+G2021+G2081</f>
        <v>1388642611.8</v>
      </c>
      <c r="H1948" s="35">
        <v>0</v>
      </c>
      <c r="I1948" s="45" t="str">
        <f t="shared" si="328"/>
        <v>0000000000</v>
      </c>
      <c r="J1948" s="46"/>
      <c r="K1948" s="45" t="str">
        <f t="shared" si="324"/>
        <v>62100000000000000000</v>
      </c>
      <c r="L1948" s="39"/>
    </row>
    <row r="1949" spans="1:12" s="38" customFormat="1">
      <c r="A1949" s="40" t="s">
        <v>25</v>
      </c>
      <c r="B1949" s="41" t="s">
        <v>466</v>
      </c>
      <c r="C1949" s="42" t="s">
        <v>26</v>
      </c>
      <c r="D1949" s="42" t="s">
        <v>22</v>
      </c>
      <c r="E1949" s="42" t="s">
        <v>23</v>
      </c>
      <c r="F1949" s="42" t="s">
        <v>24</v>
      </c>
      <c r="G1949" s="43">
        <f>G1950</f>
        <v>53626973.700000003</v>
      </c>
      <c r="H1949" s="44">
        <v>0</v>
      </c>
      <c r="I1949" s="45" t="str">
        <f t="shared" si="328"/>
        <v>0000000000</v>
      </c>
      <c r="J1949" s="46"/>
      <c r="K1949" s="45" t="str">
        <f t="shared" si="324"/>
        <v>62101000000000000000</v>
      </c>
      <c r="L1949" s="39"/>
    </row>
    <row r="1950" spans="1:12" s="38" customFormat="1">
      <c r="A1950" s="47" t="s">
        <v>107</v>
      </c>
      <c r="B1950" s="48" t="s">
        <v>466</v>
      </c>
      <c r="C1950" s="49" t="s">
        <v>26</v>
      </c>
      <c r="D1950" s="49" t="s">
        <v>108</v>
      </c>
      <c r="E1950" s="49" t="s">
        <v>23</v>
      </c>
      <c r="F1950" s="49" t="s">
        <v>24</v>
      </c>
      <c r="G1950" s="50">
        <f>G1951+G1966+G1957</f>
        <v>53626973.700000003</v>
      </c>
      <c r="H1950" s="51">
        <v>0</v>
      </c>
      <c r="I1950" s="45" t="str">
        <f t="shared" si="328"/>
        <v>0000000000</v>
      </c>
      <c r="J1950" s="46"/>
      <c r="K1950" s="45" t="str">
        <f t="shared" si="324"/>
        <v>62101130000000000000</v>
      </c>
      <c r="L1950" s="39"/>
    </row>
    <row r="1951" spans="1:12" s="38" customFormat="1" ht="38.25">
      <c r="A1951" s="65" t="s">
        <v>131</v>
      </c>
      <c r="B1951" s="53" t="s">
        <v>466</v>
      </c>
      <c r="C1951" s="54" t="s">
        <v>26</v>
      </c>
      <c r="D1951" s="54" t="s">
        <v>108</v>
      </c>
      <c r="E1951" s="54" t="s">
        <v>132</v>
      </c>
      <c r="F1951" s="54" t="s">
        <v>24</v>
      </c>
      <c r="G1951" s="55">
        <f t="shared" ref="G1951:G1954" si="332">G1952</f>
        <v>1000000</v>
      </c>
      <c r="H1951" s="56">
        <v>1400000000</v>
      </c>
      <c r="I1951" s="45" t="str">
        <f t="shared" si="328"/>
        <v>1400000000</v>
      </c>
      <c r="J1951" s="46"/>
      <c r="K1951" s="45" t="str">
        <f t="shared" si="324"/>
        <v>62101131400000000000</v>
      </c>
      <c r="L1951" s="39"/>
    </row>
    <row r="1952" spans="1:12" s="38" customFormat="1">
      <c r="A1952" s="52" t="s">
        <v>133</v>
      </c>
      <c r="B1952" s="53" t="s">
        <v>466</v>
      </c>
      <c r="C1952" s="54" t="s">
        <v>26</v>
      </c>
      <c r="D1952" s="54" t="s">
        <v>108</v>
      </c>
      <c r="E1952" s="54" t="s">
        <v>134</v>
      </c>
      <c r="F1952" s="54" t="s">
        <v>24</v>
      </c>
      <c r="G1952" s="55">
        <f t="shared" si="332"/>
        <v>1000000</v>
      </c>
      <c r="H1952" s="56">
        <v>1410000000</v>
      </c>
      <c r="I1952" s="45" t="str">
        <f t="shared" si="328"/>
        <v>1410000000</v>
      </c>
      <c r="J1952" s="46"/>
      <c r="K1952" s="45" t="str">
        <f t="shared" si="324"/>
        <v>62101131410000000000</v>
      </c>
      <c r="L1952" s="39"/>
    </row>
    <row r="1953" spans="1:12" s="38" customFormat="1" ht="38.25">
      <c r="A1953" s="52" t="s">
        <v>1076</v>
      </c>
      <c r="B1953" s="53" t="s">
        <v>466</v>
      </c>
      <c r="C1953" s="54" t="s">
        <v>26</v>
      </c>
      <c r="D1953" s="54" t="s">
        <v>108</v>
      </c>
      <c r="E1953" s="54" t="s">
        <v>142</v>
      </c>
      <c r="F1953" s="54" t="s">
        <v>24</v>
      </c>
      <c r="G1953" s="55">
        <f t="shared" si="332"/>
        <v>1000000</v>
      </c>
      <c r="H1953" s="56">
        <v>1410200000</v>
      </c>
      <c r="I1953" s="45" t="str">
        <f t="shared" si="328"/>
        <v>1410200000</v>
      </c>
      <c r="J1953" s="46"/>
      <c r="K1953" s="45" t="str">
        <f t="shared" si="324"/>
        <v>62101131410200000000</v>
      </c>
      <c r="L1953" s="39"/>
    </row>
    <row r="1954" spans="1:12" s="38" customFormat="1" ht="25.5">
      <c r="A1954" s="52" t="s">
        <v>137</v>
      </c>
      <c r="B1954" s="53" t="s">
        <v>466</v>
      </c>
      <c r="C1954" s="54" t="s">
        <v>26</v>
      </c>
      <c r="D1954" s="54" t="s">
        <v>108</v>
      </c>
      <c r="E1954" s="54" t="s">
        <v>143</v>
      </c>
      <c r="F1954" s="54" t="s">
        <v>24</v>
      </c>
      <c r="G1954" s="55">
        <f t="shared" si="332"/>
        <v>1000000</v>
      </c>
      <c r="H1954" s="56">
        <v>1410220630</v>
      </c>
      <c r="I1954" s="45" t="str">
        <f t="shared" si="328"/>
        <v>1410220630</v>
      </c>
      <c r="J1954" s="46"/>
      <c r="K1954" s="45" t="str">
        <f t="shared" si="324"/>
        <v>62101131410220630000</v>
      </c>
      <c r="L1954" s="39"/>
    </row>
    <row r="1955" spans="1:12" s="38" customFormat="1" ht="25.5">
      <c r="A1955" s="52" t="s">
        <v>43</v>
      </c>
      <c r="B1955" s="53" t="s">
        <v>466</v>
      </c>
      <c r="C1955" s="54" t="s">
        <v>26</v>
      </c>
      <c r="D1955" s="54" t="s">
        <v>108</v>
      </c>
      <c r="E1955" s="54" t="s">
        <v>143</v>
      </c>
      <c r="F1955" s="54" t="s">
        <v>44</v>
      </c>
      <c r="G1955" s="55">
        <f>G1956</f>
        <v>1000000</v>
      </c>
      <c r="H1955" s="56">
        <v>1410220630</v>
      </c>
      <c r="I1955" s="45" t="str">
        <f t="shared" si="328"/>
        <v>1410220630</v>
      </c>
      <c r="J1955" s="45"/>
      <c r="K1955" s="45" t="str">
        <f t="shared" si="324"/>
        <v>62101131410220630240</v>
      </c>
      <c r="L1955" s="39"/>
    </row>
    <row r="1956" spans="1:12" s="59" customFormat="1" ht="25.5">
      <c r="A1956" s="57" t="s">
        <v>45</v>
      </c>
      <c r="B1956" s="53" t="s">
        <v>466</v>
      </c>
      <c r="C1956" s="54" t="s">
        <v>26</v>
      </c>
      <c r="D1956" s="54" t="s">
        <v>108</v>
      </c>
      <c r="E1956" s="54" t="s">
        <v>143</v>
      </c>
      <c r="F1956" s="54" t="s">
        <v>46</v>
      </c>
      <c r="G1956" s="55">
        <f>VLOOKUP($K1956,'[1]АС БЮДЖ на 31 12 2018'!$A$8:$H$701,6,0)</f>
        <v>1000000</v>
      </c>
      <c r="H1956" s="56">
        <v>1410220630</v>
      </c>
      <c r="I1956" s="45" t="str">
        <f t="shared" si="328"/>
        <v>1410220630</v>
      </c>
      <c r="J1956" s="45"/>
      <c r="K1956" s="45" t="str">
        <f t="shared" si="324"/>
        <v>62101131410220630244</v>
      </c>
      <c r="L1956" s="58"/>
    </row>
    <row r="1957" spans="1:12" s="59" customFormat="1" ht="25.5">
      <c r="A1957" s="57" t="s">
        <v>162</v>
      </c>
      <c r="B1957" s="53" t="s">
        <v>466</v>
      </c>
      <c r="C1957" s="66" t="s">
        <v>26</v>
      </c>
      <c r="D1957" s="66">
        <v>13</v>
      </c>
      <c r="E1957" s="66" t="s">
        <v>163</v>
      </c>
      <c r="F1957" s="66" t="s">
        <v>24</v>
      </c>
      <c r="G1957" s="73">
        <f t="shared" ref="G1957:G1964" si="333">G1958</f>
        <v>3035200</v>
      </c>
      <c r="H1957" s="74">
        <v>1500000000</v>
      </c>
      <c r="I1957" s="45" t="str">
        <f t="shared" si="328"/>
        <v>1500000000</v>
      </c>
      <c r="J1957" s="46"/>
      <c r="K1957" s="45" t="str">
        <f t="shared" si="324"/>
        <v>62101131500000000000</v>
      </c>
      <c r="L1957" s="39"/>
    </row>
    <row r="1958" spans="1:12" s="59" customFormat="1">
      <c r="A1958" s="52" t="s">
        <v>164</v>
      </c>
      <c r="B1958" s="53" t="s">
        <v>466</v>
      </c>
      <c r="C1958" s="66" t="s">
        <v>26</v>
      </c>
      <c r="D1958" s="66">
        <v>13</v>
      </c>
      <c r="E1958" s="66" t="s">
        <v>165</v>
      </c>
      <c r="F1958" s="66" t="s">
        <v>24</v>
      </c>
      <c r="G1958" s="73">
        <f t="shared" si="333"/>
        <v>3035200</v>
      </c>
      <c r="H1958" s="74">
        <v>1510000000</v>
      </c>
      <c r="I1958" s="45" t="str">
        <f t="shared" si="328"/>
        <v>1510000000</v>
      </c>
      <c r="J1958" s="46"/>
      <c r="K1958" s="45" t="str">
        <f t="shared" si="324"/>
        <v>62101131510000000000</v>
      </c>
      <c r="L1958" s="39"/>
    </row>
    <row r="1959" spans="1:12" s="59" customFormat="1" ht="25.5">
      <c r="A1959" s="52" t="s">
        <v>293</v>
      </c>
      <c r="B1959" s="53" t="s">
        <v>466</v>
      </c>
      <c r="C1959" s="66" t="s">
        <v>26</v>
      </c>
      <c r="D1959" s="66">
        <v>13</v>
      </c>
      <c r="E1959" s="66" t="s">
        <v>294</v>
      </c>
      <c r="F1959" s="66" t="s">
        <v>24</v>
      </c>
      <c r="G1959" s="73">
        <f>G1963+G1960</f>
        <v>3035200</v>
      </c>
      <c r="H1959" s="74">
        <v>1510200000</v>
      </c>
      <c r="I1959" s="45" t="str">
        <f t="shared" si="328"/>
        <v>1510200000</v>
      </c>
      <c r="J1959" s="46"/>
      <c r="K1959" s="45" t="str">
        <f t="shared" si="324"/>
        <v>62101131510200000000</v>
      </c>
      <c r="L1959" s="39"/>
    </row>
    <row r="1960" spans="1:12" s="59" customFormat="1" ht="38.25">
      <c r="A1960" s="75" t="s">
        <v>296</v>
      </c>
      <c r="B1960" s="53" t="s">
        <v>466</v>
      </c>
      <c r="C1960" s="66" t="s">
        <v>26</v>
      </c>
      <c r="D1960" s="66">
        <v>13</v>
      </c>
      <c r="E1960" s="54" t="s">
        <v>297</v>
      </c>
      <c r="F1960" s="54" t="s">
        <v>24</v>
      </c>
      <c r="G1960" s="55">
        <f t="shared" ref="G1960:G1961" si="334">G1961</f>
        <v>2428160</v>
      </c>
      <c r="H1960" s="56">
        <v>1510277310</v>
      </c>
      <c r="I1960" s="45" t="str">
        <f>TEXT(H1960,"0000000000")</f>
        <v>1510277310</v>
      </c>
      <c r="J1960" s="46"/>
      <c r="K1960" s="45" t="str">
        <f>CONCATENATE(B1960,C1960,D1960,I1960,F1960)</f>
        <v>62101131510277310000</v>
      </c>
      <c r="L1960" s="39"/>
    </row>
    <row r="1961" spans="1:12" s="59" customFormat="1" ht="25.5">
      <c r="A1961" s="87" t="s">
        <v>43</v>
      </c>
      <c r="B1961" s="53" t="s">
        <v>466</v>
      </c>
      <c r="C1961" s="66" t="s">
        <v>26</v>
      </c>
      <c r="D1961" s="66">
        <v>13</v>
      </c>
      <c r="E1961" s="54" t="s">
        <v>297</v>
      </c>
      <c r="F1961" s="54" t="s">
        <v>44</v>
      </c>
      <c r="G1961" s="55">
        <f t="shared" si="334"/>
        <v>2428160</v>
      </c>
      <c r="H1961" s="56">
        <v>1510277310</v>
      </c>
      <c r="I1961" s="45" t="str">
        <f>TEXT(H1961,"0000000000")</f>
        <v>1510277310</v>
      </c>
      <c r="J1961" s="45"/>
      <c r="K1961" s="45" t="str">
        <f>CONCATENATE(B1961,C1961,D1961,I1961,F1961)</f>
        <v>62101131510277310240</v>
      </c>
      <c r="L1961" s="58"/>
    </row>
    <row r="1962" spans="1:12" s="59" customFormat="1" ht="25.5">
      <c r="A1962" s="57" t="s">
        <v>45</v>
      </c>
      <c r="B1962" s="53" t="s">
        <v>466</v>
      </c>
      <c r="C1962" s="67" t="s">
        <v>26</v>
      </c>
      <c r="D1962" s="67" t="s">
        <v>108</v>
      </c>
      <c r="E1962" s="54" t="s">
        <v>297</v>
      </c>
      <c r="F1962" s="54" t="s">
        <v>46</v>
      </c>
      <c r="G1962" s="55">
        <f>VLOOKUP($K1962,'[1]АС БЮДЖ на 31 12 2018'!$A$8:$H$701,6,0)</f>
        <v>2428160</v>
      </c>
      <c r="H1962" s="56">
        <v>1510277310</v>
      </c>
      <c r="I1962" s="45" t="str">
        <f>TEXT(H1962,"0000000000")</f>
        <v>1510277310</v>
      </c>
      <c r="J1962" s="45"/>
      <c r="K1962" s="45" t="str">
        <f>CONCATENATE(B1962,C1962,D1962,I1962,F1962)</f>
        <v>62101131510277310244</v>
      </c>
      <c r="L1962" s="58"/>
    </row>
    <row r="1963" spans="1:12" s="59" customFormat="1" ht="38.25">
      <c r="A1963" s="87" t="s">
        <v>298</v>
      </c>
      <c r="B1963" s="53" t="s">
        <v>466</v>
      </c>
      <c r="C1963" s="66" t="s">
        <v>26</v>
      </c>
      <c r="D1963" s="66">
        <v>13</v>
      </c>
      <c r="E1963" s="54" t="s">
        <v>299</v>
      </c>
      <c r="F1963" s="54" t="s">
        <v>24</v>
      </c>
      <c r="G1963" s="55">
        <f t="shared" si="333"/>
        <v>607040</v>
      </c>
      <c r="H1963" s="56" t="s">
        <v>300</v>
      </c>
      <c r="I1963" s="45" t="str">
        <f t="shared" si="328"/>
        <v>15102S7310</v>
      </c>
      <c r="J1963" s="46"/>
      <c r="K1963" s="45" t="str">
        <f t="shared" si="324"/>
        <v>621011315102S7310000</v>
      </c>
      <c r="L1963" s="39"/>
    </row>
    <row r="1964" spans="1:12" s="59" customFormat="1" ht="25.5">
      <c r="A1964" s="87" t="s">
        <v>43</v>
      </c>
      <c r="B1964" s="53" t="s">
        <v>466</v>
      </c>
      <c r="C1964" s="66" t="s">
        <v>26</v>
      </c>
      <c r="D1964" s="66">
        <v>13</v>
      </c>
      <c r="E1964" s="54" t="s">
        <v>299</v>
      </c>
      <c r="F1964" s="54" t="s">
        <v>44</v>
      </c>
      <c r="G1964" s="55">
        <f t="shared" si="333"/>
        <v>607040</v>
      </c>
      <c r="H1964" s="56" t="s">
        <v>300</v>
      </c>
      <c r="I1964" s="45" t="str">
        <f t="shared" si="328"/>
        <v>15102S7310</v>
      </c>
      <c r="J1964" s="45"/>
      <c r="K1964" s="45" t="str">
        <f t="shared" si="324"/>
        <v>621011315102S7310240</v>
      </c>
      <c r="L1964" s="58"/>
    </row>
    <row r="1965" spans="1:12" s="59" customFormat="1" ht="25.5">
      <c r="A1965" s="57" t="s">
        <v>45</v>
      </c>
      <c r="B1965" s="53" t="s">
        <v>466</v>
      </c>
      <c r="C1965" s="67" t="s">
        <v>26</v>
      </c>
      <c r="D1965" s="67" t="s">
        <v>108</v>
      </c>
      <c r="E1965" s="54" t="s">
        <v>299</v>
      </c>
      <c r="F1965" s="54" t="s">
        <v>46</v>
      </c>
      <c r="G1965" s="55">
        <f>VLOOKUP($K1965,'[1]АС БЮДЖ на 31 12 2018'!$A$8:$H$701,6,0)</f>
        <v>607040</v>
      </c>
      <c r="H1965" s="56" t="s">
        <v>300</v>
      </c>
      <c r="I1965" s="45" t="str">
        <f t="shared" si="328"/>
        <v>15102S7310</v>
      </c>
      <c r="J1965" s="45"/>
      <c r="K1965" s="45" t="str">
        <f t="shared" si="324"/>
        <v>621011315102S7310244</v>
      </c>
      <c r="L1965" s="58"/>
    </row>
    <row r="1966" spans="1:12" s="38" customFormat="1" ht="25.5">
      <c r="A1966" s="80" t="s">
        <v>1077</v>
      </c>
      <c r="B1966" s="53" t="s">
        <v>466</v>
      </c>
      <c r="C1966" s="54" t="s">
        <v>26</v>
      </c>
      <c r="D1966" s="54" t="s">
        <v>108</v>
      </c>
      <c r="E1966" s="54" t="s">
        <v>1078</v>
      </c>
      <c r="F1966" s="54" t="s">
        <v>24</v>
      </c>
      <c r="G1966" s="55">
        <f>G1967+G1987</f>
        <v>49591773.700000003</v>
      </c>
      <c r="H1966" s="56">
        <v>8400000000</v>
      </c>
      <c r="I1966" s="45" t="str">
        <f t="shared" si="328"/>
        <v>8400000000</v>
      </c>
      <c r="J1966" s="46"/>
      <c r="K1966" s="45" t="str">
        <f t="shared" si="324"/>
        <v>62101138400000000000</v>
      </c>
      <c r="L1966" s="39"/>
    </row>
    <row r="1967" spans="1:12" s="38" customFormat="1" ht="25.5">
      <c r="A1967" s="80" t="s">
        <v>1079</v>
      </c>
      <c r="B1967" s="53" t="s">
        <v>466</v>
      </c>
      <c r="C1967" s="54" t="s">
        <v>26</v>
      </c>
      <c r="D1967" s="54" t="s">
        <v>108</v>
      </c>
      <c r="E1967" s="54" t="s">
        <v>1080</v>
      </c>
      <c r="F1967" s="54" t="s">
        <v>24</v>
      </c>
      <c r="G1967" s="55">
        <f>G1968+G1978+G1984</f>
        <v>47045213.700000003</v>
      </c>
      <c r="H1967" s="56">
        <v>8410000000</v>
      </c>
      <c r="I1967" s="45" t="str">
        <f t="shared" si="328"/>
        <v>8410000000</v>
      </c>
      <c r="J1967" s="46"/>
      <c r="K1967" s="45" t="str">
        <f t="shared" si="324"/>
        <v>62101138410000000000</v>
      </c>
      <c r="L1967" s="39"/>
    </row>
    <row r="1968" spans="1:12" s="38" customFormat="1" ht="25.5">
      <c r="A1968" s="80" t="s">
        <v>33</v>
      </c>
      <c r="B1968" s="53" t="s">
        <v>466</v>
      </c>
      <c r="C1968" s="54" t="s">
        <v>26</v>
      </c>
      <c r="D1968" s="54" t="s">
        <v>108</v>
      </c>
      <c r="E1968" s="54" t="s">
        <v>1081</v>
      </c>
      <c r="F1968" s="54" t="s">
        <v>24</v>
      </c>
      <c r="G1968" s="55">
        <f>G1969+G1972+G1974</f>
        <v>4080020</v>
      </c>
      <c r="H1968" s="56">
        <v>8410010010</v>
      </c>
      <c r="I1968" s="45" t="str">
        <f t="shared" si="328"/>
        <v>8410010010</v>
      </c>
      <c r="J1968" s="46"/>
      <c r="K1968" s="45" t="str">
        <f t="shared" si="324"/>
        <v>62101138410010010000</v>
      </c>
      <c r="L1968" s="39"/>
    </row>
    <row r="1969" spans="1:12" s="38" customFormat="1">
      <c r="A1969" s="70" t="s">
        <v>35</v>
      </c>
      <c r="B1969" s="53" t="s">
        <v>466</v>
      </c>
      <c r="C1969" s="54" t="s">
        <v>26</v>
      </c>
      <c r="D1969" s="54" t="s">
        <v>108</v>
      </c>
      <c r="E1969" s="54" t="s">
        <v>1081</v>
      </c>
      <c r="F1969" s="54" t="s">
        <v>36</v>
      </c>
      <c r="G1969" s="55">
        <f>SUM(G1970:G1971)</f>
        <v>1047842</v>
      </c>
      <c r="H1969" s="56">
        <v>8410010010</v>
      </c>
      <c r="I1969" s="45" t="str">
        <f t="shared" si="328"/>
        <v>8410010010</v>
      </c>
      <c r="J1969" s="45"/>
      <c r="K1969" s="45" t="str">
        <f t="shared" si="324"/>
        <v>62101138410010010120</v>
      </c>
      <c r="L1969" s="39"/>
    </row>
    <row r="1970" spans="1:12" s="38" customFormat="1" ht="25.5">
      <c r="A1970" s="52" t="s">
        <v>37</v>
      </c>
      <c r="B1970" s="53" t="s">
        <v>466</v>
      </c>
      <c r="C1970" s="54" t="s">
        <v>26</v>
      </c>
      <c r="D1970" s="54" t="s">
        <v>108</v>
      </c>
      <c r="E1970" s="54" t="s">
        <v>1081</v>
      </c>
      <c r="F1970" s="54" t="s">
        <v>38</v>
      </c>
      <c r="G1970" s="55">
        <f>VLOOKUP($K1970,'[1]АС БЮДЖ на 31 12 2018'!$A$8:$H$701,6,0)</f>
        <v>817182</v>
      </c>
      <c r="H1970" s="56">
        <v>8410010010</v>
      </c>
      <c r="I1970" s="45" t="str">
        <f t="shared" si="328"/>
        <v>8410010010</v>
      </c>
      <c r="J1970" s="45"/>
      <c r="K1970" s="45" t="str">
        <f t="shared" si="324"/>
        <v>62101138410010010122</v>
      </c>
      <c r="L1970" s="39"/>
    </row>
    <row r="1971" spans="1:12" s="38" customFormat="1" ht="38.25">
      <c r="A1971" s="52" t="s">
        <v>41</v>
      </c>
      <c r="B1971" s="53" t="s">
        <v>466</v>
      </c>
      <c r="C1971" s="54" t="s">
        <v>26</v>
      </c>
      <c r="D1971" s="54" t="s">
        <v>108</v>
      </c>
      <c r="E1971" s="54" t="s">
        <v>1081</v>
      </c>
      <c r="F1971" s="54" t="s">
        <v>42</v>
      </c>
      <c r="G1971" s="55">
        <f>VLOOKUP($K1971,'[1]АС БЮДЖ на 31 12 2018'!$A$8:$H$701,6,0)</f>
        <v>230660</v>
      </c>
      <c r="H1971" s="56">
        <v>8410010010</v>
      </c>
      <c r="I1971" s="45" t="str">
        <f t="shared" si="328"/>
        <v>8410010010</v>
      </c>
      <c r="J1971" s="45"/>
      <c r="K1971" s="45" t="str">
        <f t="shared" si="324"/>
        <v>62101138410010010129</v>
      </c>
      <c r="L1971" s="39"/>
    </row>
    <row r="1972" spans="1:12" s="38" customFormat="1" ht="25.5">
      <c r="A1972" s="70" t="s">
        <v>43</v>
      </c>
      <c r="B1972" s="53" t="s">
        <v>466</v>
      </c>
      <c r="C1972" s="54" t="s">
        <v>26</v>
      </c>
      <c r="D1972" s="54" t="s">
        <v>108</v>
      </c>
      <c r="E1972" s="54" t="s">
        <v>1081</v>
      </c>
      <c r="F1972" s="54" t="s">
        <v>44</v>
      </c>
      <c r="G1972" s="55">
        <f>G1973</f>
        <v>2785528</v>
      </c>
      <c r="H1972" s="56">
        <v>8410010010</v>
      </c>
      <c r="I1972" s="45" t="str">
        <f t="shared" si="328"/>
        <v>8410010010</v>
      </c>
      <c r="J1972" s="45"/>
      <c r="K1972" s="45" t="str">
        <f t="shared" si="324"/>
        <v>62101138410010010240</v>
      </c>
      <c r="L1972" s="39"/>
    </row>
    <row r="1973" spans="1:12" s="82" customFormat="1" ht="25.5">
      <c r="A1973" s="57" t="s">
        <v>45</v>
      </c>
      <c r="B1973" s="53" t="s">
        <v>466</v>
      </c>
      <c r="C1973" s="54" t="s">
        <v>26</v>
      </c>
      <c r="D1973" s="54" t="s">
        <v>108</v>
      </c>
      <c r="E1973" s="54" t="s">
        <v>1081</v>
      </c>
      <c r="F1973" s="54" t="s">
        <v>46</v>
      </c>
      <c r="G1973" s="55">
        <f>VLOOKUP($K1973,'[1]АС БЮДЖ на 31 12 2018'!$A$8:$H$701,6,0)</f>
        <v>2785528</v>
      </c>
      <c r="H1973" s="56">
        <v>8410010010</v>
      </c>
      <c r="I1973" s="45" t="str">
        <f t="shared" si="328"/>
        <v>8410010010</v>
      </c>
      <c r="J1973" s="45"/>
      <c r="K1973" s="45" t="str">
        <f t="shared" ref="K1973:K1978" si="335">CONCATENATE(B1973,C1973,D1973,I1973,F1973)</f>
        <v>62101138410010010244</v>
      </c>
      <c r="L1973" s="81"/>
    </row>
    <row r="1974" spans="1:12" s="38" customFormat="1">
      <c r="A1974" s="70" t="s">
        <v>47</v>
      </c>
      <c r="B1974" s="53" t="s">
        <v>466</v>
      </c>
      <c r="C1974" s="54" t="s">
        <v>26</v>
      </c>
      <c r="D1974" s="54" t="s">
        <v>108</v>
      </c>
      <c r="E1974" s="54" t="s">
        <v>1081</v>
      </c>
      <c r="F1974" s="54" t="s">
        <v>48</v>
      </c>
      <c r="G1974" s="55">
        <f>SUM(G1975:G1977)</f>
        <v>246650</v>
      </c>
      <c r="H1974" s="56">
        <v>8410010010</v>
      </c>
      <c r="I1974" s="45" t="str">
        <f t="shared" si="328"/>
        <v>8410010010</v>
      </c>
      <c r="J1974" s="45"/>
      <c r="K1974" s="45" t="str">
        <f t="shared" si="335"/>
        <v>62101138410010010850</v>
      </c>
      <c r="L1974" s="39"/>
    </row>
    <row r="1975" spans="1:12" s="38" customFormat="1">
      <c r="A1975" s="52" t="s">
        <v>49</v>
      </c>
      <c r="B1975" s="53" t="s">
        <v>466</v>
      </c>
      <c r="C1975" s="54" t="s">
        <v>26</v>
      </c>
      <c r="D1975" s="54" t="s">
        <v>108</v>
      </c>
      <c r="E1975" s="54" t="s">
        <v>1081</v>
      </c>
      <c r="F1975" s="54" t="s">
        <v>50</v>
      </c>
      <c r="G1975" s="55">
        <f>VLOOKUP($K1975,'[1]АС БЮДЖ на 31 12 2018'!$A$8:$H$701,6,0)</f>
        <v>226350</v>
      </c>
      <c r="H1975" s="56">
        <v>8410010010</v>
      </c>
      <c r="I1975" s="45" t="str">
        <f t="shared" si="328"/>
        <v>8410010010</v>
      </c>
      <c r="J1975" s="45"/>
      <c r="K1975" s="45" t="str">
        <f t="shared" si="335"/>
        <v>62101138410010010851</v>
      </c>
      <c r="L1975" s="39"/>
    </row>
    <row r="1976" spans="1:12" s="38" customFormat="1">
      <c r="A1976" s="52" t="s">
        <v>51</v>
      </c>
      <c r="B1976" s="53" t="s">
        <v>466</v>
      </c>
      <c r="C1976" s="54" t="s">
        <v>26</v>
      </c>
      <c r="D1976" s="54" t="s">
        <v>108</v>
      </c>
      <c r="E1976" s="54" t="s">
        <v>1081</v>
      </c>
      <c r="F1976" s="54" t="s">
        <v>52</v>
      </c>
      <c r="G1976" s="55">
        <f>VLOOKUP($K1976,'[1]АС БЮДЖ на 31 12 2018'!$A$8:$H$701,6,0)</f>
        <v>9518.89</v>
      </c>
      <c r="H1976" s="56">
        <v>8410010010</v>
      </c>
      <c r="I1976" s="45" t="str">
        <f t="shared" si="328"/>
        <v>8410010010</v>
      </c>
      <c r="J1976" s="45"/>
      <c r="K1976" s="45" t="str">
        <f t="shared" si="335"/>
        <v>62101138410010010852</v>
      </c>
      <c r="L1976" s="39"/>
    </row>
    <row r="1977" spans="1:12" s="38" customFormat="1">
      <c r="A1977" s="57" t="s">
        <v>53</v>
      </c>
      <c r="B1977" s="53" t="s">
        <v>466</v>
      </c>
      <c r="C1977" s="54" t="s">
        <v>26</v>
      </c>
      <c r="D1977" s="54" t="s">
        <v>108</v>
      </c>
      <c r="E1977" s="54" t="s">
        <v>1081</v>
      </c>
      <c r="F1977" s="54" t="s">
        <v>54</v>
      </c>
      <c r="G1977" s="55">
        <f>VLOOKUP($K1977,'[1]АС БЮДЖ на 31 12 2018'!$A$8:$H$701,6,0)</f>
        <v>10781.11</v>
      </c>
      <c r="H1977" s="56">
        <v>8410010010</v>
      </c>
      <c r="I1977" s="45" t="str">
        <f t="shared" si="328"/>
        <v>8410010010</v>
      </c>
      <c r="J1977" s="45"/>
      <c r="K1977" s="45" t="str">
        <f t="shared" si="335"/>
        <v>62101138410010010853</v>
      </c>
      <c r="L1977" s="39"/>
    </row>
    <row r="1978" spans="1:12" s="38" customFormat="1" ht="25.5">
      <c r="A1978" s="70" t="s">
        <v>55</v>
      </c>
      <c r="B1978" s="53" t="s">
        <v>466</v>
      </c>
      <c r="C1978" s="54" t="s">
        <v>26</v>
      </c>
      <c r="D1978" s="54" t="s">
        <v>108</v>
      </c>
      <c r="E1978" s="54" t="s">
        <v>1082</v>
      </c>
      <c r="F1978" s="54" t="s">
        <v>24</v>
      </c>
      <c r="G1978" s="55">
        <f>G1979+G1982</f>
        <v>42920843.700000003</v>
      </c>
      <c r="H1978" s="56">
        <v>8410010020</v>
      </c>
      <c r="I1978" s="45" t="str">
        <f t="shared" si="328"/>
        <v>8410010020</v>
      </c>
      <c r="J1978" s="46"/>
      <c r="K1978" s="45" t="str">
        <f t="shared" si="335"/>
        <v>62101138410010020000</v>
      </c>
      <c r="L1978" s="39"/>
    </row>
    <row r="1979" spans="1:12" s="38" customFormat="1">
      <c r="A1979" s="70" t="s">
        <v>35</v>
      </c>
      <c r="B1979" s="53" t="s">
        <v>466</v>
      </c>
      <c r="C1979" s="54" t="s">
        <v>26</v>
      </c>
      <c r="D1979" s="54" t="s">
        <v>108</v>
      </c>
      <c r="E1979" s="54" t="s">
        <v>1082</v>
      </c>
      <c r="F1979" s="54" t="s">
        <v>36</v>
      </c>
      <c r="G1979" s="55">
        <f>SUM(G1980:G1981)</f>
        <v>42853420.350000001</v>
      </c>
      <c r="H1979" s="56">
        <v>8410010020</v>
      </c>
      <c r="I1979" s="45" t="str">
        <f t="shared" si="328"/>
        <v>8410010020</v>
      </c>
      <c r="J1979" s="45"/>
      <c r="K1979" s="45" t="str">
        <f>CONCATENATE(B1979,C1979,D1979,I1979,F1979)</f>
        <v>62101138410010020120</v>
      </c>
      <c r="L1979" s="39"/>
    </row>
    <row r="1980" spans="1:12" s="38" customFormat="1">
      <c r="A1980" s="52" t="s">
        <v>57</v>
      </c>
      <c r="B1980" s="53" t="s">
        <v>466</v>
      </c>
      <c r="C1980" s="54" t="s">
        <v>26</v>
      </c>
      <c r="D1980" s="54" t="s">
        <v>108</v>
      </c>
      <c r="E1980" s="54" t="s">
        <v>1082</v>
      </c>
      <c r="F1980" s="54" t="s">
        <v>58</v>
      </c>
      <c r="G1980" s="55">
        <f>VLOOKUP($K1980,'[1]АС БЮДЖ на 31 12 2018'!$A$8:$H$701,6,0)</f>
        <v>33065345.350000001</v>
      </c>
      <c r="H1980" s="56">
        <v>8410010020</v>
      </c>
      <c r="I1980" s="45" t="str">
        <f t="shared" si="328"/>
        <v>8410010020</v>
      </c>
      <c r="J1980" s="45"/>
      <c r="K1980" s="45" t="str">
        <f>CONCATENATE(B1980,C1980,D1980,I1980,F1980)</f>
        <v>62101138410010020121</v>
      </c>
      <c r="L1980" s="39"/>
    </row>
    <row r="1981" spans="1:12" s="38" customFormat="1" ht="38.25">
      <c r="A1981" s="52" t="s">
        <v>41</v>
      </c>
      <c r="B1981" s="53" t="s">
        <v>466</v>
      </c>
      <c r="C1981" s="54" t="s">
        <v>26</v>
      </c>
      <c r="D1981" s="54" t="s">
        <v>108</v>
      </c>
      <c r="E1981" s="54" t="s">
        <v>1082</v>
      </c>
      <c r="F1981" s="54" t="s">
        <v>42</v>
      </c>
      <c r="G1981" s="55">
        <f>VLOOKUP($K1981,'[1]АС БЮДЖ на 31 12 2018'!$A$8:$H$701,6,0)</f>
        <v>9788075</v>
      </c>
      <c r="H1981" s="56">
        <v>8410010020</v>
      </c>
      <c r="I1981" s="45" t="str">
        <f t="shared" si="328"/>
        <v>8410010020</v>
      </c>
      <c r="J1981" s="45"/>
      <c r="K1981" s="45" t="str">
        <f>CONCATENATE(B1981,C1981,D1981,I1981,F1981)</f>
        <v>62101138410010020129</v>
      </c>
      <c r="L1981" s="39"/>
    </row>
    <row r="1982" spans="1:12" s="38" customFormat="1" ht="25.5">
      <c r="A1982" s="70" t="s">
        <v>380</v>
      </c>
      <c r="B1982" s="53" t="s">
        <v>466</v>
      </c>
      <c r="C1982" s="54" t="s">
        <v>26</v>
      </c>
      <c r="D1982" s="54" t="s">
        <v>108</v>
      </c>
      <c r="E1982" s="54" t="s">
        <v>1082</v>
      </c>
      <c r="F1982" s="54" t="s">
        <v>381</v>
      </c>
      <c r="G1982" s="55">
        <f>G1983</f>
        <v>67423.350000000006</v>
      </c>
      <c r="H1982" s="56">
        <v>8410010020</v>
      </c>
      <c r="I1982" s="45" t="str">
        <f t="shared" si="328"/>
        <v>8410010020</v>
      </c>
      <c r="J1982" s="45"/>
      <c r="K1982" s="45" t="str">
        <f t="shared" ref="K1982:K2045" si="336">CONCATENATE(B1982,C1982,D1982,I1982,F1982)</f>
        <v>62101138410010020320</v>
      </c>
      <c r="L1982" s="39"/>
    </row>
    <row r="1983" spans="1:12" s="38" customFormat="1" ht="25.5">
      <c r="A1983" s="70" t="s">
        <v>1062</v>
      </c>
      <c r="B1983" s="53" t="s">
        <v>466</v>
      </c>
      <c r="C1983" s="54" t="s">
        <v>26</v>
      </c>
      <c r="D1983" s="54" t="s">
        <v>108</v>
      </c>
      <c r="E1983" s="54" t="s">
        <v>1082</v>
      </c>
      <c r="F1983" s="54" t="s">
        <v>1063</v>
      </c>
      <c r="G1983" s="55">
        <f>VLOOKUP($K1983,'[1]АС БЮДЖ на 31 12 2018'!$A$8:$H$701,6,0)</f>
        <v>67423.350000000006</v>
      </c>
      <c r="H1983" s="56">
        <v>8410010020</v>
      </c>
      <c r="I1983" s="45" t="str">
        <f t="shared" si="328"/>
        <v>8410010020</v>
      </c>
      <c r="J1983" s="45"/>
      <c r="K1983" s="45" t="str">
        <f t="shared" si="336"/>
        <v>62101138410010020321</v>
      </c>
      <c r="L1983" s="39"/>
    </row>
    <row r="1984" spans="1:12" s="38" customFormat="1">
      <c r="A1984" s="46" t="str">
        <f>VLOOKUP($K1984,'[1]наим ЦСР'!$A$7:$M$1612,2,0)</f>
        <v>Расходы на выплаты на основании исполнительных листов судебных органов</v>
      </c>
      <c r="B1984" s="53" t="s">
        <v>466</v>
      </c>
      <c r="C1984" s="54" t="s">
        <v>26</v>
      </c>
      <c r="D1984" s="54" t="s">
        <v>108</v>
      </c>
      <c r="E1984" s="54" t="s">
        <v>1083</v>
      </c>
      <c r="F1984" s="54" t="s">
        <v>24</v>
      </c>
      <c r="G1984" s="55">
        <f t="shared" ref="G1984:G1985" si="337">G1985</f>
        <v>44350</v>
      </c>
      <c r="H1984" s="56">
        <v>8410020050</v>
      </c>
      <c r="I1984" s="45" t="str">
        <f t="shared" si="328"/>
        <v>8410020050</v>
      </c>
      <c r="J1984" s="46"/>
      <c r="K1984" s="45" t="str">
        <f t="shared" si="336"/>
        <v>62101138410020050000</v>
      </c>
      <c r="L1984" s="39"/>
    </row>
    <row r="1985" spans="1:12" s="38" customFormat="1">
      <c r="A1985" s="52" t="s">
        <v>90</v>
      </c>
      <c r="B1985" s="53" t="s">
        <v>466</v>
      </c>
      <c r="C1985" s="54" t="s">
        <v>26</v>
      </c>
      <c r="D1985" s="54" t="s">
        <v>108</v>
      </c>
      <c r="E1985" s="54" t="s">
        <v>1083</v>
      </c>
      <c r="F1985" s="54" t="s">
        <v>91</v>
      </c>
      <c r="G1985" s="78">
        <f t="shared" si="337"/>
        <v>44350</v>
      </c>
      <c r="H1985" s="79">
        <v>8410020050</v>
      </c>
      <c r="I1985" s="45" t="str">
        <f t="shared" si="328"/>
        <v>8410020050</v>
      </c>
      <c r="J1985" s="45"/>
      <c r="K1985" s="45" t="str">
        <f t="shared" si="336"/>
        <v>62101138410020050830</v>
      </c>
      <c r="L1985" s="39"/>
    </row>
    <row r="1986" spans="1:12" s="38" customFormat="1" ht="25.5">
      <c r="A1986" s="52" t="s">
        <v>92</v>
      </c>
      <c r="B1986" s="53" t="s">
        <v>466</v>
      </c>
      <c r="C1986" s="54" t="s">
        <v>26</v>
      </c>
      <c r="D1986" s="54" t="s">
        <v>108</v>
      </c>
      <c r="E1986" s="54" t="s">
        <v>1083</v>
      </c>
      <c r="F1986" s="54" t="s">
        <v>93</v>
      </c>
      <c r="G1986" s="55">
        <f>VLOOKUP($K1986,'[1]АС БЮДЖ на 31 12 2018'!$A$8:$H$701,6,0)</f>
        <v>44350</v>
      </c>
      <c r="H1986" s="56">
        <v>8410020050</v>
      </c>
      <c r="I1986" s="45" t="str">
        <f t="shared" si="328"/>
        <v>8410020050</v>
      </c>
      <c r="J1986" s="45"/>
      <c r="K1986" s="45" t="str">
        <f t="shared" si="336"/>
        <v>62101138410020050831</v>
      </c>
      <c r="L1986" s="39"/>
    </row>
    <row r="1987" spans="1:12" s="38" customFormat="1">
      <c r="A1987" s="80" t="s">
        <v>70</v>
      </c>
      <c r="B1987" s="53" t="s">
        <v>466</v>
      </c>
      <c r="C1987" s="54" t="s">
        <v>26</v>
      </c>
      <c r="D1987" s="54" t="s">
        <v>108</v>
      </c>
      <c r="E1987" s="54" t="s">
        <v>1084</v>
      </c>
      <c r="F1987" s="54" t="s">
        <v>24</v>
      </c>
      <c r="G1987" s="55">
        <f>G1993+G1988+G1996</f>
        <v>2546560</v>
      </c>
      <c r="H1987" s="56">
        <v>8420000000</v>
      </c>
      <c r="I1987" s="45" t="str">
        <f t="shared" ref="I1987:I2050" si="338">TEXT(H1987,"0000000000")</f>
        <v>8420000000</v>
      </c>
      <c r="J1987" s="46"/>
      <c r="K1987" s="45" t="str">
        <f t="shared" si="336"/>
        <v>62101138420000000000</v>
      </c>
      <c r="L1987" s="39"/>
    </row>
    <row r="1988" spans="1:12" s="38" customFormat="1" ht="25.5">
      <c r="A1988" s="80" t="s">
        <v>1085</v>
      </c>
      <c r="B1988" s="53" t="s">
        <v>466</v>
      </c>
      <c r="C1988" s="54" t="s">
        <v>26</v>
      </c>
      <c r="D1988" s="54" t="s">
        <v>108</v>
      </c>
      <c r="E1988" s="54" t="s">
        <v>1086</v>
      </c>
      <c r="F1988" s="54" t="s">
        <v>24</v>
      </c>
      <c r="G1988" s="55">
        <f>G1989+G1991</f>
        <v>428316</v>
      </c>
      <c r="H1988" s="56">
        <v>8420020740</v>
      </c>
      <c r="I1988" s="45" t="str">
        <f t="shared" si="338"/>
        <v>8420020740</v>
      </c>
      <c r="J1988" s="46"/>
      <c r="K1988" s="45" t="str">
        <f t="shared" si="336"/>
        <v>62101138420020740000</v>
      </c>
      <c r="L1988" s="39"/>
    </row>
    <row r="1989" spans="1:12" s="38" customFormat="1" ht="25.5">
      <c r="A1989" s="52" t="s">
        <v>43</v>
      </c>
      <c r="B1989" s="53" t="s">
        <v>466</v>
      </c>
      <c r="C1989" s="54" t="s">
        <v>26</v>
      </c>
      <c r="D1989" s="54" t="s">
        <v>108</v>
      </c>
      <c r="E1989" s="54" t="s">
        <v>1086</v>
      </c>
      <c r="F1989" s="54" t="s">
        <v>44</v>
      </c>
      <c r="G1989" s="55">
        <f>G1990</f>
        <v>364000</v>
      </c>
      <c r="H1989" s="56">
        <v>8420020740</v>
      </c>
      <c r="I1989" s="45" t="str">
        <f t="shared" si="338"/>
        <v>8420020740</v>
      </c>
      <c r="J1989" s="45"/>
      <c r="K1989" s="45" t="str">
        <f t="shared" si="336"/>
        <v>62101138420020740240</v>
      </c>
      <c r="L1989" s="39"/>
    </row>
    <row r="1990" spans="1:12" s="59" customFormat="1" ht="25.5">
      <c r="A1990" s="57" t="s">
        <v>45</v>
      </c>
      <c r="B1990" s="53" t="s">
        <v>466</v>
      </c>
      <c r="C1990" s="54" t="s">
        <v>26</v>
      </c>
      <c r="D1990" s="54" t="s">
        <v>108</v>
      </c>
      <c r="E1990" s="54" t="s">
        <v>1086</v>
      </c>
      <c r="F1990" s="54" t="s">
        <v>46</v>
      </c>
      <c r="G1990" s="55">
        <f>VLOOKUP($K1990,'[1]АС БЮДЖ на 31 12 2018'!$A$8:$H$701,6,0)</f>
        <v>364000</v>
      </c>
      <c r="H1990" s="56">
        <v>8420020740</v>
      </c>
      <c r="I1990" s="45" t="str">
        <f t="shared" si="338"/>
        <v>8420020740</v>
      </c>
      <c r="J1990" s="45"/>
      <c r="K1990" s="45" t="str">
        <f t="shared" si="336"/>
        <v>62101138420020740244</v>
      </c>
      <c r="L1990" s="58"/>
    </row>
    <row r="1991" spans="1:12" s="59" customFormat="1">
      <c r="A1991" s="52" t="s">
        <v>90</v>
      </c>
      <c r="B1991" s="53" t="s">
        <v>466</v>
      </c>
      <c r="C1991" s="54" t="s">
        <v>26</v>
      </c>
      <c r="D1991" s="54" t="s">
        <v>108</v>
      </c>
      <c r="E1991" s="54" t="s">
        <v>1086</v>
      </c>
      <c r="F1991" s="54" t="s">
        <v>91</v>
      </c>
      <c r="G1991" s="55">
        <f>G1992</f>
        <v>64316</v>
      </c>
      <c r="H1991" s="56">
        <v>8420020740</v>
      </c>
      <c r="I1991" s="45" t="str">
        <f t="shared" si="338"/>
        <v>8420020740</v>
      </c>
      <c r="J1991" s="45"/>
      <c r="K1991" s="45" t="str">
        <f t="shared" si="336"/>
        <v>62101138420020740830</v>
      </c>
      <c r="L1991" s="58"/>
    </row>
    <row r="1992" spans="1:12" s="59" customFormat="1" ht="25.5">
      <c r="A1992" s="52" t="s">
        <v>92</v>
      </c>
      <c r="B1992" s="53" t="s">
        <v>466</v>
      </c>
      <c r="C1992" s="54" t="s">
        <v>26</v>
      </c>
      <c r="D1992" s="54" t="s">
        <v>108</v>
      </c>
      <c r="E1992" s="54" t="s">
        <v>1086</v>
      </c>
      <c r="F1992" s="54" t="s">
        <v>93</v>
      </c>
      <c r="G1992" s="55">
        <f>VLOOKUP($K1992,'[1]АС БЮДЖ на 31 12 2018'!$A$8:$H$701,6,0)</f>
        <v>64316</v>
      </c>
      <c r="H1992" s="56">
        <v>8420020740</v>
      </c>
      <c r="I1992" s="45" t="str">
        <f t="shared" si="338"/>
        <v>8420020740</v>
      </c>
      <c r="J1992" s="45"/>
      <c r="K1992" s="45" t="str">
        <f t="shared" si="336"/>
        <v>62101138420020740831</v>
      </c>
      <c r="L1992" s="58"/>
    </row>
    <row r="1993" spans="1:12" s="38" customFormat="1" ht="25.5">
      <c r="A1993" s="70" t="s">
        <v>1087</v>
      </c>
      <c r="B1993" s="53" t="s">
        <v>466</v>
      </c>
      <c r="C1993" s="54" t="s">
        <v>26</v>
      </c>
      <c r="D1993" s="54" t="s">
        <v>108</v>
      </c>
      <c r="E1993" s="54" t="s">
        <v>1088</v>
      </c>
      <c r="F1993" s="54" t="s">
        <v>24</v>
      </c>
      <c r="G1993" s="55">
        <f>G1994</f>
        <v>2093944</v>
      </c>
      <c r="H1993" s="56">
        <v>8420021100</v>
      </c>
      <c r="I1993" s="45" t="str">
        <f t="shared" si="338"/>
        <v>8420021100</v>
      </c>
      <c r="J1993" s="46"/>
      <c r="K1993" s="45" t="str">
        <f t="shared" si="336"/>
        <v>62101138420021100000</v>
      </c>
      <c r="L1993" s="39"/>
    </row>
    <row r="1994" spans="1:12" s="38" customFormat="1" ht="25.5">
      <c r="A1994" s="52" t="s">
        <v>43</v>
      </c>
      <c r="B1994" s="53" t="s">
        <v>466</v>
      </c>
      <c r="C1994" s="54" t="s">
        <v>26</v>
      </c>
      <c r="D1994" s="54" t="s">
        <v>108</v>
      </c>
      <c r="E1994" s="54" t="s">
        <v>1088</v>
      </c>
      <c r="F1994" s="54" t="s">
        <v>44</v>
      </c>
      <c r="G1994" s="55">
        <f>G1995</f>
        <v>2093944</v>
      </c>
      <c r="H1994" s="56">
        <v>8420021100</v>
      </c>
      <c r="I1994" s="45" t="str">
        <f t="shared" si="338"/>
        <v>8420021100</v>
      </c>
      <c r="J1994" s="45"/>
      <c r="K1994" s="45" t="str">
        <f t="shared" si="336"/>
        <v>62101138420021100240</v>
      </c>
      <c r="L1994" s="39"/>
    </row>
    <row r="1995" spans="1:12" s="59" customFormat="1" ht="25.5">
      <c r="A1995" s="57" t="s">
        <v>45</v>
      </c>
      <c r="B1995" s="53" t="s">
        <v>466</v>
      </c>
      <c r="C1995" s="54" t="s">
        <v>26</v>
      </c>
      <c r="D1995" s="54" t="s">
        <v>108</v>
      </c>
      <c r="E1995" s="54" t="s">
        <v>1088</v>
      </c>
      <c r="F1995" s="54" t="s">
        <v>46</v>
      </c>
      <c r="G1995" s="55">
        <f>VLOOKUP($K1995,'[1]АС БЮДЖ на 31 12 2018'!$A$8:$H$701,6,0)</f>
        <v>2093944</v>
      </c>
      <c r="H1995" s="56">
        <v>8420021100</v>
      </c>
      <c r="I1995" s="45" t="str">
        <f t="shared" si="338"/>
        <v>8420021100</v>
      </c>
      <c r="J1995" s="45"/>
      <c r="K1995" s="45" t="str">
        <f t="shared" si="336"/>
        <v>62101138420021100244</v>
      </c>
      <c r="L1995" s="58"/>
    </row>
    <row r="1996" spans="1:12" s="59" customFormat="1" ht="63.75">
      <c r="A1996" s="70" t="s">
        <v>1089</v>
      </c>
      <c r="B1996" s="53" t="s">
        <v>466</v>
      </c>
      <c r="C1996" s="54" t="s">
        <v>26</v>
      </c>
      <c r="D1996" s="54" t="s">
        <v>108</v>
      </c>
      <c r="E1996" s="54" t="s">
        <v>1090</v>
      </c>
      <c r="F1996" s="54" t="s">
        <v>24</v>
      </c>
      <c r="G1996" s="55">
        <f>G1997</f>
        <v>24300</v>
      </c>
      <c r="H1996" s="56">
        <v>8420021330</v>
      </c>
      <c r="I1996" s="45" t="str">
        <f t="shared" si="338"/>
        <v>8420021330</v>
      </c>
      <c r="J1996" s="46"/>
      <c r="K1996" s="45" t="str">
        <f t="shared" si="336"/>
        <v>62101138420021330000</v>
      </c>
      <c r="L1996" s="39"/>
    </row>
    <row r="1997" spans="1:12" s="59" customFormat="1">
      <c r="A1997" s="52" t="s">
        <v>90</v>
      </c>
      <c r="B1997" s="53" t="s">
        <v>466</v>
      </c>
      <c r="C1997" s="54" t="s">
        <v>26</v>
      </c>
      <c r="D1997" s="54" t="s">
        <v>108</v>
      </c>
      <c r="E1997" s="54" t="s">
        <v>1090</v>
      </c>
      <c r="F1997" s="54" t="s">
        <v>91</v>
      </c>
      <c r="G1997" s="55">
        <f>G1998</f>
        <v>24300</v>
      </c>
      <c r="H1997" s="56">
        <v>8420021330</v>
      </c>
      <c r="I1997" s="45" t="str">
        <f t="shared" si="338"/>
        <v>8420021330</v>
      </c>
      <c r="J1997" s="45"/>
      <c r="K1997" s="45" t="str">
        <f t="shared" si="336"/>
        <v>62101138420021330830</v>
      </c>
      <c r="L1997" s="58"/>
    </row>
    <row r="1998" spans="1:12" s="59" customFormat="1" ht="25.5">
      <c r="A1998" s="52" t="s">
        <v>92</v>
      </c>
      <c r="B1998" s="53" t="s">
        <v>466</v>
      </c>
      <c r="C1998" s="54" t="s">
        <v>26</v>
      </c>
      <c r="D1998" s="54" t="s">
        <v>108</v>
      </c>
      <c r="E1998" s="54" t="s">
        <v>1090</v>
      </c>
      <c r="F1998" s="54" t="s">
        <v>93</v>
      </c>
      <c r="G1998" s="55">
        <f>VLOOKUP($K1998,'[1]АС БЮДЖ на 31 12 2018'!$A$8:$H$701,6,0)</f>
        <v>24300</v>
      </c>
      <c r="H1998" s="56">
        <v>8420021330</v>
      </c>
      <c r="I1998" s="45" t="str">
        <f t="shared" si="338"/>
        <v>8420021330</v>
      </c>
      <c r="J1998" s="45"/>
      <c r="K1998" s="45" t="str">
        <f t="shared" si="336"/>
        <v>62101138420021330831</v>
      </c>
      <c r="L1998" s="58"/>
    </row>
    <row r="1999" spans="1:12" s="38" customFormat="1">
      <c r="A1999" s="40" t="s">
        <v>215</v>
      </c>
      <c r="B1999" s="41" t="s">
        <v>466</v>
      </c>
      <c r="C1999" s="42" t="s">
        <v>86</v>
      </c>
      <c r="D1999" s="42" t="s">
        <v>22</v>
      </c>
      <c r="E1999" s="42" t="s">
        <v>23</v>
      </c>
      <c r="F1999" s="42" t="s">
        <v>24</v>
      </c>
      <c r="G1999" s="43">
        <f>G2000</f>
        <v>15270787.879999999</v>
      </c>
      <c r="H1999" s="44">
        <v>0</v>
      </c>
      <c r="I1999" s="45" t="str">
        <f t="shared" si="338"/>
        <v>0000000000</v>
      </c>
      <c r="J1999" s="46"/>
      <c r="K1999" s="45" t="str">
        <f t="shared" si="336"/>
        <v>62104000000000000000</v>
      </c>
      <c r="L1999" s="39"/>
    </row>
    <row r="2000" spans="1:12" s="38" customFormat="1">
      <c r="A2000" s="47" t="s">
        <v>314</v>
      </c>
      <c r="B2000" s="48" t="s">
        <v>466</v>
      </c>
      <c r="C2000" s="49" t="s">
        <v>86</v>
      </c>
      <c r="D2000" s="49" t="s">
        <v>68</v>
      </c>
      <c r="E2000" s="49" t="s">
        <v>23</v>
      </c>
      <c r="F2000" s="49" t="s">
        <v>24</v>
      </c>
      <c r="G2000" s="50">
        <f>G2001+G2011+G2016</f>
        <v>15270787.879999999</v>
      </c>
      <c r="H2000" s="51">
        <v>0</v>
      </c>
      <c r="I2000" s="45" t="str">
        <f t="shared" si="338"/>
        <v>0000000000</v>
      </c>
      <c r="J2000" s="46"/>
      <c r="K2000" s="45" t="str">
        <f t="shared" si="336"/>
        <v>62104120000000000000</v>
      </c>
      <c r="L2000" s="39"/>
    </row>
    <row r="2001" spans="1:12" s="38" customFormat="1" ht="25.5">
      <c r="A2001" s="52" t="s">
        <v>1091</v>
      </c>
      <c r="B2001" s="53" t="s">
        <v>466</v>
      </c>
      <c r="C2001" s="53" t="s">
        <v>86</v>
      </c>
      <c r="D2001" s="53" t="s">
        <v>68</v>
      </c>
      <c r="E2001" s="53" t="s">
        <v>1092</v>
      </c>
      <c r="F2001" s="53" t="s">
        <v>24</v>
      </c>
      <c r="G2001" s="93">
        <f>G2002</f>
        <v>6399500</v>
      </c>
      <c r="H2001" s="95">
        <v>500000000</v>
      </c>
      <c r="I2001" s="45" t="str">
        <f t="shared" si="338"/>
        <v>0500000000</v>
      </c>
      <c r="J2001" s="46"/>
      <c r="K2001" s="45" t="str">
        <f t="shared" si="336"/>
        <v>62104120500000000000</v>
      </c>
      <c r="L2001" s="39"/>
    </row>
    <row r="2002" spans="1:12" s="38" customFormat="1" ht="25.5">
      <c r="A2002" s="52" t="s">
        <v>1093</v>
      </c>
      <c r="B2002" s="53" t="s">
        <v>466</v>
      </c>
      <c r="C2002" s="53" t="s">
        <v>86</v>
      </c>
      <c r="D2002" s="53" t="s">
        <v>68</v>
      </c>
      <c r="E2002" s="53" t="s">
        <v>1094</v>
      </c>
      <c r="F2002" s="53" t="s">
        <v>24</v>
      </c>
      <c r="G2002" s="93">
        <f>G2003+G2007</f>
        <v>6399500</v>
      </c>
      <c r="H2002" s="95" t="s">
        <v>1095</v>
      </c>
      <c r="I2002" s="45" t="str">
        <f t="shared" si="338"/>
        <v>05Б0000000</v>
      </c>
      <c r="J2002" s="46"/>
      <c r="K2002" s="45" t="str">
        <f t="shared" si="336"/>
        <v>621041205Б0000000000</v>
      </c>
      <c r="L2002" s="39"/>
    </row>
    <row r="2003" spans="1:12" s="38" customFormat="1" ht="38.25">
      <c r="A2003" s="52" t="s">
        <v>1096</v>
      </c>
      <c r="B2003" s="53" t="s">
        <v>466</v>
      </c>
      <c r="C2003" s="53" t="s">
        <v>86</v>
      </c>
      <c r="D2003" s="53" t="s">
        <v>68</v>
      </c>
      <c r="E2003" s="53" t="s">
        <v>1097</v>
      </c>
      <c r="F2003" s="53" t="s">
        <v>24</v>
      </c>
      <c r="G2003" s="93">
        <f t="shared" ref="G2003:G2004" si="339">G2004</f>
        <v>399500</v>
      </c>
      <c r="H2003" s="95" t="s">
        <v>1098</v>
      </c>
      <c r="I2003" s="45" t="str">
        <f t="shared" si="338"/>
        <v>05Б0100000</v>
      </c>
      <c r="J2003" s="46"/>
      <c r="K2003" s="45" t="str">
        <f t="shared" si="336"/>
        <v>621041205Б0100000000</v>
      </c>
      <c r="L2003" s="39"/>
    </row>
    <row r="2004" spans="1:12" s="38" customFormat="1" ht="25.5">
      <c r="A2004" s="57" t="s">
        <v>1099</v>
      </c>
      <c r="B2004" s="53" t="s">
        <v>466</v>
      </c>
      <c r="C2004" s="53" t="s">
        <v>86</v>
      </c>
      <c r="D2004" s="53" t="s">
        <v>68</v>
      </c>
      <c r="E2004" s="53" t="s">
        <v>1100</v>
      </c>
      <c r="F2004" s="53" t="s">
        <v>24</v>
      </c>
      <c r="G2004" s="93">
        <f t="shared" si="339"/>
        <v>399500</v>
      </c>
      <c r="H2004" s="95" t="s">
        <v>1101</v>
      </c>
      <c r="I2004" s="45" t="str">
        <f t="shared" si="338"/>
        <v>05Б0120390</v>
      </c>
      <c r="J2004" s="46"/>
      <c r="K2004" s="45" t="str">
        <f t="shared" si="336"/>
        <v>621041205Б0120390000</v>
      </c>
      <c r="L2004" s="39"/>
    </row>
    <row r="2005" spans="1:12" s="38" customFormat="1" ht="25.5">
      <c r="A2005" s="52" t="s">
        <v>43</v>
      </c>
      <c r="B2005" s="53" t="s">
        <v>466</v>
      </c>
      <c r="C2005" s="53" t="s">
        <v>86</v>
      </c>
      <c r="D2005" s="53" t="s">
        <v>68</v>
      </c>
      <c r="E2005" s="53" t="s">
        <v>1100</v>
      </c>
      <c r="F2005" s="53" t="s">
        <v>44</v>
      </c>
      <c r="G2005" s="93">
        <f>G2006</f>
        <v>399500</v>
      </c>
      <c r="H2005" s="95" t="s">
        <v>1101</v>
      </c>
      <c r="I2005" s="45" t="str">
        <f t="shared" si="338"/>
        <v>05Б0120390</v>
      </c>
      <c r="J2005" s="45"/>
      <c r="K2005" s="45" t="str">
        <f t="shared" si="336"/>
        <v>621041205Б0120390240</v>
      </c>
      <c r="L2005" s="39"/>
    </row>
    <row r="2006" spans="1:12" s="59" customFormat="1" ht="25.5">
      <c r="A2006" s="57" t="s">
        <v>45</v>
      </c>
      <c r="B2006" s="53" t="s">
        <v>466</v>
      </c>
      <c r="C2006" s="53" t="s">
        <v>86</v>
      </c>
      <c r="D2006" s="53" t="s">
        <v>68</v>
      </c>
      <c r="E2006" s="53" t="s">
        <v>1100</v>
      </c>
      <c r="F2006" s="53" t="s">
        <v>46</v>
      </c>
      <c r="G2006" s="55">
        <f>VLOOKUP($K2006,'[1]АС БЮДЖ на 31 12 2018'!$A$8:$H$701,6,0)</f>
        <v>399500</v>
      </c>
      <c r="H2006" s="56" t="s">
        <v>1101</v>
      </c>
      <c r="I2006" s="45" t="str">
        <f t="shared" si="338"/>
        <v>05Б0120390</v>
      </c>
      <c r="J2006" s="45"/>
      <c r="K2006" s="45" t="str">
        <f t="shared" si="336"/>
        <v>621041205Б0120390244</v>
      </c>
      <c r="L2006" s="58"/>
    </row>
    <row r="2007" spans="1:12" s="38" customFormat="1" ht="38.25">
      <c r="A2007" s="52" t="s">
        <v>1102</v>
      </c>
      <c r="B2007" s="53" t="s">
        <v>466</v>
      </c>
      <c r="C2007" s="53" t="s">
        <v>86</v>
      </c>
      <c r="D2007" s="53" t="s">
        <v>68</v>
      </c>
      <c r="E2007" s="53" t="s">
        <v>1103</v>
      </c>
      <c r="F2007" s="53" t="s">
        <v>24</v>
      </c>
      <c r="G2007" s="93">
        <f t="shared" ref="G2007:G2008" si="340">G2008</f>
        <v>6000000</v>
      </c>
      <c r="H2007" s="95" t="s">
        <v>1104</v>
      </c>
      <c r="I2007" s="45" t="str">
        <f t="shared" si="338"/>
        <v>05Б0200000</v>
      </c>
      <c r="J2007" s="46"/>
      <c r="K2007" s="45" t="str">
        <f t="shared" si="336"/>
        <v>621041205Б0200000000</v>
      </c>
      <c r="L2007" s="39"/>
    </row>
    <row r="2008" spans="1:12" s="38" customFormat="1">
      <c r="A2008" s="52" t="s">
        <v>1105</v>
      </c>
      <c r="B2008" s="53" t="s">
        <v>466</v>
      </c>
      <c r="C2008" s="53" t="s">
        <v>86</v>
      </c>
      <c r="D2008" s="53" t="s">
        <v>68</v>
      </c>
      <c r="E2008" s="53" t="s">
        <v>1106</v>
      </c>
      <c r="F2008" s="53" t="s">
        <v>24</v>
      </c>
      <c r="G2008" s="93">
        <f t="shared" si="340"/>
        <v>6000000</v>
      </c>
      <c r="H2008" s="95" t="s">
        <v>1107</v>
      </c>
      <c r="I2008" s="45" t="str">
        <f t="shared" si="338"/>
        <v>05Б0221190</v>
      </c>
      <c r="J2008" s="46"/>
      <c r="K2008" s="45" t="str">
        <f t="shared" si="336"/>
        <v>621041205Б0221190000</v>
      </c>
      <c r="L2008" s="39"/>
    </row>
    <row r="2009" spans="1:12" s="38" customFormat="1" ht="25.5">
      <c r="A2009" s="52" t="s">
        <v>43</v>
      </c>
      <c r="B2009" s="53" t="s">
        <v>466</v>
      </c>
      <c r="C2009" s="53" t="s">
        <v>86</v>
      </c>
      <c r="D2009" s="53" t="s">
        <v>68</v>
      </c>
      <c r="E2009" s="53" t="s">
        <v>1106</v>
      </c>
      <c r="F2009" s="53" t="s">
        <v>44</v>
      </c>
      <c r="G2009" s="93">
        <f>G2010</f>
        <v>6000000</v>
      </c>
      <c r="H2009" s="95" t="s">
        <v>1107</v>
      </c>
      <c r="I2009" s="45" t="str">
        <f t="shared" si="338"/>
        <v>05Б0221190</v>
      </c>
      <c r="J2009" s="45"/>
      <c r="K2009" s="45" t="str">
        <f t="shared" si="336"/>
        <v>621041205Б0221190240</v>
      </c>
      <c r="L2009" s="39"/>
    </row>
    <row r="2010" spans="1:12" s="59" customFormat="1" ht="25.5">
      <c r="A2010" s="57" t="s">
        <v>45</v>
      </c>
      <c r="B2010" s="53" t="s">
        <v>466</v>
      </c>
      <c r="C2010" s="53" t="s">
        <v>86</v>
      </c>
      <c r="D2010" s="53" t="s">
        <v>68</v>
      </c>
      <c r="E2010" s="53" t="s">
        <v>1106</v>
      </c>
      <c r="F2010" s="53" t="s">
        <v>46</v>
      </c>
      <c r="G2010" s="55">
        <f>VLOOKUP($K2010,'[1]АС БЮДЖ на 31 12 2018'!$A$8:$H$701,6,0)</f>
        <v>6000000</v>
      </c>
      <c r="H2010" s="56" t="s">
        <v>1107</v>
      </c>
      <c r="I2010" s="45" t="str">
        <f t="shared" si="338"/>
        <v>05Б0221190</v>
      </c>
      <c r="J2010" s="45"/>
      <c r="K2010" s="45" t="str">
        <f t="shared" si="336"/>
        <v>621041205Б0221190244</v>
      </c>
      <c r="L2010" s="58"/>
    </row>
    <row r="2011" spans="1:12" s="38" customFormat="1" ht="25.5">
      <c r="A2011" s="80" t="s">
        <v>1077</v>
      </c>
      <c r="B2011" s="53" t="s">
        <v>466</v>
      </c>
      <c r="C2011" s="53" t="s">
        <v>86</v>
      </c>
      <c r="D2011" s="53" t="s">
        <v>68</v>
      </c>
      <c r="E2011" s="54" t="s">
        <v>1078</v>
      </c>
      <c r="F2011" s="54" t="s">
        <v>24</v>
      </c>
      <c r="G2011" s="55">
        <f t="shared" ref="G2011:G2013" si="341">G2012</f>
        <v>5274587.88</v>
      </c>
      <c r="H2011" s="56">
        <v>8400000000</v>
      </c>
      <c r="I2011" s="45" t="str">
        <f t="shared" si="338"/>
        <v>8400000000</v>
      </c>
      <c r="J2011" s="46"/>
      <c r="K2011" s="45" t="str">
        <f t="shared" si="336"/>
        <v>62104128400000000000</v>
      </c>
      <c r="L2011" s="39"/>
    </row>
    <row r="2012" spans="1:12" s="38" customFormat="1">
      <c r="A2012" s="80" t="s">
        <v>70</v>
      </c>
      <c r="B2012" s="53" t="s">
        <v>466</v>
      </c>
      <c r="C2012" s="53" t="s">
        <v>86</v>
      </c>
      <c r="D2012" s="53" t="s">
        <v>68</v>
      </c>
      <c r="E2012" s="54" t="s">
        <v>1084</v>
      </c>
      <c r="F2012" s="54" t="s">
        <v>24</v>
      </c>
      <c r="G2012" s="55">
        <f t="shared" si="341"/>
        <v>5274587.88</v>
      </c>
      <c r="H2012" s="56">
        <v>8420000000</v>
      </c>
      <c r="I2012" s="45" t="str">
        <f t="shared" si="338"/>
        <v>8420000000</v>
      </c>
      <c r="J2012" s="46"/>
      <c r="K2012" s="45" t="str">
        <f t="shared" si="336"/>
        <v>62104128420000000000</v>
      </c>
      <c r="L2012" s="39"/>
    </row>
    <row r="2013" spans="1:12" s="38" customFormat="1" ht="25.5">
      <c r="A2013" s="80" t="s">
        <v>1108</v>
      </c>
      <c r="B2013" s="53" t="s">
        <v>466</v>
      </c>
      <c r="C2013" s="53" t="s">
        <v>86</v>
      </c>
      <c r="D2013" s="53" t="s">
        <v>68</v>
      </c>
      <c r="E2013" s="54" t="s">
        <v>1109</v>
      </c>
      <c r="F2013" s="54" t="s">
        <v>24</v>
      </c>
      <c r="G2013" s="55">
        <f t="shared" si="341"/>
        <v>5274587.88</v>
      </c>
      <c r="H2013" s="56">
        <v>8420021210</v>
      </c>
      <c r="I2013" s="45" t="str">
        <f t="shared" si="338"/>
        <v>8420021210</v>
      </c>
      <c r="J2013" s="46"/>
      <c r="K2013" s="45" t="str">
        <f t="shared" si="336"/>
        <v>62104128420021210000</v>
      </c>
      <c r="L2013" s="39"/>
    </row>
    <row r="2014" spans="1:12" s="38" customFormat="1" ht="25.5">
      <c r="A2014" s="52" t="s">
        <v>43</v>
      </c>
      <c r="B2014" s="53" t="s">
        <v>466</v>
      </c>
      <c r="C2014" s="53" t="s">
        <v>86</v>
      </c>
      <c r="D2014" s="53" t="s">
        <v>68</v>
      </c>
      <c r="E2014" s="54" t="s">
        <v>1109</v>
      </c>
      <c r="F2014" s="54" t="s">
        <v>44</v>
      </c>
      <c r="G2014" s="55">
        <f>G2015</f>
        <v>5274587.88</v>
      </c>
      <c r="H2014" s="56">
        <v>8420021210</v>
      </c>
      <c r="I2014" s="45" t="str">
        <f t="shared" si="338"/>
        <v>8420021210</v>
      </c>
      <c r="J2014" s="45"/>
      <c r="K2014" s="45" t="str">
        <f t="shared" si="336"/>
        <v>62104128420021210240</v>
      </c>
      <c r="L2014" s="39"/>
    </row>
    <row r="2015" spans="1:12" s="59" customFormat="1" ht="25.5">
      <c r="A2015" s="57" t="s">
        <v>45</v>
      </c>
      <c r="B2015" s="53" t="s">
        <v>466</v>
      </c>
      <c r="C2015" s="53" t="s">
        <v>86</v>
      </c>
      <c r="D2015" s="53" t="s">
        <v>68</v>
      </c>
      <c r="E2015" s="54" t="s">
        <v>1109</v>
      </c>
      <c r="F2015" s="54" t="s">
        <v>46</v>
      </c>
      <c r="G2015" s="55">
        <f>VLOOKUP($K2015,'[1]АС БЮДЖ на 31 12 2018'!$A$8:$H$701,6,0)</f>
        <v>5274587.88</v>
      </c>
      <c r="H2015" s="56">
        <v>8420021210</v>
      </c>
      <c r="I2015" s="45" t="str">
        <f t="shared" si="338"/>
        <v>8420021210</v>
      </c>
      <c r="J2015" s="45"/>
      <c r="K2015" s="45" t="str">
        <f t="shared" si="336"/>
        <v>62104128420021210244</v>
      </c>
      <c r="L2015" s="58"/>
    </row>
    <row r="2016" spans="1:12" s="59" customFormat="1" ht="25.5">
      <c r="A2016" s="52" t="s">
        <v>101</v>
      </c>
      <c r="B2016" s="53" t="s">
        <v>466</v>
      </c>
      <c r="C2016" s="53" t="s">
        <v>86</v>
      </c>
      <c r="D2016" s="53" t="s">
        <v>68</v>
      </c>
      <c r="E2016" s="54" t="s">
        <v>102</v>
      </c>
      <c r="F2016" s="53" t="s">
        <v>24</v>
      </c>
      <c r="G2016" s="93">
        <f t="shared" ref="G2016:G2018" si="342">G2017</f>
        <v>3596700</v>
      </c>
      <c r="H2016" s="95">
        <v>9800000000</v>
      </c>
      <c r="I2016" s="45" t="str">
        <f t="shared" si="338"/>
        <v>9800000000</v>
      </c>
      <c r="J2016" s="46"/>
      <c r="K2016" s="45" t="str">
        <f t="shared" si="336"/>
        <v>62104129800000000000</v>
      </c>
      <c r="L2016" s="39"/>
    </row>
    <row r="2017" spans="1:12" s="59" customFormat="1" ht="38.25">
      <c r="A2017" s="52" t="s">
        <v>342</v>
      </c>
      <c r="B2017" s="53" t="s">
        <v>466</v>
      </c>
      <c r="C2017" s="53" t="s">
        <v>86</v>
      </c>
      <c r="D2017" s="53" t="s">
        <v>68</v>
      </c>
      <c r="E2017" s="54" t="s">
        <v>343</v>
      </c>
      <c r="F2017" s="53" t="s">
        <v>24</v>
      </c>
      <c r="G2017" s="93">
        <f t="shared" si="342"/>
        <v>3596700</v>
      </c>
      <c r="H2017" s="95">
        <v>9820000000</v>
      </c>
      <c r="I2017" s="45" t="str">
        <f t="shared" si="338"/>
        <v>9820000000</v>
      </c>
      <c r="J2017" s="46"/>
      <c r="K2017" s="45" t="str">
        <f t="shared" si="336"/>
        <v>62104129820000000000</v>
      </c>
      <c r="L2017" s="39"/>
    </row>
    <row r="2018" spans="1:12" s="59" customFormat="1" ht="25.5">
      <c r="A2018" s="52" t="s">
        <v>1099</v>
      </c>
      <c r="B2018" s="53" t="s">
        <v>466</v>
      </c>
      <c r="C2018" s="53" t="s">
        <v>86</v>
      </c>
      <c r="D2018" s="53" t="s">
        <v>68</v>
      </c>
      <c r="E2018" s="53" t="s">
        <v>1110</v>
      </c>
      <c r="F2018" s="53" t="s">
        <v>24</v>
      </c>
      <c r="G2018" s="93">
        <f t="shared" si="342"/>
        <v>3596700</v>
      </c>
      <c r="H2018" s="95">
        <v>9820020390</v>
      </c>
      <c r="I2018" s="45" t="str">
        <f t="shared" si="338"/>
        <v>9820020390</v>
      </c>
      <c r="J2018" s="46"/>
      <c r="K2018" s="45" t="str">
        <f t="shared" si="336"/>
        <v>62104129820020390000</v>
      </c>
      <c r="L2018" s="39"/>
    </row>
    <row r="2019" spans="1:12" s="59" customFormat="1" ht="25.5">
      <c r="A2019" s="52" t="s">
        <v>43</v>
      </c>
      <c r="B2019" s="53" t="s">
        <v>466</v>
      </c>
      <c r="C2019" s="53" t="s">
        <v>86</v>
      </c>
      <c r="D2019" s="53" t="s">
        <v>68</v>
      </c>
      <c r="E2019" s="53" t="s">
        <v>1110</v>
      </c>
      <c r="F2019" s="53" t="s">
        <v>44</v>
      </c>
      <c r="G2019" s="93">
        <f>G2020</f>
        <v>3596700</v>
      </c>
      <c r="H2019" s="95">
        <v>9820020390</v>
      </c>
      <c r="I2019" s="45" t="str">
        <f t="shared" si="338"/>
        <v>9820020390</v>
      </c>
      <c r="J2019" s="45"/>
      <c r="K2019" s="45" t="str">
        <f t="shared" si="336"/>
        <v>62104129820020390240</v>
      </c>
      <c r="L2019" s="58"/>
    </row>
    <row r="2020" spans="1:12" s="59" customFormat="1" ht="25.5">
      <c r="A2020" s="52" t="s">
        <v>45</v>
      </c>
      <c r="B2020" s="53" t="s">
        <v>466</v>
      </c>
      <c r="C2020" s="53" t="s">
        <v>86</v>
      </c>
      <c r="D2020" s="53" t="s">
        <v>68</v>
      </c>
      <c r="E2020" s="53" t="s">
        <v>1110</v>
      </c>
      <c r="F2020" s="54" t="s">
        <v>46</v>
      </c>
      <c r="G2020" s="55">
        <f>VLOOKUP($K2020,'[1]АС БЮДЖ на 31 12 2018'!$A$8:$H$701,6,0)</f>
        <v>3596700</v>
      </c>
      <c r="H2020" s="56">
        <v>9820020390</v>
      </c>
      <c r="I2020" s="45" t="str">
        <f t="shared" si="338"/>
        <v>9820020390</v>
      </c>
      <c r="J2020" s="45"/>
      <c r="K2020" s="45" t="str">
        <f t="shared" si="336"/>
        <v>62104129820020390244</v>
      </c>
      <c r="L2020" s="58"/>
    </row>
    <row r="2021" spans="1:12" s="38" customFormat="1">
      <c r="A2021" s="40" t="s">
        <v>340</v>
      </c>
      <c r="B2021" s="41" t="s">
        <v>466</v>
      </c>
      <c r="C2021" s="42" t="s">
        <v>100</v>
      </c>
      <c r="D2021" s="42" t="s">
        <v>22</v>
      </c>
      <c r="E2021" s="42" t="s">
        <v>23</v>
      </c>
      <c r="F2021" s="42" t="s">
        <v>24</v>
      </c>
      <c r="G2021" s="43">
        <f>G2028+G2022</f>
        <v>391452006.65999997</v>
      </c>
      <c r="H2021" s="44">
        <v>0</v>
      </c>
      <c r="I2021" s="45" t="str">
        <f t="shared" si="338"/>
        <v>0000000000</v>
      </c>
      <c r="J2021" s="46"/>
      <c r="K2021" s="45" t="str">
        <f t="shared" si="336"/>
        <v>62105000000000000000</v>
      </c>
      <c r="L2021" s="39"/>
    </row>
    <row r="2022" spans="1:12" s="38" customFormat="1">
      <c r="A2022" s="47" t="s">
        <v>341</v>
      </c>
      <c r="B2022" s="48" t="s">
        <v>466</v>
      </c>
      <c r="C2022" s="49" t="s">
        <v>100</v>
      </c>
      <c r="D2022" s="49" t="s">
        <v>26</v>
      </c>
      <c r="E2022" s="49" t="s">
        <v>23</v>
      </c>
      <c r="F2022" s="49" t="s">
        <v>24</v>
      </c>
      <c r="G2022" s="50">
        <f t="shared" ref="G2022:G2026" si="343">G2023</f>
        <v>624828</v>
      </c>
      <c r="H2022" s="51">
        <v>0</v>
      </c>
      <c r="I2022" s="45" t="str">
        <f t="shared" si="338"/>
        <v>0000000000</v>
      </c>
      <c r="J2022" s="46"/>
      <c r="K2022" s="45" t="str">
        <f t="shared" si="336"/>
        <v>62105010000000000000</v>
      </c>
      <c r="L2022" s="39"/>
    </row>
    <row r="2023" spans="1:12" s="38" customFormat="1" ht="25.5">
      <c r="A2023" s="70" t="s">
        <v>1077</v>
      </c>
      <c r="B2023" s="53" t="s">
        <v>466</v>
      </c>
      <c r="C2023" s="54" t="s">
        <v>100</v>
      </c>
      <c r="D2023" s="54" t="s">
        <v>26</v>
      </c>
      <c r="E2023" s="54" t="s">
        <v>1078</v>
      </c>
      <c r="F2023" s="54" t="s">
        <v>24</v>
      </c>
      <c r="G2023" s="55">
        <f t="shared" si="343"/>
        <v>624828</v>
      </c>
      <c r="H2023" s="56">
        <v>8400000000</v>
      </c>
      <c r="I2023" s="45" t="str">
        <f t="shared" si="338"/>
        <v>8400000000</v>
      </c>
      <c r="J2023" s="46"/>
      <c r="K2023" s="45" t="str">
        <f t="shared" si="336"/>
        <v>62105018400000000000</v>
      </c>
      <c r="L2023" s="39"/>
    </row>
    <row r="2024" spans="1:12" s="38" customFormat="1">
      <c r="A2024" s="70" t="s">
        <v>70</v>
      </c>
      <c r="B2024" s="53" t="s">
        <v>466</v>
      </c>
      <c r="C2024" s="54" t="s">
        <v>100</v>
      </c>
      <c r="D2024" s="54" t="s">
        <v>26</v>
      </c>
      <c r="E2024" s="54" t="s">
        <v>1084</v>
      </c>
      <c r="F2024" s="54" t="s">
        <v>24</v>
      </c>
      <c r="G2024" s="55">
        <f t="shared" si="343"/>
        <v>624828</v>
      </c>
      <c r="H2024" s="56">
        <v>8420000000</v>
      </c>
      <c r="I2024" s="45" t="str">
        <f t="shared" si="338"/>
        <v>8420000000</v>
      </c>
      <c r="J2024" s="46"/>
      <c r="K2024" s="45" t="str">
        <f t="shared" si="336"/>
        <v>62105018420000000000</v>
      </c>
      <c r="L2024" s="39"/>
    </row>
    <row r="2025" spans="1:12" s="38" customFormat="1">
      <c r="A2025" s="70" t="s">
        <v>952</v>
      </c>
      <c r="B2025" s="53" t="s">
        <v>466</v>
      </c>
      <c r="C2025" s="54" t="s">
        <v>100</v>
      </c>
      <c r="D2025" s="54" t="s">
        <v>26</v>
      </c>
      <c r="E2025" s="54" t="s">
        <v>1111</v>
      </c>
      <c r="F2025" s="54" t="s">
        <v>24</v>
      </c>
      <c r="G2025" s="55">
        <f t="shared" si="343"/>
        <v>624828</v>
      </c>
      <c r="H2025" s="56">
        <v>8420020200</v>
      </c>
      <c r="I2025" s="45" t="str">
        <f t="shared" si="338"/>
        <v>8420020200</v>
      </c>
      <c r="J2025" s="46"/>
      <c r="K2025" s="45" t="str">
        <f t="shared" si="336"/>
        <v>62105018420020200000</v>
      </c>
      <c r="L2025" s="39"/>
    </row>
    <row r="2026" spans="1:12" s="38" customFormat="1" ht="25.5">
      <c r="A2026" s="70" t="s">
        <v>43</v>
      </c>
      <c r="B2026" s="53" t="s">
        <v>466</v>
      </c>
      <c r="C2026" s="54" t="s">
        <v>100</v>
      </c>
      <c r="D2026" s="54" t="s">
        <v>26</v>
      </c>
      <c r="E2026" s="54" t="s">
        <v>1111</v>
      </c>
      <c r="F2026" s="54" t="s">
        <v>44</v>
      </c>
      <c r="G2026" s="55">
        <f t="shared" si="343"/>
        <v>624828</v>
      </c>
      <c r="H2026" s="56">
        <v>8420020200</v>
      </c>
      <c r="I2026" s="45" t="str">
        <f t="shared" si="338"/>
        <v>8420020200</v>
      </c>
      <c r="J2026" s="45"/>
      <c r="K2026" s="45" t="str">
        <f t="shared" si="336"/>
        <v>62105018420020200240</v>
      </c>
      <c r="L2026" s="39"/>
    </row>
    <row r="2027" spans="1:12" s="38" customFormat="1" ht="25.5">
      <c r="A2027" s="57" t="s">
        <v>45</v>
      </c>
      <c r="B2027" s="53" t="s">
        <v>466</v>
      </c>
      <c r="C2027" s="54" t="s">
        <v>100</v>
      </c>
      <c r="D2027" s="54" t="s">
        <v>26</v>
      </c>
      <c r="E2027" s="54" t="s">
        <v>1111</v>
      </c>
      <c r="F2027" s="54" t="s">
        <v>46</v>
      </c>
      <c r="G2027" s="55">
        <f>VLOOKUP($K2027,'[1]АС БЮДЖ на 31 12 2018'!$A$8:$H$701,6,0)</f>
        <v>624828</v>
      </c>
      <c r="H2027" s="56">
        <v>8420020200</v>
      </c>
      <c r="I2027" s="45" t="str">
        <f t="shared" si="338"/>
        <v>8420020200</v>
      </c>
      <c r="J2027" s="45"/>
      <c r="K2027" s="45" t="str">
        <f t="shared" si="336"/>
        <v>62105018420020200244</v>
      </c>
      <c r="L2027" s="39"/>
    </row>
    <row r="2028" spans="1:12" s="38" customFormat="1">
      <c r="A2028" s="47" t="s">
        <v>912</v>
      </c>
      <c r="B2028" s="48" t="s">
        <v>466</v>
      </c>
      <c r="C2028" s="49" t="s">
        <v>100</v>
      </c>
      <c r="D2028" s="49" t="s">
        <v>28</v>
      </c>
      <c r="E2028" s="49" t="s">
        <v>23</v>
      </c>
      <c r="F2028" s="49" t="s">
        <v>24</v>
      </c>
      <c r="G2028" s="50">
        <f>G2029+G2038</f>
        <v>390827178.65999997</v>
      </c>
      <c r="H2028" s="51">
        <v>0</v>
      </c>
      <c r="I2028" s="45" t="str">
        <f t="shared" si="338"/>
        <v>0000000000</v>
      </c>
      <c r="J2028" s="46"/>
      <c r="K2028" s="45" t="str">
        <f t="shared" si="336"/>
        <v>62105030000000000000</v>
      </c>
      <c r="L2028" s="39"/>
    </row>
    <row r="2029" spans="1:12" s="38" customFormat="1" ht="38.25">
      <c r="A2029" s="57" t="s">
        <v>326</v>
      </c>
      <c r="B2029" s="54" t="s">
        <v>466</v>
      </c>
      <c r="C2029" s="54" t="s">
        <v>100</v>
      </c>
      <c r="D2029" s="54" t="s">
        <v>28</v>
      </c>
      <c r="E2029" s="54" t="s">
        <v>327</v>
      </c>
      <c r="F2029" s="54" t="s">
        <v>24</v>
      </c>
      <c r="G2029" s="93">
        <f t="shared" ref="G2029:G2032" si="344">G2030</f>
        <v>199048879.78</v>
      </c>
      <c r="H2029" s="95">
        <v>400000000</v>
      </c>
      <c r="I2029" s="45" t="str">
        <f t="shared" si="338"/>
        <v>0400000000</v>
      </c>
      <c r="J2029" s="46"/>
      <c r="K2029" s="45" t="str">
        <f t="shared" si="336"/>
        <v>62105030400000000000</v>
      </c>
      <c r="L2029" s="39"/>
    </row>
    <row r="2030" spans="1:12" s="38" customFormat="1" ht="25.5">
      <c r="A2030" s="46" t="str">
        <f>VLOOKUP($K2030,'[1]наим ЦСР'!$A$7:$M$1612,2,0)</f>
        <v>Подпрограмма «Формирование современной городской среды на территории города Ставрополя»</v>
      </c>
      <c r="B2030" s="54" t="s">
        <v>466</v>
      </c>
      <c r="C2030" s="54" t="s">
        <v>100</v>
      </c>
      <c r="D2030" s="54" t="s">
        <v>28</v>
      </c>
      <c r="E2030" s="54" t="s">
        <v>602</v>
      </c>
      <c r="F2030" s="54" t="s">
        <v>24</v>
      </c>
      <c r="G2030" s="93">
        <f t="shared" si="344"/>
        <v>199048879.78</v>
      </c>
      <c r="H2030" s="95">
        <v>430000000</v>
      </c>
      <c r="I2030" s="45" t="str">
        <f t="shared" si="338"/>
        <v>0430000000</v>
      </c>
      <c r="J2030" s="46"/>
      <c r="K2030" s="45" t="str">
        <f t="shared" si="336"/>
        <v>62105030430000000000</v>
      </c>
      <c r="L2030" s="39"/>
    </row>
    <row r="2031" spans="1:12" s="38" customFormat="1">
      <c r="A2031" s="91" t="s">
        <v>603</v>
      </c>
      <c r="B2031" s="66" t="s">
        <v>466</v>
      </c>
      <c r="C2031" s="67" t="s">
        <v>100</v>
      </c>
      <c r="D2031" s="67" t="s">
        <v>28</v>
      </c>
      <c r="E2031" s="54" t="s">
        <v>604</v>
      </c>
      <c r="F2031" s="67" t="s">
        <v>24</v>
      </c>
      <c r="G2031" s="68">
        <f>G2032+G2035</f>
        <v>199048879.78</v>
      </c>
      <c r="H2031" s="69">
        <v>430400000</v>
      </c>
      <c r="I2031" s="45" t="str">
        <f t="shared" si="338"/>
        <v>0430400000</v>
      </c>
      <c r="J2031" s="46"/>
      <c r="K2031" s="45" t="str">
        <f t="shared" si="336"/>
        <v>62105030430400000000</v>
      </c>
      <c r="L2031" s="39"/>
    </row>
    <row r="2032" spans="1:12" s="38" customFormat="1" ht="51">
      <c r="A2032" s="57" t="s">
        <v>1112</v>
      </c>
      <c r="B2032" s="66" t="s">
        <v>466</v>
      </c>
      <c r="C2032" s="67" t="s">
        <v>100</v>
      </c>
      <c r="D2032" s="67" t="s">
        <v>28</v>
      </c>
      <c r="E2032" s="67" t="s">
        <v>1113</v>
      </c>
      <c r="F2032" s="67" t="s">
        <v>24</v>
      </c>
      <c r="G2032" s="68">
        <f t="shared" si="344"/>
        <v>197669000</v>
      </c>
      <c r="H2032" s="69">
        <v>430420800</v>
      </c>
      <c r="I2032" s="45" t="str">
        <f t="shared" si="338"/>
        <v>0430420800</v>
      </c>
      <c r="J2032" s="46"/>
      <c r="K2032" s="45" t="str">
        <f t="shared" si="336"/>
        <v>62105030430420800000</v>
      </c>
      <c r="L2032" s="39"/>
    </row>
    <row r="2033" spans="1:12" s="38" customFormat="1" ht="25.5">
      <c r="A2033" s="52" t="s">
        <v>43</v>
      </c>
      <c r="B2033" s="66" t="s">
        <v>466</v>
      </c>
      <c r="C2033" s="67" t="s">
        <v>100</v>
      </c>
      <c r="D2033" s="67" t="s">
        <v>28</v>
      </c>
      <c r="E2033" s="67" t="s">
        <v>1113</v>
      </c>
      <c r="F2033" s="67" t="s">
        <v>44</v>
      </c>
      <c r="G2033" s="68">
        <f>G2034</f>
        <v>197669000</v>
      </c>
      <c r="H2033" s="69">
        <v>430420800</v>
      </c>
      <c r="I2033" s="45" t="str">
        <f t="shared" si="338"/>
        <v>0430420800</v>
      </c>
      <c r="J2033" s="45"/>
      <c r="K2033" s="45" t="str">
        <f t="shared" si="336"/>
        <v>62105030430420800240</v>
      </c>
      <c r="L2033" s="39"/>
    </row>
    <row r="2034" spans="1:12" s="59" customFormat="1" ht="25.5">
      <c r="A2034" s="57" t="s">
        <v>45</v>
      </c>
      <c r="B2034" s="66" t="s">
        <v>466</v>
      </c>
      <c r="C2034" s="67" t="s">
        <v>100</v>
      </c>
      <c r="D2034" s="67" t="s">
        <v>28</v>
      </c>
      <c r="E2034" s="67" t="s">
        <v>1113</v>
      </c>
      <c r="F2034" s="67" t="s">
        <v>46</v>
      </c>
      <c r="G2034" s="55">
        <f>VLOOKUP($K2034,'[1]АС БЮДЖ на 31 12 2018'!$A$8:$H$701,6,0)</f>
        <v>197669000</v>
      </c>
      <c r="H2034" s="56">
        <v>430420800</v>
      </c>
      <c r="I2034" s="45" t="str">
        <f t="shared" si="338"/>
        <v>0430420800</v>
      </c>
      <c r="J2034" s="45"/>
      <c r="K2034" s="45" t="str">
        <f t="shared" si="336"/>
        <v>62105030430420800244</v>
      </c>
      <c r="L2034" s="58"/>
    </row>
    <row r="2035" spans="1:12" s="59" customFormat="1" ht="51">
      <c r="A2035" s="52" t="s">
        <v>1042</v>
      </c>
      <c r="B2035" s="53" t="s">
        <v>466</v>
      </c>
      <c r="C2035" s="54" t="s">
        <v>100</v>
      </c>
      <c r="D2035" s="54" t="s">
        <v>28</v>
      </c>
      <c r="E2035" s="54" t="s">
        <v>1043</v>
      </c>
      <c r="F2035" s="54" t="s">
        <v>24</v>
      </c>
      <c r="G2035" s="55">
        <f t="shared" ref="G2035:G2036" si="345">G2036</f>
        <v>1379879.78</v>
      </c>
      <c r="H2035" s="56">
        <v>430421390</v>
      </c>
      <c r="I2035" s="45" t="str">
        <f t="shared" si="338"/>
        <v>0430421390</v>
      </c>
      <c r="J2035" s="46"/>
      <c r="K2035" s="45" t="str">
        <f t="shared" si="336"/>
        <v>62105030430421390000</v>
      </c>
      <c r="L2035" s="39"/>
    </row>
    <row r="2036" spans="1:12" s="59" customFormat="1" ht="25.5">
      <c r="A2036" s="52" t="s">
        <v>43</v>
      </c>
      <c r="B2036" s="53" t="s">
        <v>466</v>
      </c>
      <c r="C2036" s="54" t="s">
        <v>100</v>
      </c>
      <c r="D2036" s="54" t="s">
        <v>28</v>
      </c>
      <c r="E2036" s="54" t="s">
        <v>1043</v>
      </c>
      <c r="F2036" s="54" t="s">
        <v>44</v>
      </c>
      <c r="G2036" s="55">
        <f t="shared" si="345"/>
        <v>1379879.78</v>
      </c>
      <c r="H2036" s="56">
        <v>430421390</v>
      </c>
      <c r="I2036" s="45" t="str">
        <f t="shared" si="338"/>
        <v>0430421390</v>
      </c>
      <c r="J2036" s="45"/>
      <c r="K2036" s="45" t="str">
        <f t="shared" si="336"/>
        <v>62105030430421390240</v>
      </c>
      <c r="L2036" s="58"/>
    </row>
    <row r="2037" spans="1:12" s="59" customFormat="1" ht="25.5">
      <c r="A2037" s="57" t="s">
        <v>45</v>
      </c>
      <c r="B2037" s="53" t="s">
        <v>466</v>
      </c>
      <c r="C2037" s="54" t="s">
        <v>100</v>
      </c>
      <c r="D2037" s="54" t="s">
        <v>28</v>
      </c>
      <c r="E2037" s="54" t="s">
        <v>1043</v>
      </c>
      <c r="F2037" s="54" t="s">
        <v>46</v>
      </c>
      <c r="G2037" s="55">
        <f>VLOOKUP($K2037,'[1]АС БЮДЖ на 31 12 2018'!$A$8:$H$701,6,0)</f>
        <v>1379879.78</v>
      </c>
      <c r="H2037" s="56">
        <v>430421390</v>
      </c>
      <c r="I2037" s="45" t="str">
        <f t="shared" si="338"/>
        <v>0430421390</v>
      </c>
      <c r="J2037" s="45"/>
      <c r="K2037" s="45" t="str">
        <f t="shared" si="336"/>
        <v>62105030430421390244</v>
      </c>
      <c r="L2037" s="58"/>
    </row>
    <row r="2038" spans="1:12" s="59" customFormat="1" ht="25.5">
      <c r="A2038" s="52" t="s">
        <v>101</v>
      </c>
      <c r="B2038" s="54" t="s">
        <v>466</v>
      </c>
      <c r="C2038" s="54" t="s">
        <v>100</v>
      </c>
      <c r="D2038" s="54" t="s">
        <v>28</v>
      </c>
      <c r="E2038" s="54" t="s">
        <v>102</v>
      </c>
      <c r="F2038" s="54" t="s">
        <v>24</v>
      </c>
      <c r="G2038" s="147">
        <f t="shared" ref="G2038:G2041" si="346">G2039</f>
        <v>191778298.88</v>
      </c>
      <c r="H2038" s="148">
        <v>9800000000</v>
      </c>
      <c r="I2038" s="45" t="str">
        <f t="shared" si="338"/>
        <v>9800000000</v>
      </c>
      <c r="J2038" s="46"/>
      <c r="K2038" s="45" t="str">
        <f t="shared" si="336"/>
        <v>62105039800000000000</v>
      </c>
      <c r="L2038" s="39"/>
    </row>
    <row r="2039" spans="1:12" s="59" customFormat="1" ht="38.25">
      <c r="A2039" s="52" t="s">
        <v>342</v>
      </c>
      <c r="B2039" s="54" t="s">
        <v>466</v>
      </c>
      <c r="C2039" s="54" t="s">
        <v>100</v>
      </c>
      <c r="D2039" s="54" t="s">
        <v>28</v>
      </c>
      <c r="E2039" s="54" t="s">
        <v>343</v>
      </c>
      <c r="F2039" s="54" t="s">
        <v>24</v>
      </c>
      <c r="G2039" s="147">
        <f t="shared" si="346"/>
        <v>191778298.88</v>
      </c>
      <c r="H2039" s="148">
        <v>9820000000</v>
      </c>
      <c r="I2039" s="45" t="str">
        <f t="shared" si="338"/>
        <v>9820000000</v>
      </c>
      <c r="J2039" s="46"/>
      <c r="K2039" s="45" t="str">
        <f t="shared" si="336"/>
        <v>62105039820000000000</v>
      </c>
      <c r="L2039" s="39"/>
    </row>
    <row r="2040" spans="1:12" s="59" customFormat="1" ht="51">
      <c r="A2040" s="52" t="s">
        <v>1112</v>
      </c>
      <c r="B2040" s="54" t="s">
        <v>466</v>
      </c>
      <c r="C2040" s="54" t="s">
        <v>100</v>
      </c>
      <c r="D2040" s="54" t="s">
        <v>28</v>
      </c>
      <c r="E2040" s="54" t="s">
        <v>1114</v>
      </c>
      <c r="F2040" s="54" t="s">
        <v>24</v>
      </c>
      <c r="G2040" s="55">
        <f t="shared" si="346"/>
        <v>191778298.88</v>
      </c>
      <c r="H2040" s="56">
        <v>9820020800</v>
      </c>
      <c r="I2040" s="45" t="str">
        <f t="shared" si="338"/>
        <v>9820020800</v>
      </c>
      <c r="J2040" s="46"/>
      <c r="K2040" s="45" t="str">
        <f t="shared" si="336"/>
        <v>62105039820020800000</v>
      </c>
      <c r="L2040" s="39"/>
    </row>
    <row r="2041" spans="1:12" s="59" customFormat="1">
      <c r="A2041" s="52" t="s">
        <v>346</v>
      </c>
      <c r="B2041" s="54" t="s">
        <v>466</v>
      </c>
      <c r="C2041" s="54" t="s">
        <v>100</v>
      </c>
      <c r="D2041" s="54" t="s">
        <v>28</v>
      </c>
      <c r="E2041" s="54" t="s">
        <v>1114</v>
      </c>
      <c r="F2041" s="54" t="s">
        <v>347</v>
      </c>
      <c r="G2041" s="55">
        <f t="shared" si="346"/>
        <v>191778298.88</v>
      </c>
      <c r="H2041" s="56">
        <v>9820020800</v>
      </c>
      <c r="I2041" s="45" t="str">
        <f t="shared" si="338"/>
        <v>9820020800</v>
      </c>
      <c r="J2041" s="45"/>
      <c r="K2041" s="45" t="str">
        <f t="shared" si="336"/>
        <v>62105039820020800410</v>
      </c>
      <c r="L2041" s="58"/>
    </row>
    <row r="2042" spans="1:12" s="59" customFormat="1" ht="25.5">
      <c r="A2042" s="57" t="s">
        <v>1038</v>
      </c>
      <c r="B2042" s="54" t="s">
        <v>466</v>
      </c>
      <c r="C2042" s="54" t="s">
        <v>100</v>
      </c>
      <c r="D2042" s="54" t="s">
        <v>28</v>
      </c>
      <c r="E2042" s="54" t="s">
        <v>1114</v>
      </c>
      <c r="F2042" s="54" t="s">
        <v>1039</v>
      </c>
      <c r="G2042" s="55">
        <f>VLOOKUP($K2042,'[1]АС БЮДЖ на 31 12 2018'!$A$8:$H$701,6,0)</f>
        <v>191778298.88</v>
      </c>
      <c r="H2042" s="56">
        <v>9820020800</v>
      </c>
      <c r="I2042" s="45" t="str">
        <f t="shared" si="338"/>
        <v>9820020800</v>
      </c>
      <c r="J2042" s="45"/>
      <c r="K2042" s="45" t="str">
        <f t="shared" si="336"/>
        <v>62105039820020800414</v>
      </c>
      <c r="L2042" s="58"/>
    </row>
    <row r="2043" spans="1:12" s="38" customFormat="1">
      <c r="A2043" s="40" t="s">
        <v>241</v>
      </c>
      <c r="B2043" s="41" t="s">
        <v>466</v>
      </c>
      <c r="C2043" s="42" t="s">
        <v>242</v>
      </c>
      <c r="D2043" s="42" t="s">
        <v>22</v>
      </c>
      <c r="E2043" s="42" t="s">
        <v>23</v>
      </c>
      <c r="F2043" s="42" t="s">
        <v>24</v>
      </c>
      <c r="G2043" s="43">
        <f>G2044</f>
        <v>782546961.78999996</v>
      </c>
      <c r="H2043" s="44">
        <v>0</v>
      </c>
      <c r="I2043" s="45" t="str">
        <f t="shared" si="338"/>
        <v>0000000000</v>
      </c>
      <c r="J2043" s="46"/>
      <c r="K2043" s="45" t="str">
        <f t="shared" si="336"/>
        <v>62107000000000000000</v>
      </c>
      <c r="L2043" s="39"/>
    </row>
    <row r="2044" spans="1:12" s="38" customFormat="1">
      <c r="A2044" s="47" t="s">
        <v>490</v>
      </c>
      <c r="B2044" s="48" t="s">
        <v>466</v>
      </c>
      <c r="C2044" s="49" t="s">
        <v>242</v>
      </c>
      <c r="D2044" s="49" t="s">
        <v>75</v>
      </c>
      <c r="E2044" s="49" t="s">
        <v>23</v>
      </c>
      <c r="F2044" s="49" t="s">
        <v>24</v>
      </c>
      <c r="G2044" s="50">
        <f>G2045+G2054</f>
        <v>782546961.78999996</v>
      </c>
      <c r="H2044" s="51">
        <v>0</v>
      </c>
      <c r="I2044" s="45" t="str">
        <f t="shared" si="338"/>
        <v>0000000000</v>
      </c>
      <c r="J2044" s="46"/>
      <c r="K2044" s="45" t="str">
        <f t="shared" si="336"/>
        <v>62107020000000000000</v>
      </c>
      <c r="L2044" s="39"/>
    </row>
    <row r="2045" spans="1:12" s="38" customFormat="1">
      <c r="A2045" s="70" t="s">
        <v>450</v>
      </c>
      <c r="B2045" s="53" t="s">
        <v>466</v>
      </c>
      <c r="C2045" s="54" t="s">
        <v>242</v>
      </c>
      <c r="D2045" s="54" t="s">
        <v>75</v>
      </c>
      <c r="E2045" s="54" t="s">
        <v>451</v>
      </c>
      <c r="F2045" s="54" t="s">
        <v>24</v>
      </c>
      <c r="G2045" s="55">
        <f t="shared" ref="G2045:G2046" si="347">G2046</f>
        <v>780755360</v>
      </c>
      <c r="H2045" s="56">
        <v>100000000</v>
      </c>
      <c r="I2045" s="45" t="str">
        <f t="shared" si="338"/>
        <v>0100000000</v>
      </c>
      <c r="J2045" s="46"/>
      <c r="K2045" s="45" t="str">
        <f t="shared" si="336"/>
        <v>62107020100000000000</v>
      </c>
      <c r="L2045" s="39"/>
    </row>
    <row r="2046" spans="1:12" s="38" customFormat="1" ht="25.5">
      <c r="A2046" s="52" t="s">
        <v>1115</v>
      </c>
      <c r="B2046" s="53" t="s">
        <v>466</v>
      </c>
      <c r="C2046" s="54" t="s">
        <v>242</v>
      </c>
      <c r="D2046" s="54" t="s">
        <v>75</v>
      </c>
      <c r="E2046" s="54" t="s">
        <v>1116</v>
      </c>
      <c r="F2046" s="54" t="s">
        <v>24</v>
      </c>
      <c r="G2046" s="55">
        <f t="shared" si="347"/>
        <v>780755360</v>
      </c>
      <c r="H2046" s="56">
        <v>120000000</v>
      </c>
      <c r="I2046" s="45" t="str">
        <f t="shared" si="338"/>
        <v>0120000000</v>
      </c>
      <c r="J2046" s="46"/>
      <c r="K2046" s="45" t="str">
        <f t="shared" ref="K2046:K2109" si="348">CONCATENATE(B2046,C2046,D2046,I2046,F2046)</f>
        <v>62107020120000000000</v>
      </c>
      <c r="L2046" s="39"/>
    </row>
    <row r="2047" spans="1:12" s="38" customFormat="1" ht="38.25">
      <c r="A2047" s="52" t="s">
        <v>1117</v>
      </c>
      <c r="B2047" s="53" t="s">
        <v>466</v>
      </c>
      <c r="C2047" s="54" t="s">
        <v>242</v>
      </c>
      <c r="D2047" s="54" t="s">
        <v>75</v>
      </c>
      <c r="E2047" s="54" t="s">
        <v>1118</v>
      </c>
      <c r="F2047" s="54" t="s">
        <v>24</v>
      </c>
      <c r="G2047" s="55">
        <f>G2048+G2051</f>
        <v>780755360</v>
      </c>
      <c r="H2047" s="56">
        <v>120100000</v>
      </c>
      <c r="I2047" s="45" t="str">
        <f t="shared" si="338"/>
        <v>0120100000</v>
      </c>
      <c r="J2047" s="46"/>
      <c r="K2047" s="45" t="str">
        <f t="shared" si="348"/>
        <v>62107020120100000000</v>
      </c>
      <c r="L2047" s="39"/>
    </row>
    <row r="2048" spans="1:12" s="38" customFormat="1" ht="38.25">
      <c r="A2048" s="52" t="s">
        <v>1119</v>
      </c>
      <c r="B2048" s="53" t="s">
        <v>466</v>
      </c>
      <c r="C2048" s="54" t="s">
        <v>242</v>
      </c>
      <c r="D2048" s="54" t="s">
        <v>75</v>
      </c>
      <c r="E2048" s="54" t="s">
        <v>1120</v>
      </c>
      <c r="F2048" s="54" t="s">
        <v>24</v>
      </c>
      <c r="G2048" s="55">
        <f t="shared" ref="G2048:G2049" si="349">G2049</f>
        <v>14430380</v>
      </c>
      <c r="H2048" s="56" t="s">
        <v>1121</v>
      </c>
      <c r="I2048" s="45" t="str">
        <f t="shared" si="338"/>
        <v>01201L5201</v>
      </c>
      <c r="J2048" s="46"/>
      <c r="K2048" s="45" t="str">
        <f t="shared" si="348"/>
        <v>621070201201L5201000</v>
      </c>
      <c r="L2048" s="39"/>
    </row>
    <row r="2049" spans="1:12" s="38" customFormat="1">
      <c r="A2049" s="52" t="s">
        <v>346</v>
      </c>
      <c r="B2049" s="53" t="s">
        <v>466</v>
      </c>
      <c r="C2049" s="54" t="s">
        <v>242</v>
      </c>
      <c r="D2049" s="54" t="s">
        <v>75</v>
      </c>
      <c r="E2049" s="54" t="s">
        <v>1120</v>
      </c>
      <c r="F2049" s="54" t="s">
        <v>347</v>
      </c>
      <c r="G2049" s="55">
        <f t="shared" si="349"/>
        <v>14430380</v>
      </c>
      <c r="H2049" s="56" t="s">
        <v>1121</v>
      </c>
      <c r="I2049" s="45" t="str">
        <f t="shared" si="338"/>
        <v>01201L5201</v>
      </c>
      <c r="J2049" s="45"/>
      <c r="K2049" s="45" t="str">
        <f t="shared" si="348"/>
        <v>621070201201L5201410</v>
      </c>
      <c r="L2049" s="39"/>
    </row>
    <row r="2050" spans="1:12" s="59" customFormat="1" ht="25.5">
      <c r="A2050" s="57" t="s">
        <v>1038</v>
      </c>
      <c r="B2050" s="53" t="s">
        <v>466</v>
      </c>
      <c r="C2050" s="54" t="s">
        <v>242</v>
      </c>
      <c r="D2050" s="54" t="s">
        <v>75</v>
      </c>
      <c r="E2050" s="54" t="s">
        <v>1120</v>
      </c>
      <c r="F2050" s="54" t="s">
        <v>1039</v>
      </c>
      <c r="G2050" s="55">
        <f>VLOOKUP($K2050,'[1]АС БЮДЖ на 31 12 2018'!$A$8:$H$701,6,0)</f>
        <v>14430380</v>
      </c>
      <c r="H2050" s="56" t="s">
        <v>1121</v>
      </c>
      <c r="I2050" s="45" t="str">
        <f t="shared" si="338"/>
        <v>01201L5201</v>
      </c>
      <c r="J2050" s="45"/>
      <c r="K2050" s="45" t="str">
        <f t="shared" si="348"/>
        <v>621070201201L5201414</v>
      </c>
      <c r="L2050" s="58"/>
    </row>
    <row r="2051" spans="1:12" s="38" customFormat="1" ht="25.5">
      <c r="A2051" s="52" t="s">
        <v>1122</v>
      </c>
      <c r="B2051" s="53" t="s">
        <v>466</v>
      </c>
      <c r="C2051" s="54" t="s">
        <v>242</v>
      </c>
      <c r="D2051" s="54" t="s">
        <v>75</v>
      </c>
      <c r="E2051" s="54" t="s">
        <v>1123</v>
      </c>
      <c r="F2051" s="54" t="s">
        <v>24</v>
      </c>
      <c r="G2051" s="55">
        <f t="shared" ref="G2051:G2052" si="350">G2052</f>
        <v>766324980</v>
      </c>
      <c r="H2051" s="56" t="s">
        <v>1124</v>
      </c>
      <c r="I2051" s="45" t="str">
        <f t="shared" ref="I2051:I2114" si="351">TEXT(H2051,"0000000000")</f>
        <v>01201R5200</v>
      </c>
      <c r="J2051" s="46"/>
      <c r="K2051" s="45" t="str">
        <f t="shared" si="348"/>
        <v>621070201201R5200000</v>
      </c>
      <c r="L2051" s="39"/>
    </row>
    <row r="2052" spans="1:12" s="38" customFormat="1">
      <c r="A2052" s="52" t="s">
        <v>346</v>
      </c>
      <c r="B2052" s="53" t="s">
        <v>466</v>
      </c>
      <c r="C2052" s="54" t="s">
        <v>242</v>
      </c>
      <c r="D2052" s="54" t="s">
        <v>75</v>
      </c>
      <c r="E2052" s="54" t="s">
        <v>1123</v>
      </c>
      <c r="F2052" s="54" t="s">
        <v>347</v>
      </c>
      <c r="G2052" s="55">
        <f t="shared" si="350"/>
        <v>766324980</v>
      </c>
      <c r="H2052" s="56" t="s">
        <v>1124</v>
      </c>
      <c r="I2052" s="45" t="str">
        <f t="shared" si="351"/>
        <v>01201R5200</v>
      </c>
      <c r="J2052" s="45"/>
      <c r="K2052" s="45" t="str">
        <f t="shared" si="348"/>
        <v>621070201201R5200410</v>
      </c>
      <c r="L2052" s="39"/>
    </row>
    <row r="2053" spans="1:12" s="59" customFormat="1" ht="25.5">
      <c r="A2053" s="57" t="s">
        <v>1038</v>
      </c>
      <c r="B2053" s="53" t="s">
        <v>466</v>
      </c>
      <c r="C2053" s="54" t="s">
        <v>242</v>
      </c>
      <c r="D2053" s="54" t="s">
        <v>75</v>
      </c>
      <c r="E2053" s="54" t="s">
        <v>1123</v>
      </c>
      <c r="F2053" s="54" t="s">
        <v>1039</v>
      </c>
      <c r="G2053" s="55">
        <f>VLOOKUP($K2053,'[1]АС БЮДЖ на 31 12 2018'!$A$8:$H$701,6,0)</f>
        <v>766324980</v>
      </c>
      <c r="H2053" s="56" t="s">
        <v>1124</v>
      </c>
      <c r="I2053" s="45" t="str">
        <f t="shared" si="351"/>
        <v>01201R5200</v>
      </c>
      <c r="J2053" s="45"/>
      <c r="K2053" s="45" t="str">
        <f t="shared" si="348"/>
        <v>621070201201R5200414</v>
      </c>
      <c r="L2053" s="58"/>
    </row>
    <row r="2054" spans="1:12" s="59" customFormat="1" ht="25.5">
      <c r="A2054" s="52" t="s">
        <v>101</v>
      </c>
      <c r="B2054" s="53" t="s">
        <v>466</v>
      </c>
      <c r="C2054" s="53" t="s">
        <v>242</v>
      </c>
      <c r="D2054" s="53" t="s">
        <v>75</v>
      </c>
      <c r="E2054" s="54" t="s">
        <v>102</v>
      </c>
      <c r="F2054" s="53" t="s">
        <v>24</v>
      </c>
      <c r="G2054" s="55">
        <f t="shared" ref="G2054:G2057" si="352">G2055</f>
        <v>1791601.79</v>
      </c>
      <c r="H2054" s="56">
        <v>9800000000</v>
      </c>
      <c r="I2054" s="45" t="str">
        <f t="shared" si="351"/>
        <v>9800000000</v>
      </c>
      <c r="J2054" s="46"/>
      <c r="K2054" s="45" t="str">
        <f t="shared" si="348"/>
        <v>62107029800000000000</v>
      </c>
      <c r="L2054" s="39"/>
    </row>
    <row r="2055" spans="1:12" s="59" customFormat="1" ht="38.25">
      <c r="A2055" s="52" t="s">
        <v>342</v>
      </c>
      <c r="B2055" s="53" t="s">
        <v>466</v>
      </c>
      <c r="C2055" s="53" t="s">
        <v>242</v>
      </c>
      <c r="D2055" s="53" t="s">
        <v>75</v>
      </c>
      <c r="E2055" s="54" t="s">
        <v>343</v>
      </c>
      <c r="F2055" s="53" t="s">
        <v>24</v>
      </c>
      <c r="G2055" s="55">
        <f t="shared" si="352"/>
        <v>1791601.79</v>
      </c>
      <c r="H2055" s="56">
        <v>9820000000</v>
      </c>
      <c r="I2055" s="45" t="str">
        <f t="shared" si="351"/>
        <v>9820000000</v>
      </c>
      <c r="J2055" s="46"/>
      <c r="K2055" s="45" t="str">
        <f t="shared" si="348"/>
        <v>62107029820000000000</v>
      </c>
      <c r="L2055" s="39"/>
    </row>
    <row r="2056" spans="1:12" s="59" customFormat="1" ht="63.75">
      <c r="A2056" s="52" t="s">
        <v>1125</v>
      </c>
      <c r="B2056" s="53" t="s">
        <v>466</v>
      </c>
      <c r="C2056" s="54" t="s">
        <v>242</v>
      </c>
      <c r="D2056" s="54" t="s">
        <v>75</v>
      </c>
      <c r="E2056" s="54" t="s">
        <v>1126</v>
      </c>
      <c r="F2056" s="54" t="s">
        <v>24</v>
      </c>
      <c r="G2056" s="55">
        <f t="shared" si="352"/>
        <v>1791601.79</v>
      </c>
      <c r="H2056" s="56" t="s">
        <v>1127</v>
      </c>
      <c r="I2056" s="45" t="str">
        <f t="shared" si="351"/>
        <v>98200L1122</v>
      </c>
      <c r="J2056" s="46"/>
      <c r="K2056" s="45" t="str">
        <f t="shared" si="348"/>
        <v>621070298200L1122000</v>
      </c>
      <c r="L2056" s="39"/>
    </row>
    <row r="2057" spans="1:12" s="59" customFormat="1">
      <c r="A2057" s="52" t="s">
        <v>346</v>
      </c>
      <c r="B2057" s="53" t="s">
        <v>466</v>
      </c>
      <c r="C2057" s="54" t="s">
        <v>242</v>
      </c>
      <c r="D2057" s="54" t="s">
        <v>75</v>
      </c>
      <c r="E2057" s="54" t="s">
        <v>1126</v>
      </c>
      <c r="F2057" s="54" t="s">
        <v>347</v>
      </c>
      <c r="G2057" s="55">
        <f t="shared" si="352"/>
        <v>1791601.79</v>
      </c>
      <c r="H2057" s="56" t="s">
        <v>1127</v>
      </c>
      <c r="I2057" s="45" t="str">
        <f t="shared" si="351"/>
        <v>98200L1122</v>
      </c>
      <c r="J2057" s="45"/>
      <c r="K2057" s="45" t="str">
        <f t="shared" si="348"/>
        <v>621070298200L1122410</v>
      </c>
      <c r="L2057" s="58"/>
    </row>
    <row r="2058" spans="1:12" s="59" customFormat="1" ht="25.5">
      <c r="A2058" s="57" t="s">
        <v>1038</v>
      </c>
      <c r="B2058" s="53" t="s">
        <v>466</v>
      </c>
      <c r="C2058" s="54" t="s">
        <v>242</v>
      </c>
      <c r="D2058" s="54" t="s">
        <v>75</v>
      </c>
      <c r="E2058" s="54" t="s">
        <v>1126</v>
      </c>
      <c r="F2058" s="54" t="s">
        <v>1039</v>
      </c>
      <c r="G2058" s="55">
        <f>VLOOKUP($K2058,'[1]АС БЮДЖ на 31 12 2018'!$A$8:$H$701,6,0)</f>
        <v>1791601.79</v>
      </c>
      <c r="H2058" s="56" t="s">
        <v>1127</v>
      </c>
      <c r="I2058" s="45" t="str">
        <f t="shared" si="351"/>
        <v>98200L1122</v>
      </c>
      <c r="J2058" s="45"/>
      <c r="K2058" s="45" t="str">
        <f t="shared" si="348"/>
        <v>621070298200L1122414</v>
      </c>
      <c r="L2058" s="58"/>
    </row>
    <row r="2059" spans="1:12" s="38" customFormat="1">
      <c r="A2059" s="40" t="s">
        <v>645</v>
      </c>
      <c r="B2059" s="41" t="s">
        <v>466</v>
      </c>
      <c r="C2059" s="42" t="s">
        <v>251</v>
      </c>
      <c r="D2059" s="42" t="s">
        <v>22</v>
      </c>
      <c r="E2059" s="42" t="s">
        <v>23</v>
      </c>
      <c r="F2059" s="42" t="s">
        <v>24</v>
      </c>
      <c r="G2059" s="43">
        <f t="shared" ref="G2059" si="353">G2060</f>
        <v>113346616.25</v>
      </c>
      <c r="H2059" s="44">
        <v>0</v>
      </c>
      <c r="I2059" s="45" t="str">
        <f t="shared" si="351"/>
        <v>0000000000</v>
      </c>
      <c r="J2059" s="46"/>
      <c r="K2059" s="45" t="str">
        <f t="shared" si="348"/>
        <v>62108000000000000000</v>
      </c>
      <c r="L2059" s="39"/>
    </row>
    <row r="2060" spans="1:12" s="38" customFormat="1">
      <c r="A2060" s="47" t="s">
        <v>252</v>
      </c>
      <c r="B2060" s="48" t="s">
        <v>466</v>
      </c>
      <c r="C2060" s="49" t="s">
        <v>251</v>
      </c>
      <c r="D2060" s="49" t="s">
        <v>26</v>
      </c>
      <c r="E2060" s="49" t="s">
        <v>23</v>
      </c>
      <c r="F2060" s="49" t="s">
        <v>24</v>
      </c>
      <c r="G2060" s="50">
        <f>G2061+G2076</f>
        <v>113346616.25</v>
      </c>
      <c r="H2060" s="51">
        <v>0</v>
      </c>
      <c r="I2060" s="45" t="str">
        <f t="shared" si="351"/>
        <v>0000000000</v>
      </c>
      <c r="J2060" s="46"/>
      <c r="K2060" s="45" t="str">
        <f t="shared" si="348"/>
        <v>62108010000000000000</v>
      </c>
      <c r="L2060" s="39"/>
    </row>
    <row r="2061" spans="1:12" s="38" customFormat="1">
      <c r="A2061" s="52" t="s">
        <v>253</v>
      </c>
      <c r="B2061" s="53" t="s">
        <v>466</v>
      </c>
      <c r="C2061" s="54" t="s">
        <v>251</v>
      </c>
      <c r="D2061" s="54" t="s">
        <v>26</v>
      </c>
      <c r="E2061" s="67" t="s">
        <v>254</v>
      </c>
      <c r="F2061" s="54" t="s">
        <v>24</v>
      </c>
      <c r="G2061" s="55">
        <f>G2062+G2067</f>
        <v>111982137</v>
      </c>
      <c r="H2061" s="56">
        <v>700000000</v>
      </c>
      <c r="I2061" s="45" t="str">
        <f t="shared" si="351"/>
        <v>0700000000</v>
      </c>
      <c r="J2061" s="46"/>
      <c r="K2061" s="45" t="str">
        <f t="shared" si="348"/>
        <v>62108010700000000000</v>
      </c>
      <c r="L2061" s="39"/>
    </row>
    <row r="2062" spans="1:12" s="38" customFormat="1" ht="38.25">
      <c r="A2062" s="52" t="s">
        <v>437</v>
      </c>
      <c r="B2062" s="53" t="s">
        <v>466</v>
      </c>
      <c r="C2062" s="54" t="s">
        <v>251</v>
      </c>
      <c r="D2062" s="54" t="s">
        <v>26</v>
      </c>
      <c r="E2062" s="67" t="s">
        <v>256</v>
      </c>
      <c r="F2062" s="54" t="s">
        <v>24</v>
      </c>
      <c r="G2062" s="55">
        <f t="shared" ref="G2062:G2064" si="354">G2063</f>
        <v>909500</v>
      </c>
      <c r="H2062" s="56">
        <v>710000000</v>
      </c>
      <c r="I2062" s="45" t="str">
        <f t="shared" si="351"/>
        <v>0710000000</v>
      </c>
      <c r="J2062" s="46"/>
      <c r="K2062" s="45" t="str">
        <f t="shared" si="348"/>
        <v>62108010710000000000</v>
      </c>
      <c r="L2062" s="39"/>
    </row>
    <row r="2063" spans="1:12" s="38" customFormat="1" ht="51">
      <c r="A2063" s="52" t="s">
        <v>257</v>
      </c>
      <c r="B2063" s="53" t="s">
        <v>466</v>
      </c>
      <c r="C2063" s="54" t="s">
        <v>251</v>
      </c>
      <c r="D2063" s="54" t="s">
        <v>26</v>
      </c>
      <c r="E2063" s="67" t="s">
        <v>258</v>
      </c>
      <c r="F2063" s="54" t="s">
        <v>24</v>
      </c>
      <c r="G2063" s="55">
        <f t="shared" si="354"/>
        <v>909500</v>
      </c>
      <c r="H2063" s="56">
        <v>710100000</v>
      </c>
      <c r="I2063" s="45" t="str">
        <f t="shared" si="351"/>
        <v>0710100000</v>
      </c>
      <c r="J2063" s="46"/>
      <c r="K2063" s="45" t="str">
        <f t="shared" si="348"/>
        <v>62108010710100000000</v>
      </c>
      <c r="L2063" s="39"/>
    </row>
    <row r="2064" spans="1:12" s="38" customFormat="1">
      <c r="A2064" s="52" t="s">
        <v>259</v>
      </c>
      <c r="B2064" s="53" t="s">
        <v>466</v>
      </c>
      <c r="C2064" s="54" t="s">
        <v>251</v>
      </c>
      <c r="D2064" s="54" t="s">
        <v>26</v>
      </c>
      <c r="E2064" s="67" t="s">
        <v>260</v>
      </c>
      <c r="F2064" s="54" t="s">
        <v>24</v>
      </c>
      <c r="G2064" s="55">
        <f t="shared" si="354"/>
        <v>909500</v>
      </c>
      <c r="H2064" s="56">
        <v>710120060</v>
      </c>
      <c r="I2064" s="45" t="str">
        <f t="shared" si="351"/>
        <v>0710120060</v>
      </c>
      <c r="J2064" s="46"/>
      <c r="K2064" s="45" t="str">
        <f t="shared" si="348"/>
        <v>62108010710120060000</v>
      </c>
      <c r="L2064" s="39"/>
    </row>
    <row r="2065" spans="1:12" s="38" customFormat="1" ht="25.5">
      <c r="A2065" s="57" t="s">
        <v>43</v>
      </c>
      <c r="B2065" s="53" t="s">
        <v>466</v>
      </c>
      <c r="C2065" s="54" t="s">
        <v>251</v>
      </c>
      <c r="D2065" s="54" t="s">
        <v>26</v>
      </c>
      <c r="E2065" s="67" t="s">
        <v>260</v>
      </c>
      <c r="F2065" s="54" t="s">
        <v>44</v>
      </c>
      <c r="G2065" s="55">
        <f>G2066</f>
        <v>909500</v>
      </c>
      <c r="H2065" s="56">
        <v>710120060</v>
      </c>
      <c r="I2065" s="45" t="str">
        <f t="shared" si="351"/>
        <v>0710120060</v>
      </c>
      <c r="J2065" s="45"/>
      <c r="K2065" s="45" t="str">
        <f t="shared" si="348"/>
        <v>62108010710120060240</v>
      </c>
      <c r="L2065" s="39"/>
    </row>
    <row r="2066" spans="1:12" s="59" customFormat="1" ht="25.5">
      <c r="A2066" s="57" t="s">
        <v>45</v>
      </c>
      <c r="B2066" s="53" t="s">
        <v>466</v>
      </c>
      <c r="C2066" s="54" t="s">
        <v>251</v>
      </c>
      <c r="D2066" s="54" t="s">
        <v>26</v>
      </c>
      <c r="E2066" s="67" t="s">
        <v>260</v>
      </c>
      <c r="F2066" s="54" t="s">
        <v>46</v>
      </c>
      <c r="G2066" s="55">
        <f>VLOOKUP($K2066,'[1]АС БЮДЖ на 31 12 2018'!$A$8:$H$701,6,0)</f>
        <v>909500</v>
      </c>
      <c r="H2066" s="56">
        <v>710120060</v>
      </c>
      <c r="I2066" s="45" t="str">
        <f t="shared" si="351"/>
        <v>0710120060</v>
      </c>
      <c r="J2066" s="45"/>
      <c r="K2066" s="45" t="str">
        <f t="shared" si="348"/>
        <v>62108010710120060244</v>
      </c>
      <c r="L2066" s="58"/>
    </row>
    <row r="2067" spans="1:12" s="38" customFormat="1">
      <c r="A2067" s="57" t="s">
        <v>567</v>
      </c>
      <c r="B2067" s="53" t="s">
        <v>466</v>
      </c>
      <c r="C2067" s="54" t="s">
        <v>251</v>
      </c>
      <c r="D2067" s="54" t="s">
        <v>26</v>
      </c>
      <c r="E2067" s="67" t="s">
        <v>568</v>
      </c>
      <c r="F2067" s="54" t="s">
        <v>24</v>
      </c>
      <c r="G2067" s="55">
        <f>G2068+G2072</f>
        <v>111072637</v>
      </c>
      <c r="H2067" s="56">
        <v>720000000</v>
      </c>
      <c r="I2067" s="45" t="str">
        <f t="shared" si="351"/>
        <v>0720000000</v>
      </c>
      <c r="J2067" s="46"/>
      <c r="K2067" s="45" t="str">
        <f t="shared" si="348"/>
        <v>62108010720000000000</v>
      </c>
      <c r="L2067" s="39"/>
    </row>
    <row r="2068" spans="1:12" s="38" customFormat="1" ht="25.5">
      <c r="A2068" s="46" t="str">
        <f>VLOOKUP($K2068,'[1]наим ЦСР'!$A$7:$M$1612,2,0)</f>
        <v>Основное мероприятие «Создание сценическо-концертной площадки с подземной автостоянкой в 52 квартале города Ставрополя»</v>
      </c>
      <c r="B2068" s="53" t="s">
        <v>466</v>
      </c>
      <c r="C2068" s="54" t="s">
        <v>251</v>
      </c>
      <c r="D2068" s="54" t="s">
        <v>26</v>
      </c>
      <c r="E2068" s="67" t="s">
        <v>1128</v>
      </c>
      <c r="F2068" s="54" t="s">
        <v>24</v>
      </c>
      <c r="G2068" s="55">
        <f t="shared" ref="G2068:G2070" si="355">G2069</f>
        <v>109148000</v>
      </c>
      <c r="H2068" s="56">
        <v>721300000</v>
      </c>
      <c r="I2068" s="45" t="str">
        <f t="shared" si="351"/>
        <v>0721300000</v>
      </c>
      <c r="J2068" s="46"/>
      <c r="K2068" s="45" t="str">
        <f t="shared" si="348"/>
        <v>62108010721300000000</v>
      </c>
      <c r="L2068" s="39"/>
    </row>
    <row r="2069" spans="1:12" s="38" customFormat="1" ht="51">
      <c r="A2069" s="46" t="str">
        <f>VLOOKUP($K2069,'[1]наим ЦСР'!$A$7:$M$1612,2,0)</f>
        <v>Расходы на строительство сценическо-концертной площадки с подземной автостоянкой в 52 квартале города Ставрополя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</v>
      </c>
      <c r="B2069" s="53" t="s">
        <v>466</v>
      </c>
      <c r="C2069" s="54" t="s">
        <v>251</v>
      </c>
      <c r="D2069" s="54" t="s">
        <v>26</v>
      </c>
      <c r="E2069" s="67" t="s">
        <v>1129</v>
      </c>
      <c r="F2069" s="54" t="s">
        <v>24</v>
      </c>
      <c r="G2069" s="55">
        <f t="shared" si="355"/>
        <v>109148000</v>
      </c>
      <c r="H2069" s="56">
        <v>721340020</v>
      </c>
      <c r="I2069" s="45" t="str">
        <f t="shared" si="351"/>
        <v>0721340020</v>
      </c>
      <c r="J2069" s="46"/>
      <c r="K2069" s="45" t="str">
        <f t="shared" si="348"/>
        <v>62108010721340020000</v>
      </c>
      <c r="L2069" s="39"/>
    </row>
    <row r="2070" spans="1:12" s="38" customFormat="1">
      <c r="A2070" s="52" t="s">
        <v>346</v>
      </c>
      <c r="B2070" s="53" t="s">
        <v>466</v>
      </c>
      <c r="C2070" s="54" t="s">
        <v>251</v>
      </c>
      <c r="D2070" s="54" t="s">
        <v>26</v>
      </c>
      <c r="E2070" s="54" t="s">
        <v>1129</v>
      </c>
      <c r="F2070" s="54" t="s">
        <v>347</v>
      </c>
      <c r="G2070" s="55">
        <f t="shared" si="355"/>
        <v>109148000</v>
      </c>
      <c r="H2070" s="56">
        <v>721340020</v>
      </c>
      <c r="I2070" s="45" t="str">
        <f t="shared" si="351"/>
        <v>0721340020</v>
      </c>
      <c r="J2070" s="45"/>
      <c r="K2070" s="45" t="str">
        <f t="shared" si="348"/>
        <v>62108010721340020410</v>
      </c>
      <c r="L2070" s="39"/>
    </row>
    <row r="2071" spans="1:12" s="59" customFormat="1" ht="25.5">
      <c r="A2071" s="57" t="s">
        <v>1038</v>
      </c>
      <c r="B2071" s="53" t="s">
        <v>466</v>
      </c>
      <c r="C2071" s="54" t="s">
        <v>251</v>
      </c>
      <c r="D2071" s="54" t="s">
        <v>26</v>
      </c>
      <c r="E2071" s="54" t="s">
        <v>1129</v>
      </c>
      <c r="F2071" s="54" t="s">
        <v>1039</v>
      </c>
      <c r="G2071" s="55">
        <f>VLOOKUP($K2071,'[1]АС БЮДЖ на 31 12 2018'!$A$8:$H$701,6,0)</f>
        <v>109148000</v>
      </c>
      <c r="H2071" s="56">
        <v>721340020</v>
      </c>
      <c r="I2071" s="45" t="str">
        <f t="shared" si="351"/>
        <v>0721340020</v>
      </c>
      <c r="J2071" s="45"/>
      <c r="K2071" s="45" t="str">
        <f t="shared" si="348"/>
        <v>62108010721340020414</v>
      </c>
      <c r="L2071" s="58"/>
    </row>
    <row r="2072" spans="1:12" s="59" customFormat="1" ht="25.5">
      <c r="A2072" s="52" t="s">
        <v>1130</v>
      </c>
      <c r="B2072" s="53" t="s">
        <v>466</v>
      </c>
      <c r="C2072" s="53" t="s">
        <v>251</v>
      </c>
      <c r="D2072" s="53" t="s">
        <v>26</v>
      </c>
      <c r="E2072" s="54" t="s">
        <v>1131</v>
      </c>
      <c r="F2072" s="54" t="s">
        <v>24</v>
      </c>
      <c r="G2072" s="55">
        <f t="shared" ref="G2072:G2074" si="356">G2073</f>
        <v>1924637</v>
      </c>
      <c r="H2072" s="56">
        <v>721400000</v>
      </c>
      <c r="I2072" s="45" t="str">
        <f t="shared" si="351"/>
        <v>0721400000</v>
      </c>
      <c r="J2072" s="46"/>
      <c r="K2072" s="45" t="str">
        <f t="shared" si="348"/>
        <v>62108010721400000000</v>
      </c>
      <c r="L2072" s="39"/>
    </row>
    <row r="2073" spans="1:12" s="59" customFormat="1" ht="25.5">
      <c r="A2073" s="52" t="s">
        <v>1132</v>
      </c>
      <c r="B2073" s="53" t="s">
        <v>466</v>
      </c>
      <c r="C2073" s="53" t="s">
        <v>251</v>
      </c>
      <c r="D2073" s="53" t="s">
        <v>26</v>
      </c>
      <c r="E2073" s="54" t="s">
        <v>1133</v>
      </c>
      <c r="F2073" s="54" t="s">
        <v>24</v>
      </c>
      <c r="G2073" s="55">
        <f t="shared" si="356"/>
        <v>1924637</v>
      </c>
      <c r="H2073" s="56">
        <v>721440010</v>
      </c>
      <c r="I2073" s="45" t="str">
        <f t="shared" si="351"/>
        <v>0721440010</v>
      </c>
      <c r="J2073" s="46"/>
      <c r="K2073" s="45" t="str">
        <f t="shared" si="348"/>
        <v>62108010721440010000</v>
      </c>
      <c r="L2073" s="39"/>
    </row>
    <row r="2074" spans="1:12" s="59" customFormat="1">
      <c r="A2074" s="52" t="s">
        <v>346</v>
      </c>
      <c r="B2074" s="53" t="s">
        <v>466</v>
      </c>
      <c r="C2074" s="54" t="s">
        <v>251</v>
      </c>
      <c r="D2074" s="54" t="s">
        <v>26</v>
      </c>
      <c r="E2074" s="54" t="s">
        <v>1133</v>
      </c>
      <c r="F2074" s="54" t="s">
        <v>347</v>
      </c>
      <c r="G2074" s="55">
        <f t="shared" si="356"/>
        <v>1924637</v>
      </c>
      <c r="H2074" s="56">
        <v>721440010</v>
      </c>
      <c r="I2074" s="45" t="str">
        <f t="shared" si="351"/>
        <v>0721440010</v>
      </c>
      <c r="J2074" s="45"/>
      <c r="K2074" s="45" t="str">
        <f t="shared" si="348"/>
        <v>62108010721440010410</v>
      </c>
      <c r="L2074" s="58"/>
    </row>
    <row r="2075" spans="1:12" s="59" customFormat="1" ht="25.5">
      <c r="A2075" s="57" t="s">
        <v>1038</v>
      </c>
      <c r="B2075" s="53" t="s">
        <v>466</v>
      </c>
      <c r="C2075" s="54" t="s">
        <v>251</v>
      </c>
      <c r="D2075" s="54" t="s">
        <v>26</v>
      </c>
      <c r="E2075" s="54" t="s">
        <v>1133</v>
      </c>
      <c r="F2075" s="54" t="s">
        <v>1039</v>
      </c>
      <c r="G2075" s="55">
        <f>VLOOKUP($K2075,'[1]АС БЮДЖ на 31 12 2018'!$A$8:$H$701,6,0)</f>
        <v>1924637</v>
      </c>
      <c r="H2075" s="56">
        <v>721440010</v>
      </c>
      <c r="I2075" s="45" t="str">
        <f t="shared" si="351"/>
        <v>0721440010</v>
      </c>
      <c r="J2075" s="45"/>
      <c r="K2075" s="45" t="str">
        <f t="shared" si="348"/>
        <v>62108010721440010414</v>
      </c>
      <c r="L2075" s="58"/>
    </row>
    <row r="2076" spans="1:12" s="59" customFormat="1" ht="25.5">
      <c r="A2076" s="52" t="s">
        <v>101</v>
      </c>
      <c r="B2076" s="53" t="s">
        <v>466</v>
      </c>
      <c r="C2076" s="53" t="s">
        <v>251</v>
      </c>
      <c r="D2076" s="53" t="s">
        <v>26</v>
      </c>
      <c r="E2076" s="54" t="s">
        <v>102</v>
      </c>
      <c r="F2076" s="53" t="s">
        <v>24</v>
      </c>
      <c r="G2076" s="55">
        <f t="shared" ref="G2076:G2079" si="357">G2077</f>
        <v>1364479.25</v>
      </c>
      <c r="H2076" s="56">
        <v>9800000000</v>
      </c>
      <c r="I2076" s="45" t="str">
        <f t="shared" si="351"/>
        <v>9800000000</v>
      </c>
      <c r="J2076" s="46"/>
      <c r="K2076" s="45" t="str">
        <f t="shared" si="348"/>
        <v>62108019800000000000</v>
      </c>
      <c r="L2076" s="39"/>
    </row>
    <row r="2077" spans="1:12" s="59" customFormat="1" ht="38.25">
      <c r="A2077" s="52" t="s">
        <v>342</v>
      </c>
      <c r="B2077" s="53" t="s">
        <v>466</v>
      </c>
      <c r="C2077" s="53" t="s">
        <v>251</v>
      </c>
      <c r="D2077" s="53" t="s">
        <v>26</v>
      </c>
      <c r="E2077" s="54" t="s">
        <v>343</v>
      </c>
      <c r="F2077" s="53" t="s">
        <v>24</v>
      </c>
      <c r="G2077" s="55">
        <f t="shared" si="357"/>
        <v>1364479.25</v>
      </c>
      <c r="H2077" s="56">
        <v>9820000000</v>
      </c>
      <c r="I2077" s="45" t="str">
        <f t="shared" si="351"/>
        <v>9820000000</v>
      </c>
      <c r="J2077" s="46"/>
      <c r="K2077" s="45" t="str">
        <f t="shared" si="348"/>
        <v>62108019820000000000</v>
      </c>
      <c r="L2077" s="39"/>
    </row>
    <row r="2078" spans="1:12" s="59" customFormat="1" ht="25.5">
      <c r="A2078" s="52" t="s">
        <v>1132</v>
      </c>
      <c r="B2078" s="53" t="s">
        <v>466</v>
      </c>
      <c r="C2078" s="54" t="s">
        <v>251</v>
      </c>
      <c r="D2078" s="54" t="s">
        <v>26</v>
      </c>
      <c r="E2078" s="54" t="s">
        <v>1134</v>
      </c>
      <c r="F2078" s="54" t="s">
        <v>24</v>
      </c>
      <c r="G2078" s="55">
        <f t="shared" si="357"/>
        <v>1364479.25</v>
      </c>
      <c r="H2078" s="56">
        <v>9820040010</v>
      </c>
      <c r="I2078" s="45" t="str">
        <f t="shared" si="351"/>
        <v>9820040010</v>
      </c>
      <c r="J2078" s="46"/>
      <c r="K2078" s="45" t="str">
        <f t="shared" si="348"/>
        <v>62108019820040010000</v>
      </c>
      <c r="L2078" s="39"/>
    </row>
    <row r="2079" spans="1:12" s="59" customFormat="1">
      <c r="A2079" s="52" t="s">
        <v>346</v>
      </c>
      <c r="B2079" s="53" t="s">
        <v>466</v>
      </c>
      <c r="C2079" s="54" t="s">
        <v>251</v>
      </c>
      <c r="D2079" s="54" t="s">
        <v>26</v>
      </c>
      <c r="E2079" s="54" t="s">
        <v>1134</v>
      </c>
      <c r="F2079" s="54" t="s">
        <v>347</v>
      </c>
      <c r="G2079" s="55">
        <f t="shared" si="357"/>
        <v>1364479.25</v>
      </c>
      <c r="H2079" s="56">
        <v>9820040010</v>
      </c>
      <c r="I2079" s="45" t="str">
        <f t="shared" si="351"/>
        <v>9820040010</v>
      </c>
      <c r="J2079" s="45"/>
      <c r="K2079" s="45" t="str">
        <f t="shared" si="348"/>
        <v>62108019820040010410</v>
      </c>
      <c r="L2079" s="58"/>
    </row>
    <row r="2080" spans="1:12" s="59" customFormat="1" ht="25.5">
      <c r="A2080" s="57" t="s">
        <v>1038</v>
      </c>
      <c r="B2080" s="53" t="s">
        <v>466</v>
      </c>
      <c r="C2080" s="54" t="s">
        <v>251</v>
      </c>
      <c r="D2080" s="54" t="s">
        <v>26</v>
      </c>
      <c r="E2080" s="54" t="s">
        <v>1134</v>
      </c>
      <c r="F2080" s="54" t="s">
        <v>1039</v>
      </c>
      <c r="G2080" s="55">
        <f>VLOOKUP($K2080,'[1]АС БЮДЖ на 31 12 2018'!$A$8:$H$701,6,0)</f>
        <v>1364479.25</v>
      </c>
      <c r="H2080" s="56">
        <v>9820040010</v>
      </c>
      <c r="I2080" s="45" t="str">
        <f t="shared" si="351"/>
        <v>9820040010</v>
      </c>
      <c r="J2080" s="45"/>
      <c r="K2080" s="45" t="str">
        <f t="shared" si="348"/>
        <v>62108019820040010414</v>
      </c>
      <c r="L2080" s="58"/>
    </row>
    <row r="2081" spans="1:12" s="59" customFormat="1">
      <c r="A2081" s="40" t="s">
        <v>840</v>
      </c>
      <c r="B2081" s="41" t="s">
        <v>466</v>
      </c>
      <c r="C2081" s="42" t="s">
        <v>398</v>
      </c>
      <c r="D2081" s="42" t="s">
        <v>22</v>
      </c>
      <c r="E2081" s="42" t="s">
        <v>23</v>
      </c>
      <c r="F2081" s="42" t="s">
        <v>24</v>
      </c>
      <c r="G2081" s="43">
        <f t="shared" ref="G2081:G2087" si="358">G2082</f>
        <v>32399265.52</v>
      </c>
      <c r="H2081" s="44">
        <v>0</v>
      </c>
      <c r="I2081" s="45" t="str">
        <f t="shared" si="351"/>
        <v>0000000000</v>
      </c>
      <c r="J2081" s="46"/>
      <c r="K2081" s="45" t="str">
        <f t="shared" si="348"/>
        <v>62111000000000000000</v>
      </c>
      <c r="L2081" s="39"/>
    </row>
    <row r="2082" spans="1:12" s="59" customFormat="1">
      <c r="A2082" s="47" t="s">
        <v>846</v>
      </c>
      <c r="B2082" s="48" t="s">
        <v>466</v>
      </c>
      <c r="C2082" s="49" t="s">
        <v>398</v>
      </c>
      <c r="D2082" s="49" t="s">
        <v>75</v>
      </c>
      <c r="E2082" s="49" t="s">
        <v>23</v>
      </c>
      <c r="F2082" s="49" t="s">
        <v>24</v>
      </c>
      <c r="G2082" s="50">
        <f t="shared" si="358"/>
        <v>32399265.52</v>
      </c>
      <c r="H2082" s="51">
        <v>0</v>
      </c>
      <c r="I2082" s="45" t="str">
        <f t="shared" si="351"/>
        <v>0000000000</v>
      </c>
      <c r="J2082" s="46"/>
      <c r="K2082" s="45" t="str">
        <f t="shared" si="348"/>
        <v>62111020000000000000</v>
      </c>
      <c r="L2082" s="39"/>
    </row>
    <row r="2083" spans="1:12" s="59" customFormat="1" ht="25.5">
      <c r="A2083" s="52" t="s">
        <v>829</v>
      </c>
      <c r="B2083" s="53" t="s">
        <v>466</v>
      </c>
      <c r="C2083" s="54" t="s">
        <v>398</v>
      </c>
      <c r="D2083" s="54" t="s">
        <v>75</v>
      </c>
      <c r="E2083" s="54" t="s">
        <v>830</v>
      </c>
      <c r="F2083" s="54" t="s">
        <v>24</v>
      </c>
      <c r="G2083" s="55">
        <f t="shared" si="358"/>
        <v>32399265.52</v>
      </c>
      <c r="H2083" s="56">
        <v>800000000</v>
      </c>
      <c r="I2083" s="45" t="str">
        <f t="shared" si="351"/>
        <v>0800000000</v>
      </c>
      <c r="J2083" s="46"/>
      <c r="K2083" s="45" t="str">
        <f t="shared" si="348"/>
        <v>62111020800000000000</v>
      </c>
      <c r="L2083" s="39"/>
    </row>
    <row r="2084" spans="1:12" s="59" customFormat="1" ht="38.25">
      <c r="A2084" s="52" t="s">
        <v>831</v>
      </c>
      <c r="B2084" s="53" t="s">
        <v>466</v>
      </c>
      <c r="C2084" s="54" t="s">
        <v>398</v>
      </c>
      <c r="D2084" s="54" t="s">
        <v>75</v>
      </c>
      <c r="E2084" s="54" t="s">
        <v>832</v>
      </c>
      <c r="F2084" s="54" t="s">
        <v>24</v>
      </c>
      <c r="G2084" s="55">
        <f t="shared" si="358"/>
        <v>32399265.52</v>
      </c>
      <c r="H2084" s="56">
        <v>810000000</v>
      </c>
      <c r="I2084" s="45" t="str">
        <f t="shared" si="351"/>
        <v>0810000000</v>
      </c>
      <c r="J2084" s="46"/>
      <c r="K2084" s="45" t="str">
        <f t="shared" si="348"/>
        <v>62111020810000000000</v>
      </c>
      <c r="L2084" s="39"/>
    </row>
    <row r="2085" spans="1:12" s="59" customFormat="1" ht="25.5">
      <c r="A2085" s="70" t="s">
        <v>1135</v>
      </c>
      <c r="B2085" s="53" t="s">
        <v>466</v>
      </c>
      <c r="C2085" s="54" t="s">
        <v>398</v>
      </c>
      <c r="D2085" s="54" t="s">
        <v>75</v>
      </c>
      <c r="E2085" s="54" t="s">
        <v>1136</v>
      </c>
      <c r="F2085" s="54" t="s">
        <v>24</v>
      </c>
      <c r="G2085" s="55">
        <f t="shared" si="358"/>
        <v>32399265.52</v>
      </c>
      <c r="H2085" s="56">
        <v>810400000</v>
      </c>
      <c r="I2085" s="45" t="str">
        <f t="shared" si="351"/>
        <v>0810400000</v>
      </c>
      <c r="J2085" s="46"/>
      <c r="K2085" s="45" t="str">
        <f t="shared" si="348"/>
        <v>62111020810400000000</v>
      </c>
      <c r="L2085" s="39"/>
    </row>
    <row r="2086" spans="1:12" s="59" customFormat="1" ht="38.25">
      <c r="A2086" s="70" t="s">
        <v>1137</v>
      </c>
      <c r="B2086" s="53" t="s">
        <v>466</v>
      </c>
      <c r="C2086" s="54" t="s">
        <v>398</v>
      </c>
      <c r="D2086" s="54" t="s">
        <v>75</v>
      </c>
      <c r="E2086" s="54" t="s">
        <v>1138</v>
      </c>
      <c r="F2086" s="54" t="s">
        <v>24</v>
      </c>
      <c r="G2086" s="55">
        <f t="shared" si="358"/>
        <v>32399265.52</v>
      </c>
      <c r="H2086" s="56">
        <v>810421380</v>
      </c>
      <c r="I2086" s="45" t="str">
        <f t="shared" si="351"/>
        <v>0810421380</v>
      </c>
      <c r="J2086" s="46"/>
      <c r="K2086" s="45" t="str">
        <f t="shared" si="348"/>
        <v>62111020810421380000</v>
      </c>
      <c r="L2086" s="39"/>
    </row>
    <row r="2087" spans="1:12" s="59" customFormat="1" ht="25.5">
      <c r="A2087" s="52" t="s">
        <v>43</v>
      </c>
      <c r="B2087" s="53" t="s">
        <v>466</v>
      </c>
      <c r="C2087" s="54" t="s">
        <v>398</v>
      </c>
      <c r="D2087" s="54" t="s">
        <v>75</v>
      </c>
      <c r="E2087" s="54" t="s">
        <v>1138</v>
      </c>
      <c r="F2087" s="54" t="s">
        <v>24</v>
      </c>
      <c r="G2087" s="55">
        <f t="shared" si="358"/>
        <v>32399265.52</v>
      </c>
      <c r="H2087" s="56">
        <v>810421380</v>
      </c>
      <c r="I2087" s="45" t="str">
        <f t="shared" si="351"/>
        <v>0810421380</v>
      </c>
      <c r="J2087" s="46"/>
      <c r="K2087" s="45" t="str">
        <f t="shared" si="348"/>
        <v>62111020810421380000</v>
      </c>
      <c r="L2087" s="39"/>
    </row>
    <row r="2088" spans="1:12" s="59" customFormat="1" ht="25.5">
      <c r="A2088" s="57" t="s">
        <v>45</v>
      </c>
      <c r="B2088" s="53" t="s">
        <v>466</v>
      </c>
      <c r="C2088" s="54" t="s">
        <v>398</v>
      </c>
      <c r="D2088" s="54" t="s">
        <v>75</v>
      </c>
      <c r="E2088" s="54" t="s">
        <v>1138</v>
      </c>
      <c r="F2088" s="54" t="s">
        <v>46</v>
      </c>
      <c r="G2088" s="55">
        <f>VLOOKUP($K2088,'[1]АС БЮДЖ на 31 12 2018'!$A$8:$H$701,6,0)</f>
        <v>32399265.52</v>
      </c>
      <c r="H2088" s="56">
        <v>810421380</v>
      </c>
      <c r="I2088" s="45" t="str">
        <f t="shared" si="351"/>
        <v>0810421380</v>
      </c>
      <c r="J2088" s="45"/>
      <c r="K2088" s="45" t="str">
        <f t="shared" si="348"/>
        <v>62111020810421380244</v>
      </c>
      <c r="L2088" s="58"/>
    </row>
    <row r="2089" spans="1:12" s="64" customFormat="1">
      <c r="A2089" s="60"/>
      <c r="B2089" s="61"/>
      <c r="C2089" s="62"/>
      <c r="D2089" s="62"/>
      <c r="E2089" s="62"/>
      <c r="F2089" s="62"/>
      <c r="G2089" s="55"/>
      <c r="H2089" s="56"/>
      <c r="I2089" s="45" t="str">
        <f t="shared" si="351"/>
        <v>0000000000</v>
      </c>
      <c r="J2089" s="45"/>
      <c r="K2089" s="45" t="str">
        <f t="shared" si="348"/>
        <v>0000000000</v>
      </c>
      <c r="L2089" s="63"/>
    </row>
    <row r="2090" spans="1:12" s="38" customFormat="1" ht="25.5">
      <c r="A2090" s="31" t="s">
        <v>1139</v>
      </c>
      <c r="B2090" s="32" t="s">
        <v>1140</v>
      </c>
      <c r="C2090" s="33" t="s">
        <v>22</v>
      </c>
      <c r="D2090" s="33" t="s">
        <v>22</v>
      </c>
      <c r="E2090" s="33" t="s">
        <v>23</v>
      </c>
      <c r="F2090" s="33" t="s">
        <v>24</v>
      </c>
      <c r="G2090" s="34">
        <f>G2099+G2091</f>
        <v>78131796.020000011</v>
      </c>
      <c r="H2090" s="35">
        <v>0</v>
      </c>
      <c r="I2090" s="45" t="str">
        <f t="shared" si="351"/>
        <v>0000000000</v>
      </c>
      <c r="J2090" s="46"/>
      <c r="K2090" s="45" t="str">
        <f t="shared" si="348"/>
        <v>62400000000000000000</v>
      </c>
      <c r="L2090" s="39"/>
    </row>
    <row r="2091" spans="1:12" s="38" customFormat="1">
      <c r="A2091" s="40" t="s">
        <v>25</v>
      </c>
      <c r="B2091" s="41" t="s">
        <v>1140</v>
      </c>
      <c r="C2091" s="42" t="s">
        <v>26</v>
      </c>
      <c r="D2091" s="42" t="s">
        <v>22</v>
      </c>
      <c r="E2091" s="42" t="s">
        <v>23</v>
      </c>
      <c r="F2091" s="42" t="s">
        <v>24</v>
      </c>
      <c r="G2091" s="43">
        <f>G2092</f>
        <v>369048.79</v>
      </c>
      <c r="H2091" s="44">
        <v>0</v>
      </c>
      <c r="I2091" s="45" t="str">
        <f t="shared" si="351"/>
        <v>0000000000</v>
      </c>
      <c r="J2091" s="46"/>
      <c r="K2091" s="45" t="str">
        <f t="shared" si="348"/>
        <v>62401000000000000000</v>
      </c>
      <c r="L2091" s="39"/>
    </row>
    <row r="2092" spans="1:12" s="38" customFormat="1">
      <c r="A2092" s="47" t="s">
        <v>107</v>
      </c>
      <c r="B2092" s="48" t="s">
        <v>1140</v>
      </c>
      <c r="C2092" s="49" t="s">
        <v>26</v>
      </c>
      <c r="D2092" s="49" t="s">
        <v>108</v>
      </c>
      <c r="E2092" s="49" t="s">
        <v>23</v>
      </c>
      <c r="F2092" s="49" t="s">
        <v>24</v>
      </c>
      <c r="G2092" s="50">
        <f t="shared" ref="G2092:G2095" si="359">G2093</f>
        <v>369048.79</v>
      </c>
      <c r="H2092" s="51">
        <v>0</v>
      </c>
      <c r="I2092" s="45" t="str">
        <f t="shared" si="351"/>
        <v>0000000000</v>
      </c>
      <c r="J2092" s="46"/>
      <c r="K2092" s="45" t="str">
        <f t="shared" si="348"/>
        <v>62401130000000000000</v>
      </c>
      <c r="L2092" s="39"/>
    </row>
    <row r="2093" spans="1:12" s="38" customFormat="1" ht="25.5">
      <c r="A2093" s="111" t="s">
        <v>1141</v>
      </c>
      <c r="B2093" s="53" t="s">
        <v>1140</v>
      </c>
      <c r="C2093" s="54" t="s">
        <v>26</v>
      </c>
      <c r="D2093" s="54" t="s">
        <v>108</v>
      </c>
      <c r="E2093" s="54" t="s">
        <v>1142</v>
      </c>
      <c r="F2093" s="54" t="s">
        <v>24</v>
      </c>
      <c r="G2093" s="55">
        <f t="shared" si="359"/>
        <v>369048.79</v>
      </c>
      <c r="H2093" s="56">
        <v>8500000000</v>
      </c>
      <c r="I2093" s="45" t="str">
        <f t="shared" si="351"/>
        <v>8500000000</v>
      </c>
      <c r="J2093" s="46"/>
      <c r="K2093" s="45" t="str">
        <f t="shared" si="348"/>
        <v>62401138500000000000</v>
      </c>
      <c r="L2093" s="39"/>
    </row>
    <row r="2094" spans="1:12" s="38" customFormat="1" ht="38.25">
      <c r="A2094" s="52" t="s">
        <v>1143</v>
      </c>
      <c r="B2094" s="53" t="s">
        <v>1140</v>
      </c>
      <c r="C2094" s="54" t="s">
        <v>26</v>
      </c>
      <c r="D2094" s="54" t="s">
        <v>108</v>
      </c>
      <c r="E2094" s="54" t="s">
        <v>1144</v>
      </c>
      <c r="F2094" s="54" t="s">
        <v>24</v>
      </c>
      <c r="G2094" s="55">
        <f t="shared" si="359"/>
        <v>369048.79</v>
      </c>
      <c r="H2094" s="56">
        <v>8510000000</v>
      </c>
      <c r="I2094" s="45" t="str">
        <f t="shared" si="351"/>
        <v>8510000000</v>
      </c>
      <c r="J2094" s="46"/>
      <c r="K2094" s="45" t="str">
        <f t="shared" si="348"/>
        <v>62401138510000000000</v>
      </c>
      <c r="L2094" s="39"/>
    </row>
    <row r="2095" spans="1:12" s="38" customFormat="1" ht="25.5">
      <c r="A2095" s="52" t="s">
        <v>205</v>
      </c>
      <c r="B2095" s="53" t="s">
        <v>1140</v>
      </c>
      <c r="C2095" s="54" t="s">
        <v>26</v>
      </c>
      <c r="D2095" s="54" t="s">
        <v>108</v>
      </c>
      <c r="E2095" s="54" t="s">
        <v>1145</v>
      </c>
      <c r="F2095" s="54" t="s">
        <v>24</v>
      </c>
      <c r="G2095" s="55">
        <f t="shared" si="359"/>
        <v>369048.79</v>
      </c>
      <c r="H2095" s="56">
        <v>8510010050</v>
      </c>
      <c r="I2095" s="45" t="str">
        <f t="shared" si="351"/>
        <v>8510010050</v>
      </c>
      <c r="J2095" s="46"/>
      <c r="K2095" s="45" t="str">
        <f t="shared" si="348"/>
        <v>62401138510010050000</v>
      </c>
      <c r="L2095" s="39"/>
    </row>
    <row r="2096" spans="1:12" s="38" customFormat="1">
      <c r="A2096" s="52" t="s">
        <v>35</v>
      </c>
      <c r="B2096" s="53" t="s">
        <v>1140</v>
      </c>
      <c r="C2096" s="54" t="s">
        <v>26</v>
      </c>
      <c r="D2096" s="54" t="s">
        <v>108</v>
      </c>
      <c r="E2096" s="54" t="s">
        <v>1145</v>
      </c>
      <c r="F2096" s="54" t="s">
        <v>36</v>
      </c>
      <c r="G2096" s="55">
        <f>SUM(G2097:G2098)</f>
        <v>369048.79</v>
      </c>
      <c r="H2096" s="56">
        <v>8510010050</v>
      </c>
      <c r="I2096" s="45" t="str">
        <f t="shared" si="351"/>
        <v>8510010050</v>
      </c>
      <c r="J2096" s="45"/>
      <c r="K2096" s="45" t="str">
        <f t="shared" si="348"/>
        <v>62401138510010050120</v>
      </c>
      <c r="L2096" s="39"/>
    </row>
    <row r="2097" spans="1:12" s="38" customFormat="1" ht="25.5">
      <c r="A2097" s="52" t="s">
        <v>37</v>
      </c>
      <c r="B2097" s="53" t="s">
        <v>1140</v>
      </c>
      <c r="C2097" s="54" t="s">
        <v>26</v>
      </c>
      <c r="D2097" s="54" t="s">
        <v>108</v>
      </c>
      <c r="E2097" s="54" t="s">
        <v>1145</v>
      </c>
      <c r="F2097" s="54" t="s">
        <v>38</v>
      </c>
      <c r="G2097" s="55">
        <f>VLOOKUP($K2097,'[1]АС БЮДЖ на 31 12 2018'!$A$8:$H$701,6,0)</f>
        <v>314950</v>
      </c>
      <c r="H2097" s="56">
        <v>8510010050</v>
      </c>
      <c r="I2097" s="45" t="str">
        <f t="shared" si="351"/>
        <v>8510010050</v>
      </c>
      <c r="J2097" s="45"/>
      <c r="K2097" s="45" t="str">
        <f t="shared" si="348"/>
        <v>62401138510010050122</v>
      </c>
      <c r="L2097" s="39"/>
    </row>
    <row r="2098" spans="1:12" s="38" customFormat="1" ht="38.25">
      <c r="A2098" s="52" t="s">
        <v>41</v>
      </c>
      <c r="B2098" s="53" t="s">
        <v>1140</v>
      </c>
      <c r="C2098" s="54" t="s">
        <v>26</v>
      </c>
      <c r="D2098" s="54" t="s">
        <v>108</v>
      </c>
      <c r="E2098" s="54" t="s">
        <v>1145</v>
      </c>
      <c r="F2098" s="54" t="s">
        <v>42</v>
      </c>
      <c r="G2098" s="55">
        <f>VLOOKUP($K2098,'[1]АС БЮДЖ на 31 12 2018'!$A$8:$H$701,6,0)</f>
        <v>54098.79</v>
      </c>
      <c r="H2098" s="56">
        <v>8510010050</v>
      </c>
      <c r="I2098" s="45" t="str">
        <f t="shared" si="351"/>
        <v>8510010050</v>
      </c>
      <c r="J2098" s="45"/>
      <c r="K2098" s="45" t="str">
        <f t="shared" si="348"/>
        <v>62401138510010050129</v>
      </c>
      <c r="L2098" s="39"/>
    </row>
    <row r="2099" spans="1:12" s="38" customFormat="1">
      <c r="A2099" s="40" t="s">
        <v>1146</v>
      </c>
      <c r="B2099" s="41" t="s">
        <v>1140</v>
      </c>
      <c r="C2099" s="42" t="s">
        <v>28</v>
      </c>
      <c r="D2099" s="42" t="s">
        <v>22</v>
      </c>
      <c r="E2099" s="42" t="s">
        <v>23</v>
      </c>
      <c r="F2099" s="42" t="s">
        <v>24</v>
      </c>
      <c r="G2099" s="43">
        <f t="shared" ref="G2099" si="360">G2100</f>
        <v>77762747.230000004</v>
      </c>
      <c r="H2099" s="44">
        <v>0</v>
      </c>
      <c r="I2099" s="45" t="str">
        <f t="shared" si="351"/>
        <v>0000000000</v>
      </c>
      <c r="J2099" s="46"/>
      <c r="K2099" s="45" t="str">
        <f t="shared" si="348"/>
        <v>62403000000000000000</v>
      </c>
      <c r="L2099" s="39"/>
    </row>
    <row r="2100" spans="1:12" s="38" customFormat="1" ht="25.5">
      <c r="A2100" s="47" t="s">
        <v>1147</v>
      </c>
      <c r="B2100" s="48" t="s">
        <v>1140</v>
      </c>
      <c r="C2100" s="49" t="s">
        <v>28</v>
      </c>
      <c r="D2100" s="49" t="s">
        <v>520</v>
      </c>
      <c r="E2100" s="49" t="s">
        <v>23</v>
      </c>
      <c r="F2100" s="49" t="s">
        <v>24</v>
      </c>
      <c r="G2100" s="50">
        <f>G2101+G2107+G2161</f>
        <v>77762747.230000004</v>
      </c>
      <c r="H2100" s="51">
        <v>0</v>
      </c>
      <c r="I2100" s="45" t="str">
        <f t="shared" si="351"/>
        <v>0000000000</v>
      </c>
      <c r="J2100" s="46"/>
      <c r="K2100" s="45" t="str">
        <f t="shared" si="348"/>
        <v>62403090000000000000</v>
      </c>
      <c r="L2100" s="39"/>
    </row>
    <row r="2101" spans="1:12" s="38" customFormat="1" ht="25.5">
      <c r="A2101" s="87" t="s">
        <v>162</v>
      </c>
      <c r="B2101" s="53" t="s">
        <v>1140</v>
      </c>
      <c r="C2101" s="54" t="s">
        <v>28</v>
      </c>
      <c r="D2101" s="54" t="s">
        <v>520</v>
      </c>
      <c r="E2101" s="54" t="s">
        <v>163</v>
      </c>
      <c r="F2101" s="54" t="s">
        <v>24</v>
      </c>
      <c r="G2101" s="55">
        <f>G2102</f>
        <v>25480</v>
      </c>
      <c r="H2101" s="56">
        <v>1500000000</v>
      </c>
      <c r="I2101" s="45" t="str">
        <f t="shared" si="351"/>
        <v>1500000000</v>
      </c>
      <c r="J2101" s="46"/>
      <c r="K2101" s="45" t="str">
        <f t="shared" si="348"/>
        <v>62403091500000000000</v>
      </c>
      <c r="L2101" s="39"/>
    </row>
    <row r="2102" spans="1:12" s="150" customFormat="1">
      <c r="A2102" s="52" t="s">
        <v>184</v>
      </c>
      <c r="B2102" s="53" t="s">
        <v>1140</v>
      </c>
      <c r="C2102" s="54" t="s">
        <v>28</v>
      </c>
      <c r="D2102" s="54" t="s">
        <v>520</v>
      </c>
      <c r="E2102" s="54" t="s">
        <v>185</v>
      </c>
      <c r="F2102" s="54" t="s">
        <v>24</v>
      </c>
      <c r="G2102" s="55">
        <f t="shared" ref="G2102:G2105" si="361">G2103</f>
        <v>25480</v>
      </c>
      <c r="H2102" s="56">
        <v>1530000000</v>
      </c>
      <c r="I2102" s="45" t="str">
        <f t="shared" si="351"/>
        <v>1530000000</v>
      </c>
      <c r="J2102" s="46"/>
      <c r="K2102" s="45" t="str">
        <f t="shared" si="348"/>
        <v>62403091530000000000</v>
      </c>
      <c r="L2102" s="39"/>
    </row>
    <row r="2103" spans="1:12" s="38" customFormat="1" ht="25.5">
      <c r="A2103" s="87" t="s">
        <v>1148</v>
      </c>
      <c r="B2103" s="53" t="s">
        <v>1140</v>
      </c>
      <c r="C2103" s="54" t="s">
        <v>28</v>
      </c>
      <c r="D2103" s="54" t="s">
        <v>520</v>
      </c>
      <c r="E2103" s="54" t="s">
        <v>1149</v>
      </c>
      <c r="F2103" s="54" t="s">
        <v>24</v>
      </c>
      <c r="G2103" s="55">
        <f t="shared" si="361"/>
        <v>25480</v>
      </c>
      <c r="H2103" s="56">
        <v>1530200000</v>
      </c>
      <c r="I2103" s="45" t="str">
        <f t="shared" si="351"/>
        <v>1530200000</v>
      </c>
      <c r="J2103" s="46"/>
      <c r="K2103" s="45" t="str">
        <f t="shared" si="348"/>
        <v>62403091530200000000</v>
      </c>
      <c r="L2103" s="39"/>
    </row>
    <row r="2104" spans="1:12" s="38" customFormat="1" ht="25.5">
      <c r="A2104" s="87" t="s">
        <v>1150</v>
      </c>
      <c r="B2104" s="53" t="s">
        <v>1140</v>
      </c>
      <c r="C2104" s="54" t="s">
        <v>28</v>
      </c>
      <c r="D2104" s="54" t="s">
        <v>520</v>
      </c>
      <c r="E2104" s="54" t="s">
        <v>1151</v>
      </c>
      <c r="F2104" s="54" t="s">
        <v>24</v>
      </c>
      <c r="G2104" s="55">
        <f t="shared" si="361"/>
        <v>25480</v>
      </c>
      <c r="H2104" s="56">
        <v>1530221290</v>
      </c>
      <c r="I2104" s="45" t="str">
        <f t="shared" si="351"/>
        <v>1530221290</v>
      </c>
      <c r="J2104" s="46"/>
      <c r="K2104" s="45" t="str">
        <f t="shared" si="348"/>
        <v>62403091530221290000</v>
      </c>
      <c r="L2104" s="39"/>
    </row>
    <row r="2105" spans="1:12" s="38" customFormat="1" ht="25.5">
      <c r="A2105" s="87" t="s">
        <v>43</v>
      </c>
      <c r="B2105" s="53" t="s">
        <v>1140</v>
      </c>
      <c r="C2105" s="54" t="s">
        <v>28</v>
      </c>
      <c r="D2105" s="54" t="s">
        <v>520</v>
      </c>
      <c r="E2105" s="54" t="s">
        <v>1151</v>
      </c>
      <c r="F2105" s="54" t="s">
        <v>44</v>
      </c>
      <c r="G2105" s="55">
        <f t="shared" si="361"/>
        <v>25480</v>
      </c>
      <c r="H2105" s="56">
        <v>1530221290</v>
      </c>
      <c r="I2105" s="45" t="str">
        <f t="shared" si="351"/>
        <v>1530221290</v>
      </c>
      <c r="J2105" s="45"/>
      <c r="K2105" s="45" t="str">
        <f t="shared" si="348"/>
        <v>62403091530221290240</v>
      </c>
      <c r="L2105" s="39"/>
    </row>
    <row r="2106" spans="1:12" s="82" customFormat="1" ht="25.5">
      <c r="A2106" s="57" t="s">
        <v>45</v>
      </c>
      <c r="B2106" s="53" t="s">
        <v>1140</v>
      </c>
      <c r="C2106" s="54" t="s">
        <v>28</v>
      </c>
      <c r="D2106" s="54" t="s">
        <v>520</v>
      </c>
      <c r="E2106" s="54" t="s">
        <v>1151</v>
      </c>
      <c r="F2106" s="54" t="s">
        <v>46</v>
      </c>
      <c r="G2106" s="55">
        <f>VLOOKUP($K2106,'[1]АС БЮДЖ на 31 12 2018'!$A$8:$H$701,6,0)</f>
        <v>25480</v>
      </c>
      <c r="H2106" s="56">
        <v>1530221290</v>
      </c>
      <c r="I2106" s="45" t="str">
        <f t="shared" si="351"/>
        <v>1530221290</v>
      </c>
      <c r="J2106" s="45"/>
      <c r="K2106" s="45" t="str">
        <f t="shared" si="348"/>
        <v>62403091530221290244</v>
      </c>
      <c r="L2106" s="81"/>
    </row>
    <row r="2107" spans="1:12" s="38" customFormat="1" ht="51">
      <c r="A2107" s="52" t="s">
        <v>482</v>
      </c>
      <c r="B2107" s="53" t="s">
        <v>1140</v>
      </c>
      <c r="C2107" s="54" t="s">
        <v>28</v>
      </c>
      <c r="D2107" s="54" t="s">
        <v>520</v>
      </c>
      <c r="E2107" s="54" t="s">
        <v>483</v>
      </c>
      <c r="F2107" s="54" t="s">
        <v>24</v>
      </c>
      <c r="G2107" s="55">
        <f>G2108+G2131+G2137</f>
        <v>62532340.259999998</v>
      </c>
      <c r="H2107" s="56">
        <v>1600000000</v>
      </c>
      <c r="I2107" s="45" t="str">
        <f t="shared" si="351"/>
        <v>1600000000</v>
      </c>
      <c r="J2107" s="46"/>
      <c r="K2107" s="45" t="str">
        <f t="shared" si="348"/>
        <v>62403091600000000000</v>
      </c>
      <c r="L2107" s="39"/>
    </row>
    <row r="2108" spans="1:12" s="150" customFormat="1" ht="25.5">
      <c r="A2108" s="52" t="s">
        <v>1152</v>
      </c>
      <c r="B2108" s="53" t="s">
        <v>1140</v>
      </c>
      <c r="C2108" s="54" t="s">
        <v>28</v>
      </c>
      <c r="D2108" s="54" t="s">
        <v>520</v>
      </c>
      <c r="E2108" s="54" t="s">
        <v>1153</v>
      </c>
      <c r="F2108" s="54" t="s">
        <v>24</v>
      </c>
      <c r="G2108" s="55">
        <f>G2109+G2113+G2125</f>
        <v>34240075.159999996</v>
      </c>
      <c r="H2108" s="56">
        <v>1610000000</v>
      </c>
      <c r="I2108" s="45" t="str">
        <f t="shared" si="351"/>
        <v>1610000000</v>
      </c>
      <c r="J2108" s="46"/>
      <c r="K2108" s="45" t="str">
        <f t="shared" si="348"/>
        <v>62403091610000000000</v>
      </c>
      <c r="L2108" s="39"/>
    </row>
    <row r="2109" spans="1:12" s="38" customFormat="1" ht="38.25">
      <c r="A2109" s="52" t="s">
        <v>1154</v>
      </c>
      <c r="B2109" s="53" t="s">
        <v>1140</v>
      </c>
      <c r="C2109" s="54" t="s">
        <v>28</v>
      </c>
      <c r="D2109" s="54" t="s">
        <v>520</v>
      </c>
      <c r="E2109" s="54" t="s">
        <v>1155</v>
      </c>
      <c r="F2109" s="54" t="s">
        <v>24</v>
      </c>
      <c r="G2109" s="55">
        <f t="shared" ref="G2109:G2111" si="362">G2110</f>
        <v>100000</v>
      </c>
      <c r="H2109" s="56">
        <v>1610100000</v>
      </c>
      <c r="I2109" s="45" t="str">
        <f t="shared" si="351"/>
        <v>1610100000</v>
      </c>
      <c r="J2109" s="46"/>
      <c r="K2109" s="45" t="str">
        <f t="shared" si="348"/>
        <v>62403091610100000000</v>
      </c>
      <c r="L2109" s="39"/>
    </row>
    <row r="2110" spans="1:12" s="38" customFormat="1" ht="38.25">
      <c r="A2110" s="87" t="s">
        <v>1156</v>
      </c>
      <c r="B2110" s="53" t="s">
        <v>1140</v>
      </c>
      <c r="C2110" s="54" t="s">
        <v>28</v>
      </c>
      <c r="D2110" s="54" t="s">
        <v>520</v>
      </c>
      <c r="E2110" s="54" t="s">
        <v>1157</v>
      </c>
      <c r="F2110" s="54" t="s">
        <v>24</v>
      </c>
      <c r="G2110" s="55">
        <f t="shared" si="362"/>
        <v>100000</v>
      </c>
      <c r="H2110" s="56">
        <v>1610120120</v>
      </c>
      <c r="I2110" s="45" t="str">
        <f t="shared" si="351"/>
        <v>1610120120</v>
      </c>
      <c r="J2110" s="46"/>
      <c r="K2110" s="45" t="str">
        <f t="shared" ref="K2110:K2173" si="363">CONCATENATE(B2110,C2110,D2110,I2110,F2110)</f>
        <v>62403091610120120000</v>
      </c>
      <c r="L2110" s="39"/>
    </row>
    <row r="2111" spans="1:12" s="38" customFormat="1" ht="25.5">
      <c r="A2111" s="52" t="s">
        <v>43</v>
      </c>
      <c r="B2111" s="53" t="s">
        <v>1140</v>
      </c>
      <c r="C2111" s="54" t="s">
        <v>28</v>
      </c>
      <c r="D2111" s="54" t="s">
        <v>520</v>
      </c>
      <c r="E2111" s="54" t="s">
        <v>1157</v>
      </c>
      <c r="F2111" s="54" t="s">
        <v>44</v>
      </c>
      <c r="G2111" s="55">
        <f t="shared" si="362"/>
        <v>100000</v>
      </c>
      <c r="H2111" s="56">
        <v>1610120120</v>
      </c>
      <c r="I2111" s="45" t="str">
        <f t="shared" si="351"/>
        <v>1610120120</v>
      </c>
      <c r="J2111" s="45"/>
      <c r="K2111" s="45" t="str">
        <f t="shared" si="363"/>
        <v>62403091610120120240</v>
      </c>
      <c r="L2111" s="39"/>
    </row>
    <row r="2112" spans="1:12" s="59" customFormat="1" ht="25.5">
      <c r="A2112" s="57" t="s">
        <v>45</v>
      </c>
      <c r="B2112" s="53" t="s">
        <v>1140</v>
      </c>
      <c r="C2112" s="54" t="s">
        <v>28</v>
      </c>
      <c r="D2112" s="54" t="s">
        <v>520</v>
      </c>
      <c r="E2112" s="54" t="s">
        <v>1157</v>
      </c>
      <c r="F2112" s="54" t="s">
        <v>46</v>
      </c>
      <c r="G2112" s="55">
        <f>VLOOKUP($K2112,'[1]АС БЮДЖ на 31 12 2018'!$A$8:$H$701,6,0)</f>
        <v>100000</v>
      </c>
      <c r="H2112" s="56">
        <v>1610120120</v>
      </c>
      <c r="I2112" s="45" t="str">
        <f t="shared" si="351"/>
        <v>1610120120</v>
      </c>
      <c r="J2112" s="45"/>
      <c r="K2112" s="45" t="str">
        <f t="shared" si="363"/>
        <v>62403091610120120244</v>
      </c>
      <c r="L2112" s="58"/>
    </row>
    <row r="2113" spans="1:12" s="38" customFormat="1" ht="25.5">
      <c r="A2113" s="87" t="s">
        <v>1158</v>
      </c>
      <c r="B2113" s="53" t="s">
        <v>1140</v>
      </c>
      <c r="C2113" s="54" t="s">
        <v>28</v>
      </c>
      <c r="D2113" s="54" t="s">
        <v>520</v>
      </c>
      <c r="E2113" s="54" t="s">
        <v>1159</v>
      </c>
      <c r="F2113" s="54" t="s">
        <v>24</v>
      </c>
      <c r="G2113" s="55">
        <f>G2114</f>
        <v>33710075.159999996</v>
      </c>
      <c r="H2113" s="56">
        <v>1610200000</v>
      </c>
      <c r="I2113" s="45" t="str">
        <f t="shared" si="351"/>
        <v>1610200000</v>
      </c>
      <c r="J2113" s="46"/>
      <c r="K2113" s="45" t="str">
        <f t="shared" si="363"/>
        <v>62403091610200000000</v>
      </c>
      <c r="L2113" s="39"/>
    </row>
    <row r="2114" spans="1:12" s="38" customFormat="1">
      <c r="A2114" s="87" t="s">
        <v>152</v>
      </c>
      <c r="B2114" s="53" t="s">
        <v>1140</v>
      </c>
      <c r="C2114" s="54" t="s">
        <v>28</v>
      </c>
      <c r="D2114" s="54" t="s">
        <v>520</v>
      </c>
      <c r="E2114" s="54" t="s">
        <v>1160</v>
      </c>
      <c r="F2114" s="54" t="s">
        <v>24</v>
      </c>
      <c r="G2114" s="55">
        <f>G2115+G2119+G2121</f>
        <v>33710075.159999996</v>
      </c>
      <c r="H2114" s="56">
        <v>1610211010</v>
      </c>
      <c r="I2114" s="45" t="str">
        <f t="shared" si="351"/>
        <v>1610211010</v>
      </c>
      <c r="J2114" s="46"/>
      <c r="K2114" s="45" t="str">
        <f t="shared" si="363"/>
        <v>62403091610211010000</v>
      </c>
      <c r="L2114" s="39"/>
    </row>
    <row r="2115" spans="1:12" s="38" customFormat="1">
      <c r="A2115" s="52" t="s">
        <v>154</v>
      </c>
      <c r="B2115" s="53" t="s">
        <v>1140</v>
      </c>
      <c r="C2115" s="54" t="s">
        <v>28</v>
      </c>
      <c r="D2115" s="54" t="s">
        <v>520</v>
      </c>
      <c r="E2115" s="54" t="s">
        <v>1160</v>
      </c>
      <c r="F2115" s="54" t="s">
        <v>155</v>
      </c>
      <c r="G2115" s="55">
        <f>SUM(G2116:G2118)</f>
        <v>24576820</v>
      </c>
      <c r="H2115" s="56">
        <v>1610211010</v>
      </c>
      <c r="I2115" s="45" t="str">
        <f t="shared" ref="I2115:I2180" si="364">TEXT(H2115,"0000000000")</f>
        <v>1610211010</v>
      </c>
      <c r="J2115" s="45"/>
      <c r="K2115" s="45" t="str">
        <f t="shared" si="363"/>
        <v>62403091610211010110</v>
      </c>
      <c r="L2115" s="39"/>
    </row>
    <row r="2116" spans="1:12" s="59" customFormat="1">
      <c r="A2116" s="57" t="s">
        <v>156</v>
      </c>
      <c r="B2116" s="53" t="s">
        <v>1140</v>
      </c>
      <c r="C2116" s="54" t="s">
        <v>28</v>
      </c>
      <c r="D2116" s="54" t="s">
        <v>520</v>
      </c>
      <c r="E2116" s="54" t="s">
        <v>1160</v>
      </c>
      <c r="F2116" s="54" t="s">
        <v>157</v>
      </c>
      <c r="G2116" s="55">
        <f>VLOOKUP($K2116,'[1]АС БЮДЖ на 31 12 2018'!$A$8:$H$701,6,0)</f>
        <v>18900889.109999999</v>
      </c>
      <c r="H2116" s="56">
        <v>1610211010</v>
      </c>
      <c r="I2116" s="45" t="str">
        <f t="shared" si="364"/>
        <v>1610211010</v>
      </c>
      <c r="J2116" s="45"/>
      <c r="K2116" s="45" t="str">
        <f t="shared" si="363"/>
        <v>62403091610211010111</v>
      </c>
      <c r="L2116" s="58"/>
    </row>
    <row r="2117" spans="1:12" s="59" customFormat="1">
      <c r="A2117" s="57" t="s">
        <v>158</v>
      </c>
      <c r="B2117" s="53" t="s">
        <v>1140</v>
      </c>
      <c r="C2117" s="54" t="s">
        <v>28</v>
      </c>
      <c r="D2117" s="54" t="s">
        <v>520</v>
      </c>
      <c r="E2117" s="54" t="s">
        <v>1160</v>
      </c>
      <c r="F2117" s="54" t="s">
        <v>159</v>
      </c>
      <c r="G2117" s="55">
        <f>VLOOKUP($K2117,'[1]АС БЮДЖ на 31 12 2018'!$A$8:$H$701,6,0)</f>
        <v>6300</v>
      </c>
      <c r="H2117" s="56">
        <v>1610211010</v>
      </c>
      <c r="I2117" s="45" t="str">
        <f t="shared" si="364"/>
        <v>1610211010</v>
      </c>
      <c r="J2117" s="45"/>
      <c r="K2117" s="45" t="str">
        <f t="shared" si="363"/>
        <v>62403091610211010112</v>
      </c>
      <c r="L2117" s="58"/>
    </row>
    <row r="2118" spans="1:12" s="59" customFormat="1" ht="25.5">
      <c r="A2118" s="57" t="s">
        <v>160</v>
      </c>
      <c r="B2118" s="53" t="s">
        <v>1140</v>
      </c>
      <c r="C2118" s="54" t="s">
        <v>28</v>
      </c>
      <c r="D2118" s="54" t="s">
        <v>520</v>
      </c>
      <c r="E2118" s="54" t="s">
        <v>1160</v>
      </c>
      <c r="F2118" s="54" t="s">
        <v>161</v>
      </c>
      <c r="G2118" s="55">
        <f>VLOOKUP($K2118,'[1]АС БЮДЖ на 31 12 2018'!$A$8:$H$701,6,0)</f>
        <v>5669630.8899999997</v>
      </c>
      <c r="H2118" s="56">
        <v>1610211010</v>
      </c>
      <c r="I2118" s="45" t="str">
        <f t="shared" si="364"/>
        <v>1610211010</v>
      </c>
      <c r="J2118" s="45"/>
      <c r="K2118" s="45" t="str">
        <f t="shared" si="363"/>
        <v>62403091610211010119</v>
      </c>
      <c r="L2118" s="58"/>
    </row>
    <row r="2119" spans="1:12" s="38" customFormat="1" ht="25.5">
      <c r="A2119" s="87" t="s">
        <v>43</v>
      </c>
      <c r="B2119" s="53" t="s">
        <v>1140</v>
      </c>
      <c r="C2119" s="54" t="s">
        <v>28</v>
      </c>
      <c r="D2119" s="54" t="s">
        <v>520</v>
      </c>
      <c r="E2119" s="54" t="s">
        <v>1160</v>
      </c>
      <c r="F2119" s="54" t="s">
        <v>44</v>
      </c>
      <c r="G2119" s="55">
        <f>G2120</f>
        <v>8247655.2199999997</v>
      </c>
      <c r="H2119" s="56">
        <v>1610211010</v>
      </c>
      <c r="I2119" s="45" t="str">
        <f t="shared" si="364"/>
        <v>1610211010</v>
      </c>
      <c r="J2119" s="45"/>
      <c r="K2119" s="45" t="str">
        <f t="shared" si="363"/>
        <v>62403091610211010240</v>
      </c>
      <c r="L2119" s="39"/>
    </row>
    <row r="2120" spans="1:12" s="59" customFormat="1" ht="25.5">
      <c r="A2120" s="57" t="s">
        <v>45</v>
      </c>
      <c r="B2120" s="53" t="s">
        <v>1140</v>
      </c>
      <c r="C2120" s="54" t="s">
        <v>28</v>
      </c>
      <c r="D2120" s="54" t="s">
        <v>520</v>
      </c>
      <c r="E2120" s="54" t="s">
        <v>1160</v>
      </c>
      <c r="F2120" s="54" t="s">
        <v>46</v>
      </c>
      <c r="G2120" s="55">
        <f>VLOOKUP($K2120,'[1]АС БЮДЖ на 31 12 2018'!$A$8:$H$701,6,0)</f>
        <v>8247655.2199999997</v>
      </c>
      <c r="H2120" s="56">
        <v>1610211010</v>
      </c>
      <c r="I2120" s="45" t="str">
        <f t="shared" si="364"/>
        <v>1610211010</v>
      </c>
      <c r="J2120" s="45"/>
      <c r="K2120" s="45" t="str">
        <f t="shared" si="363"/>
        <v>62403091610211010244</v>
      </c>
      <c r="L2120" s="58"/>
    </row>
    <row r="2121" spans="1:12" s="38" customFormat="1">
      <c r="A2121" s="87" t="s">
        <v>47</v>
      </c>
      <c r="B2121" s="53" t="s">
        <v>1140</v>
      </c>
      <c r="C2121" s="54" t="s">
        <v>28</v>
      </c>
      <c r="D2121" s="54" t="s">
        <v>520</v>
      </c>
      <c r="E2121" s="54" t="s">
        <v>1160</v>
      </c>
      <c r="F2121" s="54" t="s">
        <v>48</v>
      </c>
      <c r="G2121" s="55">
        <f>SUM(G2122:G2124)</f>
        <v>885599.94</v>
      </c>
      <c r="H2121" s="56">
        <v>1610211010</v>
      </c>
      <c r="I2121" s="45" t="str">
        <f t="shared" si="364"/>
        <v>1610211010</v>
      </c>
      <c r="J2121" s="45"/>
      <c r="K2121" s="45" t="str">
        <f t="shared" si="363"/>
        <v>62403091610211010850</v>
      </c>
      <c r="L2121" s="39"/>
    </row>
    <row r="2122" spans="1:12" s="59" customFormat="1">
      <c r="A2122" s="57" t="s">
        <v>49</v>
      </c>
      <c r="B2122" s="53" t="s">
        <v>1140</v>
      </c>
      <c r="C2122" s="54" t="s">
        <v>28</v>
      </c>
      <c r="D2122" s="54" t="s">
        <v>520</v>
      </c>
      <c r="E2122" s="54" t="s">
        <v>1160</v>
      </c>
      <c r="F2122" s="54" t="s">
        <v>50</v>
      </c>
      <c r="G2122" s="55">
        <f>VLOOKUP($K2122,'[1]АС БЮДЖ на 31 12 2018'!$A$8:$H$701,6,0)</f>
        <v>834415.94</v>
      </c>
      <c r="H2122" s="56">
        <v>1610211010</v>
      </c>
      <c r="I2122" s="45" t="str">
        <f t="shared" si="364"/>
        <v>1610211010</v>
      </c>
      <c r="J2122" s="45"/>
      <c r="K2122" s="45" t="str">
        <f t="shared" si="363"/>
        <v>62403091610211010851</v>
      </c>
      <c r="L2122" s="58"/>
    </row>
    <row r="2123" spans="1:12" s="82" customFormat="1">
      <c r="A2123" s="57" t="s">
        <v>51</v>
      </c>
      <c r="B2123" s="53" t="s">
        <v>1140</v>
      </c>
      <c r="C2123" s="54" t="s">
        <v>28</v>
      </c>
      <c r="D2123" s="54" t="s">
        <v>520</v>
      </c>
      <c r="E2123" s="54" t="s">
        <v>1160</v>
      </c>
      <c r="F2123" s="54" t="s">
        <v>52</v>
      </c>
      <c r="G2123" s="55">
        <f>VLOOKUP($K2123,'[1]АС БЮДЖ на 31 12 2018'!$A$8:$H$701,6,0)</f>
        <v>46584</v>
      </c>
      <c r="H2123" s="56">
        <v>1610211010</v>
      </c>
      <c r="I2123" s="45" t="str">
        <f t="shared" si="364"/>
        <v>1610211010</v>
      </c>
      <c r="J2123" s="45"/>
      <c r="K2123" s="45" t="str">
        <f t="shared" si="363"/>
        <v>62403091610211010852</v>
      </c>
      <c r="L2123" s="81"/>
    </row>
    <row r="2124" spans="1:12" s="82" customFormat="1">
      <c r="A2124" s="57" t="s">
        <v>53</v>
      </c>
      <c r="B2124" s="53" t="s">
        <v>1140</v>
      </c>
      <c r="C2124" s="54" t="s">
        <v>28</v>
      </c>
      <c r="D2124" s="54" t="s">
        <v>520</v>
      </c>
      <c r="E2124" s="54" t="s">
        <v>1160</v>
      </c>
      <c r="F2124" s="54" t="s">
        <v>54</v>
      </c>
      <c r="G2124" s="55">
        <f>VLOOKUP($K2124,'[1]АС БЮДЖ на 31 12 2018'!$A$8:$H$701,6,0)</f>
        <v>4600</v>
      </c>
      <c r="H2124" s="56">
        <v>1610211010</v>
      </c>
      <c r="I2124" s="45" t="str">
        <f t="shared" si="364"/>
        <v>1610211010</v>
      </c>
      <c r="J2124" s="45"/>
      <c r="K2124" s="45" t="str">
        <f t="shared" si="363"/>
        <v>62403091610211010853</v>
      </c>
      <c r="L2124" s="81"/>
    </row>
    <row r="2125" spans="1:12" s="38" customFormat="1" ht="25.5">
      <c r="A2125" s="87" t="s">
        <v>1148</v>
      </c>
      <c r="B2125" s="53" t="s">
        <v>1140</v>
      </c>
      <c r="C2125" s="54" t="s">
        <v>28</v>
      </c>
      <c r="D2125" s="54" t="s">
        <v>520</v>
      </c>
      <c r="E2125" s="54" t="s">
        <v>1161</v>
      </c>
      <c r="F2125" s="54" t="s">
        <v>24</v>
      </c>
      <c r="G2125" s="55">
        <f t="shared" ref="G2125" si="365">G2126</f>
        <v>430000</v>
      </c>
      <c r="H2125" s="56">
        <v>1610300000</v>
      </c>
      <c r="I2125" s="45" t="str">
        <f t="shared" si="364"/>
        <v>1610300000</v>
      </c>
      <c r="J2125" s="46"/>
      <c r="K2125" s="45" t="str">
        <f t="shared" si="363"/>
        <v>62403091610300000000</v>
      </c>
      <c r="L2125" s="39"/>
    </row>
    <row r="2126" spans="1:12" s="38" customFormat="1" ht="38.25">
      <c r="A2126" s="52" t="s">
        <v>1162</v>
      </c>
      <c r="B2126" s="53" t="s">
        <v>1140</v>
      </c>
      <c r="C2126" s="54" t="s">
        <v>28</v>
      </c>
      <c r="D2126" s="54" t="s">
        <v>520</v>
      </c>
      <c r="E2126" s="54" t="s">
        <v>1163</v>
      </c>
      <c r="F2126" s="54" t="s">
        <v>24</v>
      </c>
      <c r="G2126" s="55">
        <f>G2127+G2129</f>
        <v>430000</v>
      </c>
      <c r="H2126" s="56">
        <v>1610320120</v>
      </c>
      <c r="I2126" s="45" t="str">
        <f t="shared" si="364"/>
        <v>1610320120</v>
      </c>
      <c r="J2126" s="46"/>
      <c r="K2126" s="45" t="str">
        <f t="shared" si="363"/>
        <v>62403091610320120000</v>
      </c>
      <c r="L2126" s="39"/>
    </row>
    <row r="2127" spans="1:12" s="38" customFormat="1" ht="25.5">
      <c r="A2127" s="87" t="s">
        <v>43</v>
      </c>
      <c r="B2127" s="53" t="s">
        <v>1140</v>
      </c>
      <c r="C2127" s="54" t="s">
        <v>28</v>
      </c>
      <c r="D2127" s="54" t="s">
        <v>520</v>
      </c>
      <c r="E2127" s="54" t="s">
        <v>1163</v>
      </c>
      <c r="F2127" s="54" t="s">
        <v>44</v>
      </c>
      <c r="G2127" s="55">
        <f>G2128</f>
        <v>426100</v>
      </c>
      <c r="H2127" s="56">
        <v>1610320120</v>
      </c>
      <c r="I2127" s="45" t="str">
        <f t="shared" si="364"/>
        <v>1610320120</v>
      </c>
      <c r="J2127" s="45"/>
      <c r="K2127" s="45" t="str">
        <f t="shared" si="363"/>
        <v>62403091610320120240</v>
      </c>
      <c r="L2127" s="39"/>
    </row>
    <row r="2128" spans="1:12" s="59" customFormat="1" ht="25.5">
      <c r="A2128" s="57" t="s">
        <v>45</v>
      </c>
      <c r="B2128" s="53" t="s">
        <v>1140</v>
      </c>
      <c r="C2128" s="54" t="s">
        <v>28</v>
      </c>
      <c r="D2128" s="54" t="s">
        <v>520</v>
      </c>
      <c r="E2128" s="54" t="s">
        <v>1163</v>
      </c>
      <c r="F2128" s="54" t="s">
        <v>46</v>
      </c>
      <c r="G2128" s="55">
        <f>VLOOKUP($K2128,'[1]АС БЮДЖ на 31 12 2018'!$A$8:$H$701,6,0)</f>
        <v>426100</v>
      </c>
      <c r="H2128" s="56">
        <v>1610320120</v>
      </c>
      <c r="I2128" s="45" t="str">
        <f t="shared" si="364"/>
        <v>1610320120</v>
      </c>
      <c r="J2128" s="45"/>
      <c r="K2128" s="45" t="str">
        <f t="shared" si="363"/>
        <v>62403091610320120244</v>
      </c>
      <c r="L2128" s="58"/>
    </row>
    <row r="2129" spans="1:12" s="59" customFormat="1">
      <c r="A2129" s="87" t="s">
        <v>47</v>
      </c>
      <c r="B2129" s="53" t="s">
        <v>1140</v>
      </c>
      <c r="C2129" s="54" t="s">
        <v>28</v>
      </c>
      <c r="D2129" s="54" t="s">
        <v>520</v>
      </c>
      <c r="E2129" s="54" t="s">
        <v>1163</v>
      </c>
      <c r="F2129" s="54" t="s">
        <v>48</v>
      </c>
      <c r="G2129" s="55">
        <f>G2130</f>
        <v>3900</v>
      </c>
      <c r="H2129" s="56">
        <v>1610320120</v>
      </c>
      <c r="I2129" s="45" t="str">
        <f t="shared" si="364"/>
        <v>1610320120</v>
      </c>
      <c r="J2129" s="45"/>
      <c r="K2129" s="45" t="str">
        <f t="shared" si="363"/>
        <v>62403091610320120850</v>
      </c>
      <c r="L2129" s="58"/>
    </row>
    <row r="2130" spans="1:12" s="59" customFormat="1">
      <c r="A2130" s="57" t="s">
        <v>51</v>
      </c>
      <c r="B2130" s="53" t="s">
        <v>1140</v>
      </c>
      <c r="C2130" s="54" t="s">
        <v>28</v>
      </c>
      <c r="D2130" s="54" t="s">
        <v>520</v>
      </c>
      <c r="E2130" s="54" t="s">
        <v>1163</v>
      </c>
      <c r="F2130" s="54" t="s">
        <v>52</v>
      </c>
      <c r="G2130" s="55">
        <f>VLOOKUP($K2130,'[1]АС БЮДЖ на 31 12 2018'!$A$8:$H$701,6,0)</f>
        <v>3900</v>
      </c>
      <c r="H2130" s="56">
        <v>1610320120</v>
      </c>
      <c r="I2130" s="45" t="str">
        <f t="shared" si="364"/>
        <v>1610320120</v>
      </c>
      <c r="J2130" s="45"/>
      <c r="K2130" s="45" t="str">
        <f t="shared" si="363"/>
        <v>62403091610320120852</v>
      </c>
      <c r="L2130" s="58"/>
    </row>
    <row r="2131" spans="1:12" s="150" customFormat="1" ht="25.5">
      <c r="A2131" s="52" t="s">
        <v>484</v>
      </c>
      <c r="B2131" s="53" t="s">
        <v>1140</v>
      </c>
      <c r="C2131" s="54" t="s">
        <v>28</v>
      </c>
      <c r="D2131" s="54" t="s">
        <v>520</v>
      </c>
      <c r="E2131" s="54" t="s">
        <v>485</v>
      </c>
      <c r="F2131" s="54" t="s">
        <v>24</v>
      </c>
      <c r="G2131" s="55">
        <f t="shared" ref="G2131:G2132" si="366">G2132</f>
        <v>1709468.1</v>
      </c>
      <c r="H2131" s="56">
        <v>1620000000</v>
      </c>
      <c r="I2131" s="45" t="str">
        <f t="shared" si="364"/>
        <v>1620000000</v>
      </c>
      <c r="J2131" s="46"/>
      <c r="K2131" s="45" t="str">
        <f t="shared" si="363"/>
        <v>62403091620000000000</v>
      </c>
      <c r="L2131" s="39"/>
    </row>
    <row r="2132" spans="1:12" s="38" customFormat="1">
      <c r="A2132" s="87" t="s">
        <v>1164</v>
      </c>
      <c r="B2132" s="53" t="s">
        <v>1140</v>
      </c>
      <c r="C2132" s="54" t="s">
        <v>28</v>
      </c>
      <c r="D2132" s="54" t="s">
        <v>520</v>
      </c>
      <c r="E2132" s="54" t="s">
        <v>1165</v>
      </c>
      <c r="F2132" s="54" t="s">
        <v>24</v>
      </c>
      <c r="G2132" s="55">
        <f t="shared" si="366"/>
        <v>1709468.1</v>
      </c>
      <c r="H2132" s="56">
        <v>1620100000</v>
      </c>
      <c r="I2132" s="45" t="str">
        <f t="shared" si="364"/>
        <v>1620100000</v>
      </c>
      <c r="J2132" s="46"/>
      <c r="K2132" s="45" t="str">
        <f t="shared" si="363"/>
        <v>62403091620100000000</v>
      </c>
      <c r="L2132" s="39"/>
    </row>
    <row r="2133" spans="1:12" s="38" customFormat="1">
      <c r="A2133" s="87" t="s">
        <v>1166</v>
      </c>
      <c r="B2133" s="53" t="s">
        <v>1140</v>
      </c>
      <c r="C2133" s="54" t="s">
        <v>28</v>
      </c>
      <c r="D2133" s="54" t="s">
        <v>520</v>
      </c>
      <c r="E2133" s="54" t="s">
        <v>1167</v>
      </c>
      <c r="F2133" s="54" t="s">
        <v>24</v>
      </c>
      <c r="G2133" s="55">
        <f>G2134+G2136</f>
        <v>1709468.1</v>
      </c>
      <c r="H2133" s="56">
        <v>1620120540</v>
      </c>
      <c r="I2133" s="45" t="str">
        <f t="shared" si="364"/>
        <v>1620120540</v>
      </c>
      <c r="J2133" s="46"/>
      <c r="K2133" s="45" t="str">
        <f t="shared" si="363"/>
        <v>62403091620120540000</v>
      </c>
      <c r="L2133" s="39"/>
    </row>
    <row r="2134" spans="1:12" s="38" customFormat="1" ht="25.5">
      <c r="A2134" s="52" t="s">
        <v>43</v>
      </c>
      <c r="B2134" s="53" t="s">
        <v>1140</v>
      </c>
      <c r="C2134" s="54" t="s">
        <v>28</v>
      </c>
      <c r="D2134" s="54" t="s">
        <v>520</v>
      </c>
      <c r="E2134" s="54" t="s">
        <v>1167</v>
      </c>
      <c r="F2134" s="54" t="s">
        <v>44</v>
      </c>
      <c r="G2134" s="55">
        <f>G2135</f>
        <v>1662468.1</v>
      </c>
      <c r="H2134" s="56">
        <v>1620120540</v>
      </c>
      <c r="I2134" s="45" t="str">
        <f t="shared" si="364"/>
        <v>1620120540</v>
      </c>
      <c r="J2134" s="45"/>
      <c r="K2134" s="45" t="str">
        <f t="shared" si="363"/>
        <v>62403091620120540240</v>
      </c>
      <c r="L2134" s="39"/>
    </row>
    <row r="2135" spans="1:12" s="59" customFormat="1" ht="25.5">
      <c r="A2135" s="57" t="s">
        <v>45</v>
      </c>
      <c r="B2135" s="53" t="s">
        <v>1140</v>
      </c>
      <c r="C2135" s="54" t="s">
        <v>28</v>
      </c>
      <c r="D2135" s="54" t="s">
        <v>520</v>
      </c>
      <c r="E2135" s="54" t="s">
        <v>1167</v>
      </c>
      <c r="F2135" s="54" t="s">
        <v>46</v>
      </c>
      <c r="G2135" s="55">
        <f>VLOOKUP($K2135,'[1]АС БЮДЖ на 31 12 2018'!$A$8:$H$701,6,0)</f>
        <v>1662468.1</v>
      </c>
      <c r="H2135" s="56">
        <v>1620120540</v>
      </c>
      <c r="I2135" s="45" t="str">
        <f t="shared" si="364"/>
        <v>1620120540</v>
      </c>
      <c r="J2135" s="45"/>
      <c r="K2135" s="45" t="str">
        <f t="shared" si="363"/>
        <v>62403091620120540244</v>
      </c>
      <c r="L2135" s="58"/>
    </row>
    <row r="2136" spans="1:12" s="59" customFormat="1">
      <c r="A2136" s="52" t="s">
        <v>115</v>
      </c>
      <c r="B2136" s="53" t="s">
        <v>1140</v>
      </c>
      <c r="C2136" s="54" t="s">
        <v>28</v>
      </c>
      <c r="D2136" s="54" t="s">
        <v>520</v>
      </c>
      <c r="E2136" s="54" t="s">
        <v>1167</v>
      </c>
      <c r="F2136" s="54" t="s">
        <v>116</v>
      </c>
      <c r="G2136" s="55">
        <f>VLOOKUP($K2136,'[1]АС БЮДЖ на 31 12 2018'!$A$8:$H$701,6,0)</f>
        <v>47000</v>
      </c>
      <c r="H2136" s="56">
        <v>1620120540</v>
      </c>
      <c r="I2136" s="45" t="str">
        <f t="shared" si="364"/>
        <v>1620120540</v>
      </c>
      <c r="J2136" s="45"/>
      <c r="K2136" s="45" t="str">
        <f t="shared" si="363"/>
        <v>62403091620120540880</v>
      </c>
      <c r="L2136" s="58"/>
    </row>
    <row r="2137" spans="1:12" s="38" customFormat="1" ht="25.5">
      <c r="A2137" s="52" t="s">
        <v>1168</v>
      </c>
      <c r="B2137" s="53" t="s">
        <v>1140</v>
      </c>
      <c r="C2137" s="54" t="s">
        <v>28</v>
      </c>
      <c r="D2137" s="54" t="s">
        <v>520</v>
      </c>
      <c r="E2137" s="54" t="s">
        <v>1169</v>
      </c>
      <c r="F2137" s="54" t="s">
        <v>24</v>
      </c>
      <c r="G2137" s="55">
        <f>G2138+G2149+G2153+G2157</f>
        <v>26582797</v>
      </c>
      <c r="H2137" s="56">
        <v>1630000000</v>
      </c>
      <c r="I2137" s="45" t="str">
        <f t="shared" si="364"/>
        <v>1630000000</v>
      </c>
      <c r="J2137" s="46"/>
      <c r="K2137" s="45" t="str">
        <f t="shared" si="363"/>
        <v>62403091630000000000</v>
      </c>
      <c r="L2137" s="39"/>
    </row>
    <row r="2138" spans="1:12" s="38" customFormat="1" ht="38.25">
      <c r="A2138" s="52" t="s">
        <v>1170</v>
      </c>
      <c r="B2138" s="53" t="s">
        <v>1140</v>
      </c>
      <c r="C2138" s="54" t="s">
        <v>28</v>
      </c>
      <c r="D2138" s="54" t="s">
        <v>520</v>
      </c>
      <c r="E2138" s="54" t="s">
        <v>1171</v>
      </c>
      <c r="F2138" s="54" t="s">
        <v>24</v>
      </c>
      <c r="G2138" s="55">
        <f>G2139</f>
        <v>18659177</v>
      </c>
      <c r="H2138" s="56">
        <v>1630100000</v>
      </c>
      <c r="I2138" s="45" t="str">
        <f t="shared" si="364"/>
        <v>1630100000</v>
      </c>
      <c r="J2138" s="46"/>
      <c r="K2138" s="45" t="str">
        <f t="shared" si="363"/>
        <v>62403091630100000000</v>
      </c>
      <c r="L2138" s="39"/>
    </row>
    <row r="2139" spans="1:12" s="38" customFormat="1">
      <c r="A2139" s="87" t="s">
        <v>152</v>
      </c>
      <c r="B2139" s="53" t="s">
        <v>1140</v>
      </c>
      <c r="C2139" s="54" t="s">
        <v>28</v>
      </c>
      <c r="D2139" s="54" t="s">
        <v>520</v>
      </c>
      <c r="E2139" s="54" t="s">
        <v>1172</v>
      </c>
      <c r="F2139" s="54" t="s">
        <v>24</v>
      </c>
      <c r="G2139" s="55">
        <f>G2140+G2143+G2145</f>
        <v>18659177</v>
      </c>
      <c r="H2139" s="56">
        <v>1630111010</v>
      </c>
      <c r="I2139" s="45" t="str">
        <f t="shared" si="364"/>
        <v>1630111010</v>
      </c>
      <c r="J2139" s="46"/>
      <c r="K2139" s="45" t="str">
        <f t="shared" si="363"/>
        <v>62403091630111010000</v>
      </c>
      <c r="L2139" s="39"/>
    </row>
    <row r="2140" spans="1:12" s="38" customFormat="1">
      <c r="A2140" s="87" t="s">
        <v>154</v>
      </c>
      <c r="B2140" s="53" t="s">
        <v>1140</v>
      </c>
      <c r="C2140" s="54" t="s">
        <v>28</v>
      </c>
      <c r="D2140" s="54" t="s">
        <v>520</v>
      </c>
      <c r="E2140" s="54" t="s">
        <v>1172</v>
      </c>
      <c r="F2140" s="54" t="s">
        <v>155</v>
      </c>
      <c r="G2140" s="55">
        <f>SUM(G2141:G2142)</f>
        <v>16997420</v>
      </c>
      <c r="H2140" s="56">
        <v>1630111010</v>
      </c>
      <c r="I2140" s="45" t="str">
        <f t="shared" si="364"/>
        <v>1630111010</v>
      </c>
      <c r="J2140" s="45"/>
      <c r="K2140" s="45" t="str">
        <f t="shared" si="363"/>
        <v>62403091630111010110</v>
      </c>
      <c r="L2140" s="39"/>
    </row>
    <row r="2141" spans="1:12" s="59" customFormat="1">
      <c r="A2141" s="57" t="s">
        <v>156</v>
      </c>
      <c r="B2141" s="53" t="s">
        <v>1140</v>
      </c>
      <c r="C2141" s="54" t="s">
        <v>28</v>
      </c>
      <c r="D2141" s="54" t="s">
        <v>520</v>
      </c>
      <c r="E2141" s="54" t="s">
        <v>1172</v>
      </c>
      <c r="F2141" s="54" t="s">
        <v>157</v>
      </c>
      <c r="G2141" s="55">
        <f>VLOOKUP($K2141,'[1]АС БЮДЖ на 31 12 2018'!$A$8:$H$701,6,0)</f>
        <v>13039246.82</v>
      </c>
      <c r="H2141" s="56">
        <v>1630111010</v>
      </c>
      <c r="I2141" s="45" t="str">
        <f t="shared" si="364"/>
        <v>1630111010</v>
      </c>
      <c r="J2141" s="45"/>
      <c r="K2141" s="45" t="str">
        <f t="shared" si="363"/>
        <v>62403091630111010111</v>
      </c>
      <c r="L2141" s="58"/>
    </row>
    <row r="2142" spans="1:12" s="59" customFormat="1" ht="25.5">
      <c r="A2142" s="57" t="s">
        <v>160</v>
      </c>
      <c r="B2142" s="53" t="s">
        <v>1140</v>
      </c>
      <c r="C2142" s="54" t="s">
        <v>28</v>
      </c>
      <c r="D2142" s="54" t="s">
        <v>520</v>
      </c>
      <c r="E2142" s="54" t="s">
        <v>1172</v>
      </c>
      <c r="F2142" s="54" t="s">
        <v>161</v>
      </c>
      <c r="G2142" s="55">
        <f>VLOOKUP($K2142,'[1]АС БЮДЖ на 31 12 2018'!$A$8:$H$701,6,0)</f>
        <v>3958173.18</v>
      </c>
      <c r="H2142" s="56">
        <v>1630111010</v>
      </c>
      <c r="I2142" s="45" t="str">
        <f t="shared" si="364"/>
        <v>1630111010</v>
      </c>
      <c r="J2142" s="45"/>
      <c r="K2142" s="45" t="str">
        <f t="shared" si="363"/>
        <v>62403091630111010119</v>
      </c>
      <c r="L2142" s="58"/>
    </row>
    <row r="2143" spans="1:12" s="38" customFormat="1" ht="25.5">
      <c r="A2143" s="52" t="s">
        <v>43</v>
      </c>
      <c r="B2143" s="53" t="s">
        <v>1140</v>
      </c>
      <c r="C2143" s="54" t="s">
        <v>28</v>
      </c>
      <c r="D2143" s="54" t="s">
        <v>520</v>
      </c>
      <c r="E2143" s="54" t="s">
        <v>1172</v>
      </c>
      <c r="F2143" s="54" t="s">
        <v>44</v>
      </c>
      <c r="G2143" s="55">
        <f>G2144</f>
        <v>1212640</v>
      </c>
      <c r="H2143" s="56">
        <v>1630111010</v>
      </c>
      <c r="I2143" s="45" t="str">
        <f t="shared" si="364"/>
        <v>1630111010</v>
      </c>
      <c r="J2143" s="45"/>
      <c r="K2143" s="45" t="str">
        <f t="shared" si="363"/>
        <v>62403091630111010240</v>
      </c>
      <c r="L2143" s="39"/>
    </row>
    <row r="2144" spans="1:12" s="59" customFormat="1" ht="25.5">
      <c r="A2144" s="57" t="s">
        <v>45</v>
      </c>
      <c r="B2144" s="53" t="s">
        <v>1140</v>
      </c>
      <c r="C2144" s="54" t="s">
        <v>28</v>
      </c>
      <c r="D2144" s="54" t="s">
        <v>520</v>
      </c>
      <c r="E2144" s="54" t="s">
        <v>1172</v>
      </c>
      <c r="F2144" s="54" t="s">
        <v>46</v>
      </c>
      <c r="G2144" s="55">
        <f>VLOOKUP($K2144,'[1]АС БЮДЖ на 31 12 2018'!$A$8:$H$701,6,0)</f>
        <v>1212640</v>
      </c>
      <c r="H2144" s="56">
        <v>1630111010</v>
      </c>
      <c r="I2144" s="45" t="str">
        <f t="shared" si="364"/>
        <v>1630111010</v>
      </c>
      <c r="J2144" s="45"/>
      <c r="K2144" s="45" t="str">
        <f t="shared" si="363"/>
        <v>62403091630111010244</v>
      </c>
      <c r="L2144" s="58"/>
    </row>
    <row r="2145" spans="1:12" s="38" customFormat="1">
      <c r="A2145" s="87" t="s">
        <v>47</v>
      </c>
      <c r="B2145" s="53" t="s">
        <v>1140</v>
      </c>
      <c r="C2145" s="54" t="s">
        <v>28</v>
      </c>
      <c r="D2145" s="54" t="s">
        <v>520</v>
      </c>
      <c r="E2145" s="54" t="s">
        <v>1172</v>
      </c>
      <c r="F2145" s="54" t="s">
        <v>48</v>
      </c>
      <c r="G2145" s="55">
        <f>SUM(G2146:G2148)</f>
        <v>449117</v>
      </c>
      <c r="H2145" s="56">
        <v>1630111010</v>
      </c>
      <c r="I2145" s="45" t="str">
        <f t="shared" si="364"/>
        <v>1630111010</v>
      </c>
      <c r="J2145" s="45"/>
      <c r="K2145" s="45" t="str">
        <f t="shared" si="363"/>
        <v>62403091630111010850</v>
      </c>
      <c r="L2145" s="39"/>
    </row>
    <row r="2146" spans="1:12" s="59" customFormat="1">
      <c r="A2146" s="57" t="s">
        <v>49</v>
      </c>
      <c r="B2146" s="53" t="s">
        <v>1140</v>
      </c>
      <c r="C2146" s="54" t="s">
        <v>28</v>
      </c>
      <c r="D2146" s="54" t="s">
        <v>520</v>
      </c>
      <c r="E2146" s="54" t="s">
        <v>1172</v>
      </c>
      <c r="F2146" s="54" t="s">
        <v>50</v>
      </c>
      <c r="G2146" s="55">
        <f>VLOOKUP($K2146,'[1]АС БЮДЖ на 31 12 2018'!$A$8:$H$701,6,0)</f>
        <v>440750.31</v>
      </c>
      <c r="H2146" s="56">
        <v>1630111010</v>
      </c>
      <c r="I2146" s="45" t="str">
        <f t="shared" si="364"/>
        <v>1630111010</v>
      </c>
      <c r="J2146" s="45"/>
      <c r="K2146" s="45" t="str">
        <f t="shared" si="363"/>
        <v>62403091630111010851</v>
      </c>
      <c r="L2146" s="58"/>
    </row>
    <row r="2147" spans="1:12" s="59" customFormat="1">
      <c r="A2147" s="57" t="s">
        <v>51</v>
      </c>
      <c r="B2147" s="53" t="s">
        <v>1140</v>
      </c>
      <c r="C2147" s="54" t="s">
        <v>28</v>
      </c>
      <c r="D2147" s="54" t="s">
        <v>520</v>
      </c>
      <c r="E2147" s="54" t="s">
        <v>1172</v>
      </c>
      <c r="F2147" s="54" t="s">
        <v>52</v>
      </c>
      <c r="G2147" s="55">
        <f>VLOOKUP($K2147,'[1]АС БЮДЖ на 31 12 2018'!$A$8:$H$701,6,0)</f>
        <v>3001</v>
      </c>
      <c r="H2147" s="56">
        <v>1630111010</v>
      </c>
      <c r="I2147" s="45" t="str">
        <f t="shared" si="364"/>
        <v>1630111010</v>
      </c>
      <c r="J2147" s="45"/>
      <c r="K2147" s="45" t="str">
        <f t="shared" si="363"/>
        <v>62403091630111010852</v>
      </c>
      <c r="L2147" s="58"/>
    </row>
    <row r="2148" spans="1:12" s="59" customFormat="1">
      <c r="A2148" s="52" t="s">
        <v>53</v>
      </c>
      <c r="B2148" s="53" t="s">
        <v>1140</v>
      </c>
      <c r="C2148" s="54" t="s">
        <v>28</v>
      </c>
      <c r="D2148" s="54" t="s">
        <v>520</v>
      </c>
      <c r="E2148" s="54" t="s">
        <v>1172</v>
      </c>
      <c r="F2148" s="54" t="s">
        <v>54</v>
      </c>
      <c r="G2148" s="55">
        <f>VLOOKUP($K2148,'[1]АС БЮДЖ на 31 12 2018'!$A$8:$H$701,6,0)</f>
        <v>5365.69</v>
      </c>
      <c r="H2148" s="56">
        <v>1630111010</v>
      </c>
      <c r="I2148" s="45" t="str">
        <f t="shared" si="364"/>
        <v>1630111010</v>
      </c>
      <c r="J2148" s="45"/>
      <c r="K2148" s="45" t="str">
        <f t="shared" si="363"/>
        <v>62403091630111010853</v>
      </c>
      <c r="L2148" s="58"/>
    </row>
    <row r="2149" spans="1:12" s="38" customFormat="1" ht="51">
      <c r="A2149" s="87" t="s">
        <v>1173</v>
      </c>
      <c r="B2149" s="53" t="s">
        <v>1140</v>
      </c>
      <c r="C2149" s="54" t="s">
        <v>28</v>
      </c>
      <c r="D2149" s="54" t="s">
        <v>520</v>
      </c>
      <c r="E2149" s="54" t="s">
        <v>1174</v>
      </c>
      <c r="F2149" s="54" t="s">
        <v>24</v>
      </c>
      <c r="G2149" s="55">
        <f t="shared" ref="G2149:G2151" si="367">G2150</f>
        <v>2553670</v>
      </c>
      <c r="H2149" s="56">
        <v>1630200000</v>
      </c>
      <c r="I2149" s="45" t="str">
        <f t="shared" si="364"/>
        <v>1630200000</v>
      </c>
      <c r="J2149" s="46"/>
      <c r="K2149" s="45" t="str">
        <f t="shared" si="363"/>
        <v>62403091630200000000</v>
      </c>
      <c r="L2149" s="39"/>
    </row>
    <row r="2150" spans="1:12" s="38" customFormat="1" ht="38.25">
      <c r="A2150" s="87" t="s">
        <v>1175</v>
      </c>
      <c r="B2150" s="53" t="s">
        <v>1140</v>
      </c>
      <c r="C2150" s="54" t="s">
        <v>28</v>
      </c>
      <c r="D2150" s="54" t="s">
        <v>520</v>
      </c>
      <c r="E2150" s="54" t="s">
        <v>1176</v>
      </c>
      <c r="F2150" s="54" t="s">
        <v>24</v>
      </c>
      <c r="G2150" s="55">
        <f t="shared" si="367"/>
        <v>2553670</v>
      </c>
      <c r="H2150" s="56">
        <v>1630220690</v>
      </c>
      <c r="I2150" s="45" t="str">
        <f t="shared" si="364"/>
        <v>1630220690</v>
      </c>
      <c r="J2150" s="46"/>
      <c r="K2150" s="45" t="str">
        <f t="shared" si="363"/>
        <v>62403091630220690000</v>
      </c>
      <c r="L2150" s="39"/>
    </row>
    <row r="2151" spans="1:12" s="38" customFormat="1" ht="25.5">
      <c r="A2151" s="52" t="s">
        <v>43</v>
      </c>
      <c r="B2151" s="53" t="s">
        <v>1140</v>
      </c>
      <c r="C2151" s="54" t="s">
        <v>28</v>
      </c>
      <c r="D2151" s="54" t="s">
        <v>520</v>
      </c>
      <c r="E2151" s="54" t="s">
        <v>1176</v>
      </c>
      <c r="F2151" s="54" t="s">
        <v>44</v>
      </c>
      <c r="G2151" s="55">
        <f t="shared" si="367"/>
        <v>2553670</v>
      </c>
      <c r="H2151" s="56">
        <v>1630220690</v>
      </c>
      <c r="I2151" s="45" t="str">
        <f t="shared" si="364"/>
        <v>1630220690</v>
      </c>
      <c r="J2151" s="45"/>
      <c r="K2151" s="45" t="str">
        <f t="shared" si="363"/>
        <v>62403091630220690240</v>
      </c>
      <c r="L2151" s="39"/>
    </row>
    <row r="2152" spans="1:12" s="59" customFormat="1" ht="25.5">
      <c r="A2152" s="57" t="s">
        <v>45</v>
      </c>
      <c r="B2152" s="53" t="s">
        <v>1140</v>
      </c>
      <c r="C2152" s="54" t="s">
        <v>28</v>
      </c>
      <c r="D2152" s="54" t="s">
        <v>520</v>
      </c>
      <c r="E2152" s="54" t="s">
        <v>1176</v>
      </c>
      <c r="F2152" s="54" t="s">
        <v>46</v>
      </c>
      <c r="G2152" s="55">
        <f>VLOOKUP($K2152,'[1]АС БЮДЖ на 31 12 2018'!$A$8:$H$701,6,0)</f>
        <v>2553670</v>
      </c>
      <c r="H2152" s="56">
        <v>1630220690</v>
      </c>
      <c r="I2152" s="45" t="str">
        <f t="shared" si="364"/>
        <v>1630220690</v>
      </c>
      <c r="J2152" s="45"/>
      <c r="K2152" s="45" t="str">
        <f t="shared" si="363"/>
        <v>62403091630220690244</v>
      </c>
      <c r="L2152" s="58"/>
    </row>
    <row r="2153" spans="1:12" s="38" customFormat="1" ht="51">
      <c r="A2153" s="46" t="str">
        <f>VLOOKUP($K2153,'[1]наим ЦСР'!$A$7:$M$1612,2,0)</f>
        <v>Основное мероприятие «Проектирование аппаратно-программного комплекса «Безопасный город» на территории города Ставрополя и построение сегмента обеспечения правопорядка и профилактики правонарушений, включая системы видеонаблюдения на территории города Ставрополя»</v>
      </c>
      <c r="B2153" s="53" t="s">
        <v>1140</v>
      </c>
      <c r="C2153" s="54" t="s">
        <v>28</v>
      </c>
      <c r="D2153" s="54" t="s">
        <v>520</v>
      </c>
      <c r="E2153" s="54" t="s">
        <v>1177</v>
      </c>
      <c r="F2153" s="54" t="s">
        <v>24</v>
      </c>
      <c r="G2153" s="55">
        <f t="shared" ref="G2153:G2155" si="368">G2154</f>
        <v>4440000</v>
      </c>
      <c r="H2153" s="56">
        <v>1630300000</v>
      </c>
      <c r="I2153" s="45" t="str">
        <f t="shared" si="364"/>
        <v>1630300000</v>
      </c>
      <c r="J2153" s="46"/>
      <c r="K2153" s="45" t="str">
        <f t="shared" si="363"/>
        <v>62403091630300000000</v>
      </c>
      <c r="L2153" s="39"/>
    </row>
    <row r="2154" spans="1:12" s="38" customFormat="1" ht="25.5">
      <c r="A2154" s="87" t="s">
        <v>168</v>
      </c>
      <c r="B2154" s="53" t="s">
        <v>1140</v>
      </c>
      <c r="C2154" s="54" t="s">
        <v>28</v>
      </c>
      <c r="D2154" s="54" t="s">
        <v>520</v>
      </c>
      <c r="E2154" s="54" t="s">
        <v>1178</v>
      </c>
      <c r="F2154" s="54" t="s">
        <v>24</v>
      </c>
      <c r="G2154" s="55">
        <f t="shared" si="368"/>
        <v>4440000</v>
      </c>
      <c r="H2154" s="56">
        <v>1630320350</v>
      </c>
      <c r="I2154" s="45" t="str">
        <f t="shared" si="364"/>
        <v>1630320350</v>
      </c>
      <c r="J2154" s="46"/>
      <c r="K2154" s="45" t="str">
        <f t="shared" si="363"/>
        <v>62403091630320350000</v>
      </c>
      <c r="L2154" s="39"/>
    </row>
    <row r="2155" spans="1:12" s="38" customFormat="1" ht="25.5">
      <c r="A2155" s="87" t="s">
        <v>43</v>
      </c>
      <c r="B2155" s="53" t="s">
        <v>1140</v>
      </c>
      <c r="C2155" s="54" t="s">
        <v>28</v>
      </c>
      <c r="D2155" s="54" t="s">
        <v>520</v>
      </c>
      <c r="E2155" s="54" t="s">
        <v>1178</v>
      </c>
      <c r="F2155" s="54" t="s">
        <v>44</v>
      </c>
      <c r="G2155" s="55">
        <f t="shared" si="368"/>
        <v>4440000</v>
      </c>
      <c r="H2155" s="56">
        <v>1630320350</v>
      </c>
      <c r="I2155" s="45" t="str">
        <f t="shared" si="364"/>
        <v>1630320350</v>
      </c>
      <c r="J2155" s="45"/>
      <c r="K2155" s="45" t="str">
        <f t="shared" si="363"/>
        <v>62403091630320350240</v>
      </c>
      <c r="L2155" s="39"/>
    </row>
    <row r="2156" spans="1:12" s="59" customFormat="1" ht="25.5">
      <c r="A2156" s="57" t="s">
        <v>45</v>
      </c>
      <c r="B2156" s="53" t="s">
        <v>1140</v>
      </c>
      <c r="C2156" s="54" t="s">
        <v>28</v>
      </c>
      <c r="D2156" s="54" t="s">
        <v>520</v>
      </c>
      <c r="E2156" s="54" t="s">
        <v>1178</v>
      </c>
      <c r="F2156" s="54" t="s">
        <v>46</v>
      </c>
      <c r="G2156" s="55">
        <f>VLOOKUP($K2156,'[1]АС БЮДЖ на 31 12 2018'!$A$8:$H$701,6,0)</f>
        <v>4440000</v>
      </c>
      <c r="H2156" s="56">
        <v>1630320350</v>
      </c>
      <c r="I2156" s="45" t="str">
        <f t="shared" si="364"/>
        <v>1630320350</v>
      </c>
      <c r="J2156" s="45"/>
      <c r="K2156" s="45" t="str">
        <f t="shared" si="363"/>
        <v>62403091630320350244</v>
      </c>
      <c r="L2156" s="58"/>
    </row>
    <row r="2157" spans="1:12" s="38" customFormat="1" ht="51">
      <c r="A2157" s="87" t="s">
        <v>1179</v>
      </c>
      <c r="B2157" s="53" t="s">
        <v>1140</v>
      </c>
      <c r="C2157" s="54" t="s">
        <v>28</v>
      </c>
      <c r="D2157" s="54" t="s">
        <v>520</v>
      </c>
      <c r="E2157" s="54" t="s">
        <v>1180</v>
      </c>
      <c r="F2157" s="54" t="s">
        <v>24</v>
      </c>
      <c r="G2157" s="55">
        <f t="shared" ref="G2157:G2159" si="369">G2158</f>
        <v>929950</v>
      </c>
      <c r="H2157" s="56">
        <v>1630400000</v>
      </c>
      <c r="I2157" s="45" t="str">
        <f t="shared" si="364"/>
        <v>1630400000</v>
      </c>
      <c r="J2157" s="46"/>
      <c r="K2157" s="45" t="str">
        <f t="shared" si="363"/>
        <v>62403091630400000000</v>
      </c>
      <c r="L2157" s="39"/>
    </row>
    <row r="2158" spans="1:12" s="38" customFormat="1" ht="25.5">
      <c r="A2158" s="87" t="s">
        <v>168</v>
      </c>
      <c r="B2158" s="53" t="s">
        <v>1140</v>
      </c>
      <c r="C2158" s="54" t="s">
        <v>28</v>
      </c>
      <c r="D2158" s="54" t="s">
        <v>520</v>
      </c>
      <c r="E2158" s="54" t="s">
        <v>1181</v>
      </c>
      <c r="F2158" s="54" t="s">
        <v>24</v>
      </c>
      <c r="G2158" s="55">
        <f t="shared" si="369"/>
        <v>929950</v>
      </c>
      <c r="H2158" s="56">
        <v>1630420350</v>
      </c>
      <c r="I2158" s="45" t="str">
        <f t="shared" si="364"/>
        <v>1630420350</v>
      </c>
      <c r="J2158" s="46"/>
      <c r="K2158" s="45" t="str">
        <f t="shared" si="363"/>
        <v>62403091630420350000</v>
      </c>
      <c r="L2158" s="39"/>
    </row>
    <row r="2159" spans="1:12" s="38" customFormat="1" ht="25.5">
      <c r="A2159" s="87" t="s">
        <v>43</v>
      </c>
      <c r="B2159" s="53" t="s">
        <v>1140</v>
      </c>
      <c r="C2159" s="54" t="s">
        <v>28</v>
      </c>
      <c r="D2159" s="54" t="s">
        <v>520</v>
      </c>
      <c r="E2159" s="54" t="s">
        <v>1181</v>
      </c>
      <c r="F2159" s="54" t="s">
        <v>44</v>
      </c>
      <c r="G2159" s="55">
        <f t="shared" si="369"/>
        <v>929950</v>
      </c>
      <c r="H2159" s="56">
        <v>1630420350</v>
      </c>
      <c r="I2159" s="45" t="str">
        <f t="shared" si="364"/>
        <v>1630420350</v>
      </c>
      <c r="J2159" s="45"/>
      <c r="K2159" s="45" t="str">
        <f t="shared" si="363"/>
        <v>62403091630420350240</v>
      </c>
      <c r="L2159" s="39"/>
    </row>
    <row r="2160" spans="1:12" s="59" customFormat="1" ht="25.5">
      <c r="A2160" s="57" t="s">
        <v>45</v>
      </c>
      <c r="B2160" s="53" t="s">
        <v>1140</v>
      </c>
      <c r="C2160" s="54" t="s">
        <v>28</v>
      </c>
      <c r="D2160" s="54" t="s">
        <v>520</v>
      </c>
      <c r="E2160" s="54" t="s">
        <v>1181</v>
      </c>
      <c r="F2160" s="54" t="s">
        <v>46</v>
      </c>
      <c r="G2160" s="55">
        <f>VLOOKUP($K2160,'[1]АС БЮДЖ на 31 12 2018'!$A$8:$H$701,6,0)</f>
        <v>929950</v>
      </c>
      <c r="H2160" s="56">
        <v>1630420350</v>
      </c>
      <c r="I2160" s="45" t="str">
        <f t="shared" si="364"/>
        <v>1630420350</v>
      </c>
      <c r="J2160" s="45"/>
      <c r="K2160" s="45" t="str">
        <f t="shared" si="363"/>
        <v>62403091630420350244</v>
      </c>
      <c r="L2160" s="58"/>
    </row>
    <row r="2161" spans="1:12" s="38" customFormat="1" ht="25.5">
      <c r="A2161" s="111" t="s">
        <v>1141</v>
      </c>
      <c r="B2161" s="53" t="s">
        <v>1140</v>
      </c>
      <c r="C2161" s="54" t="s">
        <v>28</v>
      </c>
      <c r="D2161" s="54" t="s">
        <v>520</v>
      </c>
      <c r="E2161" s="54" t="s">
        <v>1142</v>
      </c>
      <c r="F2161" s="54" t="s">
        <v>24</v>
      </c>
      <c r="G2161" s="55">
        <f>G2162</f>
        <v>15204926.970000001</v>
      </c>
      <c r="H2161" s="56">
        <v>8500000000</v>
      </c>
      <c r="I2161" s="45" t="str">
        <f t="shared" si="364"/>
        <v>8500000000</v>
      </c>
      <c r="J2161" s="46"/>
      <c r="K2161" s="45" t="str">
        <f t="shared" si="363"/>
        <v>62403098500000000000</v>
      </c>
      <c r="L2161" s="39"/>
    </row>
    <row r="2162" spans="1:12" s="150" customFormat="1" ht="38.25">
      <c r="A2162" s="52" t="s">
        <v>1143</v>
      </c>
      <c r="B2162" s="53" t="s">
        <v>1140</v>
      </c>
      <c r="C2162" s="54" t="s">
        <v>28</v>
      </c>
      <c r="D2162" s="54" t="s">
        <v>520</v>
      </c>
      <c r="E2162" s="54" t="s">
        <v>1144</v>
      </c>
      <c r="F2162" s="54" t="s">
        <v>24</v>
      </c>
      <c r="G2162" s="55">
        <f>G2163+G2173</f>
        <v>15204926.970000001</v>
      </c>
      <c r="H2162" s="56">
        <v>8510000000</v>
      </c>
      <c r="I2162" s="45" t="str">
        <f t="shared" si="364"/>
        <v>8510000000</v>
      </c>
      <c r="J2162" s="46"/>
      <c r="K2162" s="45" t="str">
        <f t="shared" si="363"/>
        <v>62403098510000000000</v>
      </c>
      <c r="L2162" s="39"/>
    </row>
    <row r="2163" spans="1:12" s="38" customFormat="1" ht="25.5">
      <c r="A2163" s="87" t="s">
        <v>33</v>
      </c>
      <c r="B2163" s="53" t="s">
        <v>1140</v>
      </c>
      <c r="C2163" s="54" t="s">
        <v>28</v>
      </c>
      <c r="D2163" s="54" t="s">
        <v>520</v>
      </c>
      <c r="E2163" s="54" t="s">
        <v>1182</v>
      </c>
      <c r="F2163" s="54" t="s">
        <v>24</v>
      </c>
      <c r="G2163" s="55">
        <f>G2164+G2167+G2169</f>
        <v>1628376.9700000002</v>
      </c>
      <c r="H2163" s="56">
        <v>8510010010</v>
      </c>
      <c r="I2163" s="45" t="str">
        <f t="shared" si="364"/>
        <v>8510010010</v>
      </c>
      <c r="J2163" s="46"/>
      <c r="K2163" s="45" t="str">
        <f t="shared" si="363"/>
        <v>62403098510010010000</v>
      </c>
      <c r="L2163" s="39"/>
    </row>
    <row r="2164" spans="1:12" s="38" customFormat="1">
      <c r="A2164" s="52" t="s">
        <v>35</v>
      </c>
      <c r="B2164" s="53" t="s">
        <v>1140</v>
      </c>
      <c r="C2164" s="54" t="s">
        <v>28</v>
      </c>
      <c r="D2164" s="54" t="s">
        <v>520</v>
      </c>
      <c r="E2164" s="54" t="s">
        <v>1182</v>
      </c>
      <c r="F2164" s="54" t="s">
        <v>36</v>
      </c>
      <c r="G2164" s="55">
        <f>SUM(G2165:G2166)</f>
        <v>374623.12</v>
      </c>
      <c r="H2164" s="56">
        <v>8510010010</v>
      </c>
      <c r="I2164" s="45" t="str">
        <f t="shared" si="364"/>
        <v>8510010010</v>
      </c>
      <c r="J2164" s="45"/>
      <c r="K2164" s="45" t="str">
        <f t="shared" si="363"/>
        <v>62403098510010010120</v>
      </c>
      <c r="L2164" s="39"/>
    </row>
    <row r="2165" spans="1:12" s="38" customFormat="1" ht="25.5">
      <c r="A2165" s="52" t="s">
        <v>37</v>
      </c>
      <c r="B2165" s="53" t="s">
        <v>1140</v>
      </c>
      <c r="C2165" s="54" t="s">
        <v>28</v>
      </c>
      <c r="D2165" s="54" t="s">
        <v>520</v>
      </c>
      <c r="E2165" s="54" t="s">
        <v>1182</v>
      </c>
      <c r="F2165" s="54" t="s">
        <v>38</v>
      </c>
      <c r="G2165" s="55">
        <f>VLOOKUP($K2165,'[1]АС БЮДЖ на 31 12 2018'!$A$8:$H$701,6,0)</f>
        <v>288501.53000000003</v>
      </c>
      <c r="H2165" s="56">
        <v>8510010010</v>
      </c>
      <c r="I2165" s="45" t="str">
        <f t="shared" si="364"/>
        <v>8510010010</v>
      </c>
      <c r="J2165" s="45"/>
      <c r="K2165" s="45" t="str">
        <f t="shared" si="363"/>
        <v>62403098510010010122</v>
      </c>
      <c r="L2165" s="39"/>
    </row>
    <row r="2166" spans="1:12" s="38" customFormat="1" ht="38.25">
      <c r="A2166" s="52" t="s">
        <v>41</v>
      </c>
      <c r="B2166" s="53" t="s">
        <v>1140</v>
      </c>
      <c r="C2166" s="54" t="s">
        <v>28</v>
      </c>
      <c r="D2166" s="54" t="s">
        <v>520</v>
      </c>
      <c r="E2166" s="54" t="s">
        <v>1182</v>
      </c>
      <c r="F2166" s="54" t="s">
        <v>42</v>
      </c>
      <c r="G2166" s="55">
        <f>VLOOKUP($K2166,'[1]АС БЮДЖ на 31 12 2018'!$A$8:$H$701,6,0)</f>
        <v>86121.59</v>
      </c>
      <c r="H2166" s="56">
        <v>8510010010</v>
      </c>
      <c r="I2166" s="45" t="str">
        <f t="shared" si="364"/>
        <v>8510010010</v>
      </c>
      <c r="J2166" s="45"/>
      <c r="K2166" s="45" t="str">
        <f t="shared" si="363"/>
        <v>62403098510010010129</v>
      </c>
      <c r="L2166" s="39"/>
    </row>
    <row r="2167" spans="1:12" s="38" customFormat="1" ht="25.5">
      <c r="A2167" s="52" t="s">
        <v>43</v>
      </c>
      <c r="B2167" s="53" t="s">
        <v>1140</v>
      </c>
      <c r="C2167" s="54" t="s">
        <v>28</v>
      </c>
      <c r="D2167" s="54" t="s">
        <v>520</v>
      </c>
      <c r="E2167" s="54" t="s">
        <v>1182</v>
      </c>
      <c r="F2167" s="54" t="s">
        <v>44</v>
      </c>
      <c r="G2167" s="55">
        <f>G2168</f>
        <v>1180160.8500000001</v>
      </c>
      <c r="H2167" s="56">
        <v>8510010010</v>
      </c>
      <c r="I2167" s="45" t="str">
        <f t="shared" si="364"/>
        <v>8510010010</v>
      </c>
      <c r="J2167" s="45"/>
      <c r="K2167" s="45" t="str">
        <f t="shared" si="363"/>
        <v>62403098510010010240</v>
      </c>
      <c r="L2167" s="39"/>
    </row>
    <row r="2168" spans="1:12" s="38" customFormat="1" ht="25.5">
      <c r="A2168" s="57" t="s">
        <v>45</v>
      </c>
      <c r="B2168" s="53" t="s">
        <v>1140</v>
      </c>
      <c r="C2168" s="54" t="s">
        <v>28</v>
      </c>
      <c r="D2168" s="54" t="s">
        <v>520</v>
      </c>
      <c r="E2168" s="54" t="s">
        <v>1182</v>
      </c>
      <c r="F2168" s="54" t="s">
        <v>46</v>
      </c>
      <c r="G2168" s="55">
        <f>VLOOKUP($K2168,'[1]АС БЮДЖ на 31 12 2018'!$A$8:$H$701,6,0)</f>
        <v>1180160.8500000001</v>
      </c>
      <c r="H2168" s="56">
        <v>8510010010</v>
      </c>
      <c r="I2168" s="45" t="str">
        <f t="shared" si="364"/>
        <v>8510010010</v>
      </c>
      <c r="J2168" s="45"/>
      <c r="K2168" s="45" t="str">
        <f t="shared" si="363"/>
        <v>62403098510010010244</v>
      </c>
      <c r="L2168" s="39"/>
    </row>
    <row r="2169" spans="1:12" s="38" customFormat="1">
      <c r="A2169" s="52" t="s">
        <v>47</v>
      </c>
      <c r="B2169" s="53" t="s">
        <v>1140</v>
      </c>
      <c r="C2169" s="54" t="s">
        <v>28</v>
      </c>
      <c r="D2169" s="54" t="s">
        <v>520</v>
      </c>
      <c r="E2169" s="54" t="s">
        <v>1182</v>
      </c>
      <c r="F2169" s="54" t="s">
        <v>48</v>
      </c>
      <c r="G2169" s="55">
        <f>SUM(G2170:G2172)</f>
        <v>73593</v>
      </c>
      <c r="H2169" s="56">
        <v>8510010010</v>
      </c>
      <c r="I2169" s="45" t="str">
        <f t="shared" si="364"/>
        <v>8510010010</v>
      </c>
      <c r="J2169" s="45"/>
      <c r="K2169" s="45" t="str">
        <f t="shared" si="363"/>
        <v>62403098510010010850</v>
      </c>
      <c r="L2169" s="39"/>
    </row>
    <row r="2170" spans="1:12" s="38" customFormat="1">
      <c r="A2170" s="52" t="s">
        <v>49</v>
      </c>
      <c r="B2170" s="53" t="s">
        <v>1140</v>
      </c>
      <c r="C2170" s="54" t="s">
        <v>28</v>
      </c>
      <c r="D2170" s="54" t="s">
        <v>520</v>
      </c>
      <c r="E2170" s="54" t="s">
        <v>1182</v>
      </c>
      <c r="F2170" s="54" t="s">
        <v>50</v>
      </c>
      <c r="G2170" s="55">
        <f>VLOOKUP($K2170,'[1]АС БЮДЖ на 31 12 2018'!$A$8:$H$701,6,0)</f>
        <v>70593</v>
      </c>
      <c r="H2170" s="56">
        <v>8510010010</v>
      </c>
      <c r="I2170" s="45" t="str">
        <f t="shared" si="364"/>
        <v>8510010010</v>
      </c>
      <c r="J2170" s="45"/>
      <c r="K2170" s="45" t="str">
        <f t="shared" si="363"/>
        <v>62403098510010010851</v>
      </c>
      <c r="L2170" s="39"/>
    </row>
    <row r="2171" spans="1:12" s="38" customFormat="1">
      <c r="A2171" s="52" t="s">
        <v>51</v>
      </c>
      <c r="B2171" s="53" t="s">
        <v>1140</v>
      </c>
      <c r="C2171" s="54" t="s">
        <v>28</v>
      </c>
      <c r="D2171" s="54" t="s">
        <v>520</v>
      </c>
      <c r="E2171" s="54" t="s">
        <v>1182</v>
      </c>
      <c r="F2171" s="54" t="s">
        <v>52</v>
      </c>
      <c r="G2171" s="55">
        <f>VLOOKUP($K2171,'[1]АС БЮДЖ на 31 12 2018'!$A$8:$H$701,6,0)</f>
        <v>1000</v>
      </c>
      <c r="H2171" s="56">
        <v>8510010010</v>
      </c>
      <c r="I2171" s="45" t="str">
        <f t="shared" si="364"/>
        <v>8510010010</v>
      </c>
      <c r="J2171" s="45"/>
      <c r="K2171" s="45" t="str">
        <f t="shared" si="363"/>
        <v>62403098510010010852</v>
      </c>
      <c r="L2171" s="39"/>
    </row>
    <row r="2172" spans="1:12" s="38" customFormat="1">
      <c r="A2172" s="52" t="s">
        <v>53</v>
      </c>
      <c r="B2172" s="53" t="s">
        <v>1140</v>
      </c>
      <c r="C2172" s="54" t="s">
        <v>28</v>
      </c>
      <c r="D2172" s="54" t="s">
        <v>520</v>
      </c>
      <c r="E2172" s="54" t="s">
        <v>1182</v>
      </c>
      <c r="F2172" s="54" t="s">
        <v>54</v>
      </c>
      <c r="G2172" s="55">
        <f>VLOOKUP($K2172,'[1]АС БЮДЖ на 31 12 2018'!$A$8:$H$701,6,0)</f>
        <v>2000</v>
      </c>
      <c r="H2172" s="56">
        <v>8510010010</v>
      </c>
      <c r="I2172" s="45" t="str">
        <f t="shared" si="364"/>
        <v>8510010010</v>
      </c>
      <c r="J2172" s="45"/>
      <c r="K2172" s="45" t="str">
        <f t="shared" si="363"/>
        <v>62403098510010010853</v>
      </c>
      <c r="L2172" s="39"/>
    </row>
    <row r="2173" spans="1:12" s="38" customFormat="1" ht="25.5">
      <c r="A2173" s="87" t="s">
        <v>55</v>
      </c>
      <c r="B2173" s="53" t="s">
        <v>1140</v>
      </c>
      <c r="C2173" s="54" t="s">
        <v>28</v>
      </c>
      <c r="D2173" s="54" t="s">
        <v>520</v>
      </c>
      <c r="E2173" s="54" t="s">
        <v>1183</v>
      </c>
      <c r="F2173" s="54" t="s">
        <v>24</v>
      </c>
      <c r="G2173" s="55">
        <f>G2174</f>
        <v>13576550</v>
      </c>
      <c r="H2173" s="56">
        <v>8510010020</v>
      </c>
      <c r="I2173" s="45" t="str">
        <f t="shared" si="364"/>
        <v>8510010020</v>
      </c>
      <c r="J2173" s="46"/>
      <c r="K2173" s="45" t="str">
        <f t="shared" si="363"/>
        <v>62403098510010020000</v>
      </c>
      <c r="L2173" s="39"/>
    </row>
    <row r="2174" spans="1:12" s="38" customFormat="1">
      <c r="A2174" s="52" t="s">
        <v>35</v>
      </c>
      <c r="B2174" s="53" t="s">
        <v>1140</v>
      </c>
      <c r="C2174" s="54" t="s">
        <v>28</v>
      </c>
      <c r="D2174" s="54" t="s">
        <v>520</v>
      </c>
      <c r="E2174" s="54" t="s">
        <v>1183</v>
      </c>
      <c r="F2174" s="54" t="s">
        <v>36</v>
      </c>
      <c r="G2174" s="55">
        <f>SUM(G2175:G2176)</f>
        <v>13576550</v>
      </c>
      <c r="H2174" s="56">
        <v>8510010020</v>
      </c>
      <c r="I2174" s="45" t="str">
        <f t="shared" si="364"/>
        <v>8510010020</v>
      </c>
      <c r="J2174" s="45"/>
      <c r="K2174" s="45" t="str">
        <f t="shared" ref="K2174:K2211" si="370">CONCATENATE(B2174,C2174,D2174,I2174,F2174)</f>
        <v>62403098510010020120</v>
      </c>
      <c r="L2174" s="39"/>
    </row>
    <row r="2175" spans="1:12" s="82" customFormat="1">
      <c r="A2175" s="57" t="s">
        <v>57</v>
      </c>
      <c r="B2175" s="53" t="s">
        <v>1140</v>
      </c>
      <c r="C2175" s="54" t="s">
        <v>28</v>
      </c>
      <c r="D2175" s="54" t="s">
        <v>520</v>
      </c>
      <c r="E2175" s="54" t="s">
        <v>1183</v>
      </c>
      <c r="F2175" s="54" t="s">
        <v>58</v>
      </c>
      <c r="G2175" s="55">
        <f>VLOOKUP($K2175,'[1]АС БЮДЖ на 31 12 2018'!$A$8:$H$701,6,0)</f>
        <v>10430298.23</v>
      </c>
      <c r="H2175" s="56">
        <v>8510010020</v>
      </c>
      <c r="I2175" s="45" t="str">
        <f t="shared" si="364"/>
        <v>8510010020</v>
      </c>
      <c r="J2175" s="45"/>
      <c r="K2175" s="45" t="str">
        <f t="shared" si="370"/>
        <v>62403098510010020121</v>
      </c>
      <c r="L2175" s="81"/>
    </row>
    <row r="2176" spans="1:12" s="82" customFormat="1" ht="38.25">
      <c r="A2176" s="57" t="s">
        <v>41</v>
      </c>
      <c r="B2176" s="53" t="s">
        <v>1140</v>
      </c>
      <c r="C2176" s="54" t="s">
        <v>28</v>
      </c>
      <c r="D2176" s="54" t="s">
        <v>520</v>
      </c>
      <c r="E2176" s="54" t="s">
        <v>1183</v>
      </c>
      <c r="F2176" s="54" t="s">
        <v>42</v>
      </c>
      <c r="G2176" s="55">
        <f>VLOOKUP($K2176,'[1]АС БЮДЖ на 31 12 2018'!$A$8:$H$701,6,0)</f>
        <v>3146251.77</v>
      </c>
      <c r="H2176" s="56">
        <v>8510010020</v>
      </c>
      <c r="I2176" s="45" t="str">
        <f t="shared" si="364"/>
        <v>8510010020</v>
      </c>
      <c r="J2176" s="45"/>
      <c r="K2176" s="45" t="str">
        <f t="shared" si="370"/>
        <v>62403098510010020129</v>
      </c>
      <c r="L2176" s="81"/>
    </row>
    <row r="2177" spans="1:12" s="64" customFormat="1">
      <c r="A2177" s="60"/>
      <c r="B2177" s="61"/>
      <c r="C2177" s="62"/>
      <c r="D2177" s="62"/>
      <c r="E2177" s="62"/>
      <c r="F2177" s="62"/>
      <c r="G2177" s="55"/>
      <c r="H2177" s="56"/>
      <c r="I2177" s="45" t="str">
        <f t="shared" si="364"/>
        <v>0000000000</v>
      </c>
      <c r="J2177" s="45"/>
      <c r="K2177" s="45" t="str">
        <f t="shared" si="370"/>
        <v>0000000000</v>
      </c>
      <c r="L2177" s="63"/>
    </row>
    <row r="2178" spans="1:12" s="38" customFormat="1">
      <c r="A2178" s="31" t="s">
        <v>1184</v>
      </c>
      <c r="B2178" s="32" t="s">
        <v>1185</v>
      </c>
      <c r="C2178" s="33" t="s">
        <v>22</v>
      </c>
      <c r="D2178" s="33" t="s">
        <v>22</v>
      </c>
      <c r="E2178" s="33" t="s">
        <v>23</v>
      </c>
      <c r="F2178" s="33" t="s">
        <v>24</v>
      </c>
      <c r="G2178" s="34">
        <f t="shared" ref="G2178:G2181" si="371">G2179</f>
        <v>14435038.83</v>
      </c>
      <c r="H2178" s="35">
        <v>0</v>
      </c>
      <c r="I2178" s="45" t="str">
        <f t="shared" si="364"/>
        <v>0000000000</v>
      </c>
      <c r="J2178" s="46"/>
      <c r="K2178" s="45" t="str">
        <f t="shared" si="370"/>
        <v>64300000000000000000</v>
      </c>
      <c r="L2178" s="39"/>
    </row>
    <row r="2179" spans="1:12" s="38" customFormat="1">
      <c r="A2179" s="40" t="s">
        <v>25</v>
      </c>
      <c r="B2179" s="41" t="s">
        <v>1185</v>
      </c>
      <c r="C2179" s="42" t="s">
        <v>26</v>
      </c>
      <c r="D2179" s="42" t="s">
        <v>22</v>
      </c>
      <c r="E2179" s="42" t="s">
        <v>23</v>
      </c>
      <c r="F2179" s="42" t="s">
        <v>24</v>
      </c>
      <c r="G2179" s="43">
        <f t="shared" si="371"/>
        <v>14435038.83</v>
      </c>
      <c r="H2179" s="44">
        <v>0</v>
      </c>
      <c r="I2179" s="45" t="str">
        <f t="shared" si="364"/>
        <v>0000000000</v>
      </c>
      <c r="J2179" s="46"/>
      <c r="K2179" s="45" t="str">
        <f t="shared" si="370"/>
        <v>64301000000000000000</v>
      </c>
      <c r="L2179" s="39"/>
    </row>
    <row r="2180" spans="1:12" s="38" customFormat="1" ht="25.5">
      <c r="A2180" s="47" t="s">
        <v>389</v>
      </c>
      <c r="B2180" s="48" t="s">
        <v>1185</v>
      </c>
      <c r="C2180" s="49" t="s">
        <v>26</v>
      </c>
      <c r="D2180" s="49" t="s">
        <v>390</v>
      </c>
      <c r="E2180" s="49" t="s">
        <v>23</v>
      </c>
      <c r="F2180" s="49" t="s">
        <v>24</v>
      </c>
      <c r="G2180" s="50">
        <f t="shared" si="371"/>
        <v>14435038.83</v>
      </c>
      <c r="H2180" s="51">
        <v>0</v>
      </c>
      <c r="I2180" s="45" t="str">
        <f t="shared" si="364"/>
        <v>0000000000</v>
      </c>
      <c r="J2180" s="46"/>
      <c r="K2180" s="45" t="str">
        <f t="shared" si="370"/>
        <v>64301060000000000000</v>
      </c>
      <c r="L2180" s="39"/>
    </row>
    <row r="2181" spans="1:12" s="38" customFormat="1" ht="26.25">
      <c r="A2181" s="151" t="s">
        <v>1186</v>
      </c>
      <c r="B2181" s="53" t="s">
        <v>1185</v>
      </c>
      <c r="C2181" s="54" t="s">
        <v>26</v>
      </c>
      <c r="D2181" s="54" t="s">
        <v>390</v>
      </c>
      <c r="E2181" s="54" t="s">
        <v>1187</v>
      </c>
      <c r="F2181" s="54" t="s">
        <v>24</v>
      </c>
      <c r="G2181" s="55">
        <f t="shared" si="371"/>
        <v>14435038.83</v>
      </c>
      <c r="H2181" s="56">
        <v>8600000000</v>
      </c>
      <c r="I2181" s="45" t="str">
        <f t="shared" ref="I2181:I2196" si="372">TEXT(H2181,"0000000000")</f>
        <v>8600000000</v>
      </c>
      <c r="J2181" s="46"/>
      <c r="K2181" s="45" t="str">
        <f t="shared" si="370"/>
        <v>64301068600000000000</v>
      </c>
      <c r="L2181" s="39"/>
    </row>
    <row r="2182" spans="1:12" s="38" customFormat="1" ht="26.25">
      <c r="A2182" s="151" t="s">
        <v>1188</v>
      </c>
      <c r="B2182" s="53" t="s">
        <v>1185</v>
      </c>
      <c r="C2182" s="54" t="s">
        <v>26</v>
      </c>
      <c r="D2182" s="54" t="s">
        <v>390</v>
      </c>
      <c r="E2182" s="54" t="s">
        <v>1189</v>
      </c>
      <c r="F2182" s="54" t="s">
        <v>24</v>
      </c>
      <c r="G2182" s="55">
        <f>G2183+G2193</f>
        <v>14435038.83</v>
      </c>
      <c r="H2182" s="56">
        <v>8610000000</v>
      </c>
      <c r="I2182" s="45" t="str">
        <f t="shared" si="372"/>
        <v>8610000000</v>
      </c>
      <c r="J2182" s="46"/>
      <c r="K2182" s="45" t="str">
        <f t="shared" si="370"/>
        <v>64301068610000000000</v>
      </c>
      <c r="L2182" s="39"/>
    </row>
    <row r="2183" spans="1:12" s="38" customFormat="1" ht="25.5">
      <c r="A2183" s="52" t="s">
        <v>33</v>
      </c>
      <c r="B2183" s="53" t="s">
        <v>1185</v>
      </c>
      <c r="C2183" s="54" t="s">
        <v>26</v>
      </c>
      <c r="D2183" s="54" t="s">
        <v>390</v>
      </c>
      <c r="E2183" s="54" t="s">
        <v>1190</v>
      </c>
      <c r="F2183" s="54" t="s">
        <v>24</v>
      </c>
      <c r="G2183" s="55">
        <f>G2184+G2187+G2189</f>
        <v>3967248.83</v>
      </c>
      <c r="H2183" s="56">
        <v>8610010010</v>
      </c>
      <c r="I2183" s="45" t="str">
        <f t="shared" si="372"/>
        <v>8610010010</v>
      </c>
      <c r="J2183" s="46"/>
      <c r="K2183" s="45" t="str">
        <f t="shared" si="370"/>
        <v>64301068610010010000</v>
      </c>
      <c r="L2183" s="39"/>
    </row>
    <row r="2184" spans="1:12" s="38" customFormat="1">
      <c r="A2184" s="57" t="s">
        <v>35</v>
      </c>
      <c r="B2184" s="53" t="s">
        <v>1185</v>
      </c>
      <c r="C2184" s="54" t="s">
        <v>26</v>
      </c>
      <c r="D2184" s="54" t="s">
        <v>390</v>
      </c>
      <c r="E2184" s="54" t="s">
        <v>1190</v>
      </c>
      <c r="F2184" s="54" t="s">
        <v>36</v>
      </c>
      <c r="G2184" s="55">
        <f>SUM(G2185:G2186)</f>
        <v>419668.62</v>
      </c>
      <c r="H2184" s="56">
        <v>8610010010</v>
      </c>
      <c r="I2184" s="45" t="str">
        <f t="shared" si="372"/>
        <v>8610010010</v>
      </c>
      <c r="J2184" s="45"/>
      <c r="K2184" s="45" t="str">
        <f t="shared" si="370"/>
        <v>64301068610010010120</v>
      </c>
      <c r="L2184" s="39"/>
    </row>
    <row r="2185" spans="1:12" s="59" customFormat="1" ht="25.5">
      <c r="A2185" s="57" t="s">
        <v>37</v>
      </c>
      <c r="B2185" s="53" t="s">
        <v>1185</v>
      </c>
      <c r="C2185" s="54" t="s">
        <v>26</v>
      </c>
      <c r="D2185" s="54" t="s">
        <v>390</v>
      </c>
      <c r="E2185" s="54" t="s">
        <v>1190</v>
      </c>
      <c r="F2185" s="54" t="s">
        <v>38</v>
      </c>
      <c r="G2185" s="55">
        <f>VLOOKUP($K2185,'[1]АС БЮДЖ на 31 12 2018'!$A$8:$H$701,6,0)</f>
        <v>354311.62</v>
      </c>
      <c r="H2185" s="56">
        <v>8610010010</v>
      </c>
      <c r="I2185" s="45" t="str">
        <f t="shared" si="372"/>
        <v>8610010010</v>
      </c>
      <c r="J2185" s="45"/>
      <c r="K2185" s="45" t="str">
        <f t="shared" si="370"/>
        <v>64301068610010010122</v>
      </c>
      <c r="L2185" s="58"/>
    </row>
    <row r="2186" spans="1:12" s="59" customFormat="1" ht="38.25">
      <c r="A2186" s="57" t="s">
        <v>41</v>
      </c>
      <c r="B2186" s="53" t="s">
        <v>1185</v>
      </c>
      <c r="C2186" s="54" t="s">
        <v>26</v>
      </c>
      <c r="D2186" s="54" t="s">
        <v>390</v>
      </c>
      <c r="E2186" s="54" t="s">
        <v>1190</v>
      </c>
      <c r="F2186" s="54" t="s">
        <v>42</v>
      </c>
      <c r="G2186" s="55">
        <f>VLOOKUP($K2186,'[1]АС БЮДЖ на 31 12 2018'!$A$8:$H$701,6,0)</f>
        <v>65357</v>
      </c>
      <c r="H2186" s="56">
        <v>8610010010</v>
      </c>
      <c r="I2186" s="45" t="str">
        <f t="shared" si="372"/>
        <v>8610010010</v>
      </c>
      <c r="J2186" s="45"/>
      <c r="K2186" s="45" t="str">
        <f t="shared" si="370"/>
        <v>64301068610010010129</v>
      </c>
      <c r="L2186" s="58"/>
    </row>
    <row r="2187" spans="1:12" s="38" customFormat="1" ht="25.5">
      <c r="A2187" s="52" t="s">
        <v>43</v>
      </c>
      <c r="B2187" s="53" t="s">
        <v>1185</v>
      </c>
      <c r="C2187" s="54" t="s">
        <v>26</v>
      </c>
      <c r="D2187" s="54" t="s">
        <v>390</v>
      </c>
      <c r="E2187" s="54" t="s">
        <v>1190</v>
      </c>
      <c r="F2187" s="54" t="s">
        <v>44</v>
      </c>
      <c r="G2187" s="55">
        <f>G2188</f>
        <v>3479743.21</v>
      </c>
      <c r="H2187" s="56">
        <v>8610010010</v>
      </c>
      <c r="I2187" s="45" t="str">
        <f t="shared" si="372"/>
        <v>8610010010</v>
      </c>
      <c r="J2187" s="45"/>
      <c r="K2187" s="45" t="str">
        <f t="shared" si="370"/>
        <v>64301068610010010240</v>
      </c>
      <c r="L2187" s="39"/>
    </row>
    <row r="2188" spans="1:12" s="82" customFormat="1" ht="25.5">
      <c r="A2188" s="57" t="s">
        <v>45</v>
      </c>
      <c r="B2188" s="53" t="s">
        <v>1185</v>
      </c>
      <c r="C2188" s="54" t="s">
        <v>26</v>
      </c>
      <c r="D2188" s="54" t="s">
        <v>390</v>
      </c>
      <c r="E2188" s="54" t="s">
        <v>1190</v>
      </c>
      <c r="F2188" s="54" t="s">
        <v>46</v>
      </c>
      <c r="G2188" s="55">
        <f>VLOOKUP($K2188,'[1]АС БЮДЖ на 31 12 2018'!$A$8:$H$701,6,0)</f>
        <v>3479743.21</v>
      </c>
      <c r="H2188" s="56">
        <v>8610010010</v>
      </c>
      <c r="I2188" s="45" t="str">
        <f t="shared" si="372"/>
        <v>8610010010</v>
      </c>
      <c r="J2188" s="45"/>
      <c r="K2188" s="45" t="str">
        <f t="shared" si="370"/>
        <v>64301068610010010244</v>
      </c>
      <c r="L2188" s="81"/>
    </row>
    <row r="2189" spans="1:12" s="38" customFormat="1">
      <c r="A2189" s="52" t="s">
        <v>47</v>
      </c>
      <c r="B2189" s="53" t="s">
        <v>1185</v>
      </c>
      <c r="C2189" s="54" t="s">
        <v>26</v>
      </c>
      <c r="D2189" s="54" t="s">
        <v>390</v>
      </c>
      <c r="E2189" s="54" t="s">
        <v>1190</v>
      </c>
      <c r="F2189" s="54" t="s">
        <v>48</v>
      </c>
      <c r="G2189" s="55">
        <f>G2192+G2190+G2191</f>
        <v>67837</v>
      </c>
      <c r="H2189" s="56">
        <v>8610010010</v>
      </c>
      <c r="I2189" s="45" t="str">
        <f t="shared" si="372"/>
        <v>8610010010</v>
      </c>
      <c r="J2189" s="45"/>
      <c r="K2189" s="45" t="str">
        <f t="shared" si="370"/>
        <v>64301068610010010850</v>
      </c>
      <c r="L2189" s="39"/>
    </row>
    <row r="2190" spans="1:12" s="38" customFormat="1">
      <c r="A2190" s="52" t="s">
        <v>49</v>
      </c>
      <c r="B2190" s="53" t="s">
        <v>1185</v>
      </c>
      <c r="C2190" s="54" t="s">
        <v>26</v>
      </c>
      <c r="D2190" s="54" t="s">
        <v>390</v>
      </c>
      <c r="E2190" s="54" t="s">
        <v>1190</v>
      </c>
      <c r="F2190" s="54" t="s">
        <v>50</v>
      </c>
      <c r="G2190" s="55">
        <f>VLOOKUP($K2190,'[1]АС БЮДЖ на 31 12 2018'!$A$8:$H$701,6,0)</f>
        <v>40962</v>
      </c>
      <c r="H2190" s="56">
        <v>8610010010</v>
      </c>
      <c r="I2190" s="45" t="str">
        <f t="shared" si="372"/>
        <v>8610010010</v>
      </c>
      <c r="J2190" s="45"/>
      <c r="K2190" s="45" t="str">
        <f t="shared" si="370"/>
        <v>64301068610010010851</v>
      </c>
      <c r="L2190" s="39"/>
    </row>
    <row r="2191" spans="1:12" s="38" customFormat="1">
      <c r="A2191" s="52" t="s">
        <v>51</v>
      </c>
      <c r="B2191" s="53" t="s">
        <v>1185</v>
      </c>
      <c r="C2191" s="54" t="s">
        <v>26</v>
      </c>
      <c r="D2191" s="54" t="s">
        <v>390</v>
      </c>
      <c r="E2191" s="54" t="s">
        <v>1190</v>
      </c>
      <c r="F2191" s="54" t="s">
        <v>52</v>
      </c>
      <c r="G2191" s="55">
        <f>VLOOKUP($K2191,'[1]АС БЮДЖ на 31 12 2018'!$A$8:$H$701,6,0)</f>
        <v>1875</v>
      </c>
      <c r="H2191" s="56">
        <v>8610010010</v>
      </c>
      <c r="I2191" s="45" t="str">
        <f t="shared" si="372"/>
        <v>8610010010</v>
      </c>
      <c r="J2191" s="45"/>
      <c r="K2191" s="45" t="str">
        <f t="shared" si="370"/>
        <v>64301068610010010852</v>
      </c>
      <c r="L2191" s="39"/>
    </row>
    <row r="2192" spans="1:12" s="59" customFormat="1">
      <c r="A2192" s="57" t="s">
        <v>53</v>
      </c>
      <c r="B2192" s="53" t="s">
        <v>1185</v>
      </c>
      <c r="C2192" s="54" t="s">
        <v>26</v>
      </c>
      <c r="D2192" s="54" t="s">
        <v>390</v>
      </c>
      <c r="E2192" s="54" t="s">
        <v>1190</v>
      </c>
      <c r="F2192" s="54" t="s">
        <v>54</v>
      </c>
      <c r="G2192" s="55">
        <f>VLOOKUP($K2192,'[1]АС БЮДЖ на 31 12 2018'!$A$8:$H$701,6,0)</f>
        <v>25000</v>
      </c>
      <c r="H2192" s="56">
        <v>8610010010</v>
      </c>
      <c r="I2192" s="45" t="str">
        <f t="shared" si="372"/>
        <v>8610010010</v>
      </c>
      <c r="J2192" s="45"/>
      <c r="K2192" s="45" t="str">
        <f t="shared" si="370"/>
        <v>64301068610010010853</v>
      </c>
      <c r="L2192" s="58"/>
    </row>
    <row r="2193" spans="1:12" s="38" customFormat="1" ht="25.5">
      <c r="A2193" s="52" t="s">
        <v>55</v>
      </c>
      <c r="B2193" s="53" t="s">
        <v>1185</v>
      </c>
      <c r="C2193" s="54" t="s">
        <v>26</v>
      </c>
      <c r="D2193" s="54" t="s">
        <v>390</v>
      </c>
      <c r="E2193" s="54" t="s">
        <v>1191</v>
      </c>
      <c r="F2193" s="54" t="s">
        <v>24</v>
      </c>
      <c r="G2193" s="55">
        <f>G2194</f>
        <v>10467790</v>
      </c>
      <c r="H2193" s="56">
        <v>8610010020</v>
      </c>
      <c r="I2193" s="45" t="str">
        <f t="shared" si="372"/>
        <v>8610010020</v>
      </c>
      <c r="J2193" s="46"/>
      <c r="K2193" s="45" t="str">
        <f t="shared" si="370"/>
        <v>64301068610010020000</v>
      </c>
      <c r="L2193" s="39"/>
    </row>
    <row r="2194" spans="1:12" s="38" customFormat="1">
      <c r="A2194" s="52" t="s">
        <v>35</v>
      </c>
      <c r="B2194" s="53" t="s">
        <v>1185</v>
      </c>
      <c r="C2194" s="54" t="s">
        <v>26</v>
      </c>
      <c r="D2194" s="54" t="s">
        <v>390</v>
      </c>
      <c r="E2194" s="54" t="s">
        <v>1191</v>
      </c>
      <c r="F2194" s="54" t="s">
        <v>36</v>
      </c>
      <c r="G2194" s="55">
        <f>SUM(G2195:G2196)</f>
        <v>10467790</v>
      </c>
      <c r="H2194" s="56">
        <v>8610010020</v>
      </c>
      <c r="I2194" s="45" t="str">
        <f t="shared" si="372"/>
        <v>8610010020</v>
      </c>
      <c r="J2194" s="45"/>
      <c r="K2194" s="45" t="str">
        <f t="shared" si="370"/>
        <v>64301068610010020120</v>
      </c>
      <c r="L2194" s="39"/>
    </row>
    <row r="2195" spans="1:12" s="38" customFormat="1">
      <c r="A2195" s="52" t="s">
        <v>57</v>
      </c>
      <c r="B2195" s="53" t="s">
        <v>1185</v>
      </c>
      <c r="C2195" s="54" t="s">
        <v>26</v>
      </c>
      <c r="D2195" s="54" t="s">
        <v>390</v>
      </c>
      <c r="E2195" s="54" t="s">
        <v>1191</v>
      </c>
      <c r="F2195" s="54" t="s">
        <v>58</v>
      </c>
      <c r="G2195" s="55">
        <f>VLOOKUP($K2195,'[1]АС БЮДЖ на 31 12 2018'!$A$8:$H$701,6,0)</f>
        <v>8039780</v>
      </c>
      <c r="H2195" s="56">
        <v>8610010020</v>
      </c>
      <c r="I2195" s="45" t="str">
        <f t="shared" si="372"/>
        <v>8610010020</v>
      </c>
      <c r="J2195" s="45"/>
      <c r="K2195" s="45" t="str">
        <f t="shared" si="370"/>
        <v>64301068610010020121</v>
      </c>
      <c r="L2195" s="39"/>
    </row>
    <row r="2196" spans="1:12" s="38" customFormat="1" ht="38.25">
      <c r="A2196" s="52" t="s">
        <v>41</v>
      </c>
      <c r="B2196" s="53" t="s">
        <v>1185</v>
      </c>
      <c r="C2196" s="54" t="s">
        <v>26</v>
      </c>
      <c r="D2196" s="54" t="s">
        <v>390</v>
      </c>
      <c r="E2196" s="54" t="s">
        <v>1191</v>
      </c>
      <c r="F2196" s="54" t="s">
        <v>42</v>
      </c>
      <c r="G2196" s="55">
        <f>VLOOKUP($K2196,'[1]АС БЮДЖ на 31 12 2018'!$A$8:$H$701,6,0)</f>
        <v>2428010</v>
      </c>
      <c r="H2196" s="56">
        <v>8610010020</v>
      </c>
      <c r="I2196" s="45" t="str">
        <f t="shared" si="372"/>
        <v>8610010020</v>
      </c>
      <c r="J2196" s="45"/>
      <c r="K2196" s="45" t="str">
        <f t="shared" si="370"/>
        <v>64301068610010020129</v>
      </c>
      <c r="L2196" s="39"/>
    </row>
    <row r="2197" spans="1:12" s="38" customFormat="1">
      <c r="A2197" s="149"/>
      <c r="B2197" s="53"/>
      <c r="C2197" s="54"/>
      <c r="D2197" s="54"/>
      <c r="E2197" s="54"/>
      <c r="F2197" s="54"/>
      <c r="G2197" s="55"/>
      <c r="H2197" s="34"/>
      <c r="I2197" s="101"/>
      <c r="J2197" s="101"/>
      <c r="L2197" s="39"/>
    </row>
    <row r="2198" spans="1:12" s="38" customFormat="1">
      <c r="A2198" s="149"/>
      <c r="B2198" s="53"/>
      <c r="C2198" s="54"/>
      <c r="D2198" s="54"/>
      <c r="E2198" s="54"/>
      <c r="F2198" s="54"/>
      <c r="G2198" s="55"/>
      <c r="H2198" s="34"/>
      <c r="I2198" s="101"/>
      <c r="J2198" s="101"/>
      <c r="L2198" s="39"/>
    </row>
    <row r="2199" spans="1:12" s="59" customFormat="1">
      <c r="A2199" s="128" t="s">
        <v>1192</v>
      </c>
      <c r="B2199" s="35"/>
      <c r="C2199" s="33"/>
      <c r="D2199" s="33"/>
      <c r="E2199" s="33"/>
      <c r="F2199" s="33"/>
      <c r="G2199" s="34">
        <f>G10+G62+G284+G411+G450+G491+G764+G1030+G1263+G1362+G1467+G1579+G1684+G1948+G2090+G2178</f>
        <v>10064977033.52</v>
      </c>
      <c r="H2199" s="34"/>
      <c r="I2199" s="102"/>
      <c r="J2199" s="102"/>
      <c r="L2199" s="58"/>
    </row>
    <row r="2200" spans="1:12" s="59" customFormat="1">
      <c r="A2200" s="128"/>
      <c r="B2200" s="35"/>
      <c r="C2200" s="33"/>
      <c r="D2200" s="33"/>
      <c r="E2200" s="33"/>
      <c r="F2200" s="33"/>
      <c r="G2200" s="34"/>
      <c r="H2200" s="34"/>
      <c r="I2200" s="102"/>
      <c r="J2200" s="102"/>
      <c r="L2200" s="58"/>
    </row>
    <row r="2201" spans="1:12" s="59" customFormat="1">
      <c r="A2201" s="128"/>
      <c r="B2201" s="35"/>
      <c r="C2201" s="33"/>
      <c r="D2201" s="33"/>
      <c r="E2201" s="33"/>
      <c r="F2201" s="33"/>
      <c r="G2201" s="34"/>
      <c r="H2201" s="34"/>
      <c r="I2201" s="102"/>
      <c r="J2201" s="102"/>
      <c r="L2201" s="58"/>
    </row>
    <row r="2202" spans="1:12" s="59" customFormat="1">
      <c r="A2202" s="128"/>
      <c r="B2202" s="35"/>
      <c r="C2202" s="33"/>
      <c r="D2202" s="33"/>
      <c r="E2202" s="33"/>
      <c r="F2202" s="33"/>
      <c r="G2202" s="34"/>
      <c r="H2202" s="34"/>
      <c r="I2202" s="102"/>
      <c r="J2202" s="102"/>
      <c r="L2202" s="58"/>
    </row>
    <row r="2203" spans="1:12" s="157" customFormat="1" ht="18.75">
      <c r="A2203" s="152" t="s">
        <v>1193</v>
      </c>
      <c r="B2203" s="153"/>
      <c r="C2203" s="154"/>
      <c r="D2203" s="154"/>
      <c r="E2203" s="155"/>
      <c r="F2203" s="155"/>
      <c r="G2203" s="154"/>
      <c r="H2203" s="156" t="e">
        <f>#REF!+#REF!+#REF!+#REF!+#REF!+#REF!+#REF!+#REF!+#REF!+#REF!+#REF!+#REF!+#REF!+#REF!+#REF!</f>
        <v>#REF!</v>
      </c>
      <c r="I2203" s="156" t="e">
        <f>#REF!+#REF!+#REF!+#REF!+#REF!+#REF!+#REF!+#REF!+#REF!+#REF!+#REF!+#REF!+#REF!+#REF!+#REF!</f>
        <v>#REF!</v>
      </c>
      <c r="J2203" s="156" t="e">
        <f>#REF!+#REF!+#REF!+#REF!+#REF!+#REF!+#REF!+#REF!+#REF!+#REF!+#REF!+#REF!+#REF!+#REF!+#REF!</f>
        <v>#REF!</v>
      </c>
      <c r="K2203" s="156" t="e">
        <f>#REF!+#REF!+#REF!+#REF!+#REF!+#REF!+#REF!+#REF!+#REF!+#REF!+#REF!+#REF!+#REF!+#REF!+#REF!</f>
        <v>#REF!</v>
      </c>
    </row>
    <row r="2204" spans="1:12" s="157" customFormat="1" ht="18.75">
      <c r="A2204" s="152" t="s">
        <v>1194</v>
      </c>
      <c r="B2204" s="153"/>
      <c r="C2204" s="154"/>
      <c r="D2204" s="154"/>
      <c r="E2204" s="155"/>
      <c r="F2204" s="155"/>
      <c r="G2204" s="154"/>
      <c r="H2204" s="156"/>
      <c r="I2204" s="156"/>
      <c r="J2204" s="156"/>
      <c r="K2204" s="156"/>
    </row>
    <row r="2205" spans="1:12" s="158" customFormat="1" ht="18.75">
      <c r="A2205" s="152" t="s">
        <v>1195</v>
      </c>
      <c r="B2205" s="153"/>
      <c r="C2205" s="154"/>
      <c r="D2205" s="154"/>
      <c r="E2205" s="155"/>
      <c r="F2205" s="155"/>
      <c r="G2205" s="154"/>
      <c r="H2205" s="156"/>
      <c r="I2205" s="156"/>
      <c r="J2205" s="156"/>
      <c r="K2205" s="156"/>
    </row>
    <row r="2206" spans="1:12" s="158" customFormat="1" ht="18.75">
      <c r="A2206" s="152" t="s">
        <v>1196</v>
      </c>
      <c r="B2206" s="153"/>
      <c r="C2206" s="159"/>
      <c r="D2206" s="159"/>
      <c r="E2206" s="155"/>
      <c r="F2206" s="155"/>
      <c r="G2206" s="160" t="s">
        <v>1197</v>
      </c>
      <c r="H2206" s="156"/>
      <c r="I2206" s="156"/>
      <c r="J2206" s="156"/>
      <c r="K2206" s="156"/>
    </row>
    <row r="2207" spans="1:12" s="59" customFormat="1">
      <c r="A2207" s="128"/>
      <c r="B2207" s="35"/>
      <c r="C2207" s="33"/>
      <c r="D2207" s="33"/>
      <c r="E2207" s="33"/>
      <c r="F2207" s="33"/>
      <c r="G2207" s="34"/>
      <c r="H2207" s="34"/>
      <c r="I2207" s="102"/>
      <c r="J2207" s="102"/>
      <c r="L2207" s="58"/>
    </row>
    <row r="2208" spans="1:12" s="59" customFormat="1">
      <c r="A2208" s="128"/>
      <c r="B2208" s="35"/>
      <c r="C2208" s="33"/>
      <c r="D2208" s="33"/>
      <c r="E2208" s="33"/>
      <c r="F2208" s="33"/>
      <c r="G2208" s="34"/>
      <c r="H2208" s="34"/>
      <c r="I2208" s="102"/>
      <c r="J2208" s="102"/>
      <c r="L2208" s="58"/>
    </row>
    <row r="2209" spans="1:12" s="59" customFormat="1">
      <c r="A2209" s="128"/>
      <c r="B2209" s="35"/>
      <c r="C2209" s="33"/>
      <c r="D2209" s="33"/>
      <c r="E2209" s="33"/>
      <c r="F2209" s="33"/>
      <c r="G2209" s="34"/>
      <c r="H2209" s="34"/>
      <c r="I2209" s="102"/>
      <c r="J2209" s="102"/>
      <c r="L2209" s="58"/>
    </row>
    <row r="2210" spans="1:12">
      <c r="A2210" s="161"/>
      <c r="E2210" s="164"/>
      <c r="F2210" s="165"/>
      <c r="G2210" s="166"/>
      <c r="H2210" s="167"/>
      <c r="I2210" s="167"/>
      <c r="J2210" s="167"/>
      <c r="K2210" s="167"/>
    </row>
    <row r="2211" spans="1:12">
      <c r="E2211" s="170"/>
      <c r="F2211" s="170"/>
      <c r="G2211" s="171">
        <f>'[1]АС БЮДЖ на 31 12 2018'!F702</f>
        <v>10064977033.52</v>
      </c>
      <c r="H2211" s="172"/>
      <c r="I2211" s="172"/>
      <c r="J2211" s="172"/>
      <c r="K2211" s="56" t="str">
        <f t="shared" ref="K2211:K2274" si="373">CONCATENATE(B2211,C2211,D2211,H2211,F2211)</f>
        <v/>
      </c>
    </row>
    <row r="2212" spans="1:12">
      <c r="E2212" s="170"/>
      <c r="F2212" s="170"/>
      <c r="G2212" s="171">
        <f>G2199-G2211</f>
        <v>0</v>
      </c>
      <c r="H2212" s="172"/>
      <c r="I2212" s="172"/>
      <c r="J2212" s="172"/>
      <c r="K2212" s="56" t="str">
        <f t="shared" si="373"/>
        <v/>
      </c>
    </row>
    <row r="2213" spans="1:12">
      <c r="E2213" s="170"/>
      <c r="F2213" s="170"/>
      <c r="G2213" s="171"/>
      <c r="H2213" s="172"/>
      <c r="I2213" s="172"/>
      <c r="J2213" s="172"/>
      <c r="K2213" s="56" t="str">
        <f t="shared" si="373"/>
        <v/>
      </c>
    </row>
    <row r="2214" spans="1:12">
      <c r="E2214" s="170"/>
      <c r="F2214" s="170"/>
      <c r="G2214" s="171"/>
      <c r="H2214" s="172"/>
      <c r="I2214" s="172"/>
      <c r="J2214" s="172"/>
      <c r="K2214" s="56" t="str">
        <f t="shared" si="373"/>
        <v/>
      </c>
    </row>
    <row r="2215" spans="1:12">
      <c r="E2215" s="170"/>
      <c r="F2215" s="170"/>
      <c r="G2215" s="171"/>
      <c r="H2215" s="172"/>
      <c r="I2215" s="172"/>
      <c r="J2215" s="172"/>
      <c r="K2215" s="56" t="str">
        <f t="shared" si="373"/>
        <v/>
      </c>
    </row>
    <row r="2216" spans="1:12">
      <c r="E2216" s="170"/>
      <c r="F2216" s="170"/>
      <c r="G2216" s="171"/>
      <c r="H2216" s="172"/>
      <c r="I2216" s="172"/>
      <c r="J2216" s="172"/>
      <c r="K2216" s="56" t="str">
        <f t="shared" si="373"/>
        <v/>
      </c>
    </row>
    <row r="2217" spans="1:12" s="168" customFormat="1">
      <c r="A2217" s="169"/>
      <c r="B2217" s="162"/>
      <c r="C2217" s="163"/>
      <c r="D2217" s="163"/>
      <c r="E2217" s="170"/>
      <c r="F2217" s="170"/>
      <c r="G2217" s="171"/>
      <c r="H2217" s="172"/>
      <c r="I2217" s="172"/>
      <c r="J2217" s="172"/>
      <c r="K2217" s="56" t="str">
        <f t="shared" si="373"/>
        <v/>
      </c>
    </row>
    <row r="2218" spans="1:12" s="168" customFormat="1">
      <c r="A2218" s="169"/>
      <c r="B2218" s="162"/>
      <c r="C2218" s="163"/>
      <c r="D2218" s="163"/>
      <c r="E2218" s="163"/>
      <c r="F2218" s="163"/>
      <c r="G2218" s="172"/>
      <c r="H2218" s="172"/>
      <c r="I2218" s="172"/>
      <c r="J2218" s="172"/>
      <c r="K2218" s="56" t="str">
        <f t="shared" si="373"/>
        <v/>
      </c>
    </row>
    <row r="2219" spans="1:12" s="168" customFormat="1">
      <c r="A2219" s="169"/>
      <c r="B2219" s="162"/>
      <c r="C2219" s="163"/>
      <c r="D2219" s="163"/>
      <c r="E2219" s="163"/>
      <c r="F2219" s="163"/>
      <c r="G2219" s="173"/>
      <c r="H2219" s="173"/>
      <c r="I2219" s="173"/>
      <c r="J2219" s="173"/>
      <c r="K2219" s="56" t="str">
        <f t="shared" si="373"/>
        <v/>
      </c>
    </row>
    <row r="2220" spans="1:12" s="168" customFormat="1">
      <c r="A2220" s="169"/>
      <c r="B2220" s="162"/>
      <c r="C2220" s="163"/>
      <c r="D2220" s="163"/>
      <c r="E2220" s="163"/>
      <c r="F2220" s="163"/>
      <c r="G2220" s="173"/>
      <c r="H2220" s="174"/>
      <c r="I2220" s="174"/>
      <c r="J2220" s="174"/>
      <c r="K2220" s="56" t="str">
        <f t="shared" si="373"/>
        <v/>
      </c>
    </row>
    <row r="2221" spans="1:12" s="168" customFormat="1">
      <c r="A2221" s="169"/>
      <c r="B2221" s="162"/>
      <c r="C2221" s="163"/>
      <c r="D2221" s="163"/>
      <c r="E2221" s="163"/>
      <c r="F2221" s="163"/>
      <c r="G2221" s="173"/>
      <c r="H2221" s="174"/>
      <c r="I2221" s="174"/>
      <c r="J2221" s="174"/>
      <c r="K2221" s="56" t="str">
        <f t="shared" si="373"/>
        <v/>
      </c>
    </row>
    <row r="2222" spans="1:12" s="168" customFormat="1">
      <c r="A2222" s="169"/>
      <c r="B2222" s="162"/>
      <c r="C2222" s="163"/>
      <c r="D2222" s="163"/>
      <c r="E2222" s="163"/>
      <c r="F2222" s="163"/>
      <c r="G2222" s="173"/>
      <c r="H2222" s="174"/>
      <c r="I2222" s="174"/>
      <c r="J2222" s="174"/>
      <c r="K2222" s="56" t="str">
        <f t="shared" si="373"/>
        <v/>
      </c>
    </row>
    <row r="2223" spans="1:12" s="168" customFormat="1">
      <c r="A2223" s="169"/>
      <c r="B2223" s="162"/>
      <c r="C2223" s="163"/>
      <c r="D2223" s="163"/>
      <c r="E2223" s="163"/>
      <c r="F2223" s="163"/>
      <c r="G2223" s="173"/>
      <c r="H2223" s="174"/>
      <c r="I2223" s="174"/>
      <c r="J2223" s="174"/>
      <c r="K2223" s="56" t="str">
        <f t="shared" si="373"/>
        <v/>
      </c>
    </row>
    <row r="2224" spans="1:12" s="168" customFormat="1">
      <c r="A2224" s="169"/>
      <c r="B2224" s="162"/>
      <c r="C2224" s="163"/>
      <c r="D2224" s="163"/>
      <c r="E2224" s="163"/>
      <c r="F2224" s="163"/>
      <c r="G2224" s="173"/>
      <c r="H2224" s="174"/>
      <c r="I2224" s="174"/>
      <c r="J2224" s="174"/>
      <c r="K2224" s="56" t="str">
        <f t="shared" si="373"/>
        <v/>
      </c>
    </row>
    <row r="2225" spans="1:11" s="168" customFormat="1">
      <c r="A2225" s="169"/>
      <c r="B2225" s="162"/>
      <c r="C2225" s="163"/>
      <c r="D2225" s="163"/>
      <c r="E2225" s="163"/>
      <c r="F2225" s="163"/>
      <c r="G2225" s="173"/>
      <c r="H2225" s="174"/>
      <c r="I2225" s="174"/>
      <c r="J2225" s="174"/>
      <c r="K2225" s="56" t="str">
        <f t="shared" si="373"/>
        <v/>
      </c>
    </row>
    <row r="2226" spans="1:11" s="168" customFormat="1">
      <c r="A2226" s="169"/>
      <c r="B2226" s="162"/>
      <c r="C2226" s="163"/>
      <c r="D2226" s="163"/>
      <c r="E2226" s="163"/>
      <c r="F2226" s="163"/>
      <c r="G2226" s="173"/>
      <c r="H2226" s="174"/>
      <c r="I2226" s="174"/>
      <c r="J2226" s="174"/>
      <c r="K2226" s="56" t="str">
        <f t="shared" si="373"/>
        <v/>
      </c>
    </row>
    <row r="2227" spans="1:11" s="168" customFormat="1">
      <c r="A2227" s="169"/>
      <c r="B2227" s="162"/>
      <c r="C2227" s="163"/>
      <c r="D2227" s="163"/>
      <c r="E2227" s="163"/>
      <c r="F2227" s="163"/>
      <c r="G2227" s="173"/>
      <c r="H2227" s="174"/>
      <c r="I2227" s="174"/>
      <c r="J2227" s="174"/>
      <c r="K2227" s="56" t="str">
        <f t="shared" si="373"/>
        <v/>
      </c>
    </row>
    <row r="2228" spans="1:11" s="168" customFormat="1">
      <c r="A2228" s="169"/>
      <c r="B2228" s="162"/>
      <c r="C2228" s="163"/>
      <c r="D2228" s="163"/>
      <c r="E2228" s="163"/>
      <c r="F2228" s="163"/>
      <c r="G2228" s="173"/>
      <c r="H2228" s="174"/>
      <c r="I2228" s="174"/>
      <c r="J2228" s="174"/>
      <c r="K2228" s="56" t="str">
        <f t="shared" si="373"/>
        <v/>
      </c>
    </row>
    <row r="2229" spans="1:11" s="168" customFormat="1">
      <c r="A2229" s="169"/>
      <c r="B2229" s="162"/>
      <c r="C2229" s="163"/>
      <c r="D2229" s="163"/>
      <c r="E2229" s="163"/>
      <c r="F2229" s="163"/>
      <c r="G2229" s="173"/>
      <c r="H2229" s="174"/>
      <c r="I2229" s="174"/>
      <c r="J2229" s="174"/>
      <c r="K2229" s="56" t="str">
        <f t="shared" si="373"/>
        <v/>
      </c>
    </row>
    <row r="2230" spans="1:11" s="168" customFormat="1">
      <c r="A2230" s="169"/>
      <c r="B2230" s="162"/>
      <c r="C2230" s="163"/>
      <c r="D2230" s="163"/>
      <c r="E2230" s="163"/>
      <c r="F2230" s="163"/>
      <c r="G2230" s="173"/>
      <c r="H2230" s="174"/>
      <c r="I2230" s="174"/>
      <c r="J2230" s="174"/>
      <c r="K2230" s="56" t="str">
        <f t="shared" si="373"/>
        <v/>
      </c>
    </row>
    <row r="2231" spans="1:11" s="168" customFormat="1">
      <c r="A2231" s="169"/>
      <c r="B2231" s="162"/>
      <c r="C2231" s="163"/>
      <c r="D2231" s="163"/>
      <c r="E2231" s="163"/>
      <c r="F2231" s="163"/>
      <c r="G2231" s="173"/>
      <c r="H2231" s="174"/>
      <c r="I2231" s="174"/>
      <c r="J2231" s="174"/>
      <c r="K2231" s="56" t="str">
        <f t="shared" si="373"/>
        <v/>
      </c>
    </row>
    <row r="2232" spans="1:11" s="168" customFormat="1">
      <c r="A2232" s="169"/>
      <c r="B2232" s="162"/>
      <c r="C2232" s="163"/>
      <c r="D2232" s="163"/>
      <c r="E2232" s="163"/>
      <c r="F2232" s="163"/>
      <c r="G2232" s="173"/>
      <c r="H2232" s="174"/>
      <c r="I2232" s="174"/>
      <c r="J2232" s="174"/>
      <c r="K2232" s="56" t="str">
        <f t="shared" si="373"/>
        <v/>
      </c>
    </row>
    <row r="2233" spans="1:11" s="168" customFormat="1">
      <c r="A2233" s="169"/>
      <c r="B2233" s="162"/>
      <c r="C2233" s="163"/>
      <c r="D2233" s="163"/>
      <c r="E2233" s="163"/>
      <c r="F2233" s="163"/>
      <c r="G2233" s="173"/>
      <c r="H2233" s="174"/>
      <c r="I2233" s="174"/>
      <c r="J2233" s="174"/>
      <c r="K2233" s="56" t="str">
        <f t="shared" si="373"/>
        <v/>
      </c>
    </row>
    <row r="2234" spans="1:11" s="168" customFormat="1">
      <c r="A2234" s="169"/>
      <c r="B2234" s="162"/>
      <c r="C2234" s="163"/>
      <c r="D2234" s="163"/>
      <c r="E2234" s="163"/>
      <c r="F2234" s="163"/>
      <c r="G2234" s="173"/>
      <c r="H2234" s="174"/>
      <c r="I2234" s="174"/>
      <c r="J2234" s="174"/>
      <c r="K2234" s="56" t="str">
        <f t="shared" si="373"/>
        <v/>
      </c>
    </row>
    <row r="2235" spans="1:11" s="168" customFormat="1">
      <c r="A2235" s="169"/>
      <c r="B2235" s="162"/>
      <c r="C2235" s="163"/>
      <c r="D2235" s="163"/>
      <c r="E2235" s="163"/>
      <c r="F2235" s="163"/>
      <c r="G2235" s="173"/>
      <c r="H2235" s="174"/>
      <c r="I2235" s="174"/>
      <c r="J2235" s="174"/>
      <c r="K2235" s="56" t="str">
        <f t="shared" si="373"/>
        <v/>
      </c>
    </row>
    <row r="2236" spans="1:11" s="168" customFormat="1">
      <c r="A2236" s="169"/>
      <c r="B2236" s="162"/>
      <c r="C2236" s="163"/>
      <c r="D2236" s="163"/>
      <c r="E2236" s="163"/>
      <c r="F2236" s="163"/>
      <c r="G2236" s="173"/>
      <c r="H2236" s="174"/>
      <c r="I2236" s="174"/>
      <c r="J2236" s="174"/>
      <c r="K2236" s="56" t="str">
        <f t="shared" si="373"/>
        <v/>
      </c>
    </row>
    <row r="2237" spans="1:11" s="168" customFormat="1">
      <c r="A2237" s="169"/>
      <c r="B2237" s="162"/>
      <c r="C2237" s="163"/>
      <c r="D2237" s="163"/>
      <c r="E2237" s="163"/>
      <c r="F2237" s="163"/>
      <c r="G2237" s="173"/>
      <c r="H2237" s="174"/>
      <c r="I2237" s="174"/>
      <c r="J2237" s="174"/>
      <c r="K2237" s="56" t="str">
        <f t="shared" si="373"/>
        <v/>
      </c>
    </row>
    <row r="2238" spans="1:11" s="168" customFormat="1">
      <c r="A2238" s="169"/>
      <c r="B2238" s="162"/>
      <c r="C2238" s="163"/>
      <c r="D2238" s="163"/>
      <c r="E2238" s="163"/>
      <c r="F2238" s="163"/>
      <c r="G2238" s="173"/>
      <c r="H2238" s="174"/>
      <c r="I2238" s="174"/>
      <c r="J2238" s="174"/>
      <c r="K2238" s="56" t="str">
        <f t="shared" si="373"/>
        <v/>
      </c>
    </row>
    <row r="2239" spans="1:11" s="168" customFormat="1">
      <c r="A2239" s="169"/>
      <c r="B2239" s="162"/>
      <c r="C2239" s="163"/>
      <c r="D2239" s="163"/>
      <c r="E2239" s="163"/>
      <c r="F2239" s="163"/>
      <c r="G2239" s="173"/>
      <c r="H2239" s="174"/>
      <c r="I2239" s="174"/>
      <c r="J2239" s="174"/>
      <c r="K2239" s="56" t="str">
        <f t="shared" si="373"/>
        <v/>
      </c>
    </row>
    <row r="2240" spans="1:11" s="168" customFormat="1">
      <c r="A2240" s="169"/>
      <c r="B2240" s="162"/>
      <c r="C2240" s="163"/>
      <c r="D2240" s="163"/>
      <c r="E2240" s="163"/>
      <c r="F2240" s="163"/>
      <c r="G2240" s="173"/>
      <c r="H2240" s="174"/>
      <c r="I2240" s="174"/>
      <c r="J2240" s="174"/>
      <c r="K2240" s="56" t="str">
        <f t="shared" si="373"/>
        <v/>
      </c>
    </row>
    <row r="2241" spans="1:11" s="168" customFormat="1">
      <c r="A2241" s="169"/>
      <c r="B2241" s="162"/>
      <c r="C2241" s="163"/>
      <c r="D2241" s="163"/>
      <c r="E2241" s="163"/>
      <c r="F2241" s="163"/>
      <c r="G2241" s="173"/>
      <c r="H2241" s="174"/>
      <c r="I2241" s="174"/>
      <c r="J2241" s="174"/>
      <c r="K2241" s="56" t="str">
        <f t="shared" si="373"/>
        <v/>
      </c>
    </row>
    <row r="2242" spans="1:11" s="168" customFormat="1">
      <c r="A2242" s="169"/>
      <c r="B2242" s="162"/>
      <c r="C2242" s="163"/>
      <c r="D2242" s="163"/>
      <c r="E2242" s="163"/>
      <c r="F2242" s="163"/>
      <c r="G2242" s="173"/>
      <c r="H2242" s="174"/>
      <c r="I2242" s="174"/>
      <c r="J2242" s="174"/>
      <c r="K2242" s="56" t="str">
        <f t="shared" si="373"/>
        <v/>
      </c>
    </row>
    <row r="2243" spans="1:11" s="168" customFormat="1">
      <c r="A2243" s="169"/>
      <c r="B2243" s="162"/>
      <c r="C2243" s="163"/>
      <c r="D2243" s="163"/>
      <c r="E2243" s="163"/>
      <c r="F2243" s="163"/>
      <c r="G2243" s="173"/>
      <c r="H2243" s="174"/>
      <c r="I2243" s="174"/>
      <c r="J2243" s="174"/>
      <c r="K2243" s="56" t="str">
        <f t="shared" si="373"/>
        <v/>
      </c>
    </row>
    <row r="2244" spans="1:11" s="168" customFormat="1">
      <c r="A2244" s="169"/>
      <c r="B2244" s="162"/>
      <c r="C2244" s="163"/>
      <c r="D2244" s="163"/>
      <c r="E2244" s="163"/>
      <c r="F2244" s="163"/>
      <c r="G2244" s="173"/>
      <c r="H2244" s="174"/>
      <c r="I2244" s="174"/>
      <c r="J2244" s="174"/>
      <c r="K2244" s="56" t="str">
        <f t="shared" si="373"/>
        <v/>
      </c>
    </row>
    <row r="2245" spans="1:11" s="168" customFormat="1">
      <c r="A2245" s="169"/>
      <c r="B2245" s="162"/>
      <c r="C2245" s="163"/>
      <c r="D2245" s="163"/>
      <c r="E2245" s="163"/>
      <c r="F2245" s="163"/>
      <c r="G2245" s="173"/>
      <c r="H2245" s="174"/>
      <c r="I2245" s="174"/>
      <c r="J2245" s="174"/>
      <c r="K2245" s="56" t="str">
        <f t="shared" si="373"/>
        <v/>
      </c>
    </row>
    <row r="2246" spans="1:11" s="168" customFormat="1">
      <c r="A2246" s="169"/>
      <c r="B2246" s="162"/>
      <c r="C2246" s="163"/>
      <c r="D2246" s="163"/>
      <c r="E2246" s="163"/>
      <c r="F2246" s="163"/>
      <c r="G2246" s="173"/>
      <c r="H2246" s="174"/>
      <c r="I2246" s="174"/>
      <c r="J2246" s="174"/>
      <c r="K2246" s="56" t="str">
        <f t="shared" si="373"/>
        <v/>
      </c>
    </row>
    <row r="2247" spans="1:11" s="168" customFormat="1">
      <c r="A2247" s="169"/>
      <c r="B2247" s="162"/>
      <c r="C2247" s="163"/>
      <c r="D2247" s="163"/>
      <c r="E2247" s="163"/>
      <c r="F2247" s="163"/>
      <c r="G2247" s="173"/>
      <c r="H2247" s="174"/>
      <c r="I2247" s="174"/>
      <c r="J2247" s="174"/>
      <c r="K2247" s="56" t="str">
        <f t="shared" si="373"/>
        <v/>
      </c>
    </row>
    <row r="2248" spans="1:11" s="168" customFormat="1">
      <c r="A2248" s="169"/>
      <c r="B2248" s="162"/>
      <c r="C2248" s="163"/>
      <c r="D2248" s="163"/>
      <c r="E2248" s="163"/>
      <c r="F2248" s="163"/>
      <c r="G2248" s="173"/>
      <c r="H2248" s="174"/>
      <c r="I2248" s="174"/>
      <c r="J2248" s="174"/>
      <c r="K2248" s="56" t="str">
        <f t="shared" si="373"/>
        <v/>
      </c>
    </row>
    <row r="2249" spans="1:11" s="168" customFormat="1">
      <c r="A2249" s="169"/>
      <c r="B2249" s="162"/>
      <c r="C2249" s="163"/>
      <c r="D2249" s="163"/>
      <c r="E2249" s="163"/>
      <c r="F2249" s="163"/>
      <c r="G2249" s="173"/>
      <c r="H2249" s="174"/>
      <c r="I2249" s="174"/>
      <c r="J2249" s="174"/>
      <c r="K2249" s="56" t="str">
        <f t="shared" si="373"/>
        <v/>
      </c>
    </row>
    <row r="2250" spans="1:11" s="168" customFormat="1">
      <c r="A2250" s="169"/>
      <c r="B2250" s="162"/>
      <c r="C2250" s="163"/>
      <c r="D2250" s="163"/>
      <c r="E2250" s="163"/>
      <c r="F2250" s="163"/>
      <c r="G2250" s="173"/>
      <c r="H2250" s="174"/>
      <c r="I2250" s="174"/>
      <c r="J2250" s="174"/>
      <c r="K2250" s="56" t="str">
        <f t="shared" si="373"/>
        <v/>
      </c>
    </row>
    <row r="2251" spans="1:11" s="168" customFormat="1">
      <c r="A2251" s="169"/>
      <c r="B2251" s="162"/>
      <c r="C2251" s="163"/>
      <c r="D2251" s="163"/>
      <c r="E2251" s="163"/>
      <c r="F2251" s="163"/>
      <c r="G2251" s="173"/>
      <c r="H2251" s="174"/>
      <c r="I2251" s="174"/>
      <c r="J2251" s="174"/>
      <c r="K2251" s="56" t="str">
        <f t="shared" si="373"/>
        <v/>
      </c>
    </row>
    <row r="2252" spans="1:11" s="168" customFormat="1">
      <c r="A2252" s="169"/>
      <c r="B2252" s="162"/>
      <c r="C2252" s="163"/>
      <c r="D2252" s="163"/>
      <c r="E2252" s="163"/>
      <c r="F2252" s="163"/>
      <c r="G2252" s="173"/>
      <c r="H2252" s="174"/>
      <c r="I2252" s="174"/>
      <c r="J2252" s="174"/>
      <c r="K2252" s="56" t="str">
        <f t="shared" si="373"/>
        <v/>
      </c>
    </row>
    <row r="2253" spans="1:11" s="168" customFormat="1">
      <c r="A2253" s="169"/>
      <c r="B2253" s="162"/>
      <c r="C2253" s="163"/>
      <c r="D2253" s="163"/>
      <c r="E2253" s="163"/>
      <c r="F2253" s="163"/>
      <c r="G2253" s="173"/>
      <c r="H2253" s="174"/>
      <c r="I2253" s="174"/>
      <c r="J2253" s="174"/>
      <c r="K2253" s="56" t="str">
        <f t="shared" si="373"/>
        <v/>
      </c>
    </row>
    <row r="2254" spans="1:11" s="168" customFormat="1">
      <c r="A2254" s="169"/>
      <c r="B2254" s="162"/>
      <c r="C2254" s="163"/>
      <c r="D2254" s="163"/>
      <c r="E2254" s="163"/>
      <c r="F2254" s="163"/>
      <c r="G2254" s="173"/>
      <c r="H2254" s="174"/>
      <c r="I2254" s="174"/>
      <c r="J2254" s="174"/>
      <c r="K2254" s="56" t="str">
        <f t="shared" si="373"/>
        <v/>
      </c>
    </row>
    <row r="2255" spans="1:11" s="168" customFormat="1">
      <c r="A2255" s="169"/>
      <c r="B2255" s="162"/>
      <c r="C2255" s="163"/>
      <c r="D2255" s="163"/>
      <c r="E2255" s="163"/>
      <c r="F2255" s="163"/>
      <c r="G2255" s="173"/>
      <c r="H2255" s="174"/>
      <c r="I2255" s="174"/>
      <c r="J2255" s="174"/>
      <c r="K2255" s="56" t="str">
        <f t="shared" si="373"/>
        <v/>
      </c>
    </row>
    <row r="2256" spans="1:11" s="168" customFormat="1">
      <c r="A2256" s="169"/>
      <c r="B2256" s="162"/>
      <c r="C2256" s="163"/>
      <c r="D2256" s="163"/>
      <c r="E2256" s="163"/>
      <c r="F2256" s="163"/>
      <c r="G2256" s="173"/>
      <c r="H2256" s="174"/>
      <c r="I2256" s="174"/>
      <c r="J2256" s="174"/>
      <c r="K2256" s="56" t="str">
        <f t="shared" si="373"/>
        <v/>
      </c>
    </row>
    <row r="2257" spans="1:11" s="168" customFormat="1">
      <c r="A2257" s="169"/>
      <c r="B2257" s="162"/>
      <c r="C2257" s="163"/>
      <c r="D2257" s="163"/>
      <c r="E2257" s="163"/>
      <c r="F2257" s="163"/>
      <c r="G2257" s="173"/>
      <c r="H2257" s="174"/>
      <c r="I2257" s="174"/>
      <c r="J2257" s="174"/>
      <c r="K2257" s="56" t="str">
        <f t="shared" si="373"/>
        <v/>
      </c>
    </row>
    <row r="2258" spans="1:11" s="168" customFormat="1">
      <c r="A2258" s="169"/>
      <c r="B2258" s="162"/>
      <c r="C2258" s="163"/>
      <c r="D2258" s="163"/>
      <c r="E2258" s="163"/>
      <c r="F2258" s="163"/>
      <c r="G2258" s="173"/>
      <c r="H2258" s="174"/>
      <c r="I2258" s="174"/>
      <c r="J2258" s="174"/>
      <c r="K2258" s="56" t="str">
        <f t="shared" si="373"/>
        <v/>
      </c>
    </row>
    <row r="2259" spans="1:11" s="168" customFormat="1">
      <c r="A2259" s="169"/>
      <c r="B2259" s="162"/>
      <c r="C2259" s="163"/>
      <c r="D2259" s="163"/>
      <c r="E2259" s="163"/>
      <c r="F2259" s="163"/>
      <c r="G2259" s="173"/>
      <c r="H2259" s="174"/>
      <c r="I2259" s="174"/>
      <c r="J2259" s="174"/>
      <c r="K2259" s="56" t="str">
        <f t="shared" si="373"/>
        <v/>
      </c>
    </row>
    <row r="2260" spans="1:11" s="168" customFormat="1">
      <c r="A2260" s="169"/>
      <c r="B2260" s="162"/>
      <c r="C2260" s="163"/>
      <c r="D2260" s="163"/>
      <c r="E2260" s="163"/>
      <c r="F2260" s="163"/>
      <c r="G2260" s="173"/>
      <c r="H2260" s="174"/>
      <c r="I2260" s="174"/>
      <c r="J2260" s="174"/>
      <c r="K2260" s="56" t="str">
        <f t="shared" si="373"/>
        <v/>
      </c>
    </row>
    <row r="2261" spans="1:11" s="168" customFormat="1">
      <c r="A2261" s="169"/>
      <c r="B2261" s="162"/>
      <c r="C2261" s="163"/>
      <c r="D2261" s="163"/>
      <c r="E2261" s="163"/>
      <c r="F2261" s="163"/>
      <c r="G2261" s="173"/>
      <c r="H2261" s="174"/>
      <c r="I2261" s="174"/>
      <c r="J2261" s="174"/>
      <c r="K2261" s="56" t="str">
        <f t="shared" si="373"/>
        <v/>
      </c>
    </row>
    <row r="2262" spans="1:11" s="168" customFormat="1">
      <c r="A2262" s="169"/>
      <c r="B2262" s="162"/>
      <c r="C2262" s="163"/>
      <c r="D2262" s="163"/>
      <c r="E2262" s="163"/>
      <c r="F2262" s="163"/>
      <c r="G2262" s="173"/>
      <c r="H2262" s="174"/>
      <c r="I2262" s="174"/>
      <c r="J2262" s="174"/>
      <c r="K2262" s="56" t="str">
        <f t="shared" si="373"/>
        <v/>
      </c>
    </row>
    <row r="2263" spans="1:11" s="168" customFormat="1">
      <c r="A2263" s="169"/>
      <c r="B2263" s="162"/>
      <c r="C2263" s="163"/>
      <c r="D2263" s="163"/>
      <c r="E2263" s="163"/>
      <c r="F2263" s="163"/>
      <c r="G2263" s="173"/>
      <c r="H2263" s="174"/>
      <c r="I2263" s="174"/>
      <c r="J2263" s="174"/>
      <c r="K2263" s="56" t="str">
        <f t="shared" si="373"/>
        <v/>
      </c>
    </row>
    <row r="2264" spans="1:11" s="168" customFormat="1">
      <c r="A2264" s="169"/>
      <c r="B2264" s="162"/>
      <c r="C2264" s="163"/>
      <c r="D2264" s="163"/>
      <c r="E2264" s="163"/>
      <c r="F2264" s="163"/>
      <c r="G2264" s="173"/>
      <c r="H2264" s="174"/>
      <c r="I2264" s="174"/>
      <c r="J2264" s="174"/>
      <c r="K2264" s="56" t="str">
        <f t="shared" si="373"/>
        <v/>
      </c>
    </row>
    <row r="2265" spans="1:11" s="168" customFormat="1">
      <c r="A2265" s="169"/>
      <c r="B2265" s="162"/>
      <c r="C2265" s="163"/>
      <c r="D2265" s="163"/>
      <c r="E2265" s="163"/>
      <c r="F2265" s="163"/>
      <c r="G2265" s="173"/>
      <c r="H2265" s="174"/>
      <c r="I2265" s="174"/>
      <c r="J2265" s="174"/>
      <c r="K2265" s="56" t="str">
        <f t="shared" si="373"/>
        <v/>
      </c>
    </row>
    <row r="2266" spans="1:11" s="168" customFormat="1">
      <c r="A2266" s="169"/>
      <c r="B2266" s="162"/>
      <c r="C2266" s="163"/>
      <c r="D2266" s="163"/>
      <c r="E2266" s="163"/>
      <c r="F2266" s="163"/>
      <c r="G2266" s="173"/>
      <c r="H2266" s="174"/>
      <c r="I2266" s="174"/>
      <c r="J2266" s="174"/>
      <c r="K2266" s="56" t="str">
        <f t="shared" si="373"/>
        <v/>
      </c>
    </row>
    <row r="2267" spans="1:11" s="168" customFormat="1">
      <c r="A2267" s="169"/>
      <c r="B2267" s="162"/>
      <c r="C2267" s="163"/>
      <c r="D2267" s="163"/>
      <c r="E2267" s="163"/>
      <c r="F2267" s="163"/>
      <c r="G2267" s="173"/>
      <c r="H2267" s="174"/>
      <c r="I2267" s="174"/>
      <c r="J2267" s="174"/>
      <c r="K2267" s="56" t="str">
        <f t="shared" si="373"/>
        <v/>
      </c>
    </row>
    <row r="2268" spans="1:11" s="168" customFormat="1">
      <c r="A2268" s="169"/>
      <c r="B2268" s="162"/>
      <c r="C2268" s="163"/>
      <c r="D2268" s="163"/>
      <c r="E2268" s="163"/>
      <c r="F2268" s="163"/>
      <c r="G2268" s="173"/>
      <c r="H2268" s="174"/>
      <c r="I2268" s="174"/>
      <c r="J2268" s="174"/>
      <c r="K2268" s="56" t="str">
        <f t="shared" si="373"/>
        <v/>
      </c>
    </row>
    <row r="2269" spans="1:11" s="168" customFormat="1">
      <c r="A2269" s="169"/>
      <c r="B2269" s="162"/>
      <c r="C2269" s="163"/>
      <c r="D2269" s="163"/>
      <c r="E2269" s="163"/>
      <c r="F2269" s="163"/>
      <c r="G2269" s="173"/>
      <c r="H2269" s="174"/>
      <c r="I2269" s="174"/>
      <c r="J2269" s="174"/>
      <c r="K2269" s="56" t="str">
        <f t="shared" si="373"/>
        <v/>
      </c>
    </row>
    <row r="2270" spans="1:11" s="168" customFormat="1">
      <c r="A2270" s="169"/>
      <c r="B2270" s="162"/>
      <c r="C2270" s="163"/>
      <c r="D2270" s="163"/>
      <c r="E2270" s="163"/>
      <c r="F2270" s="163"/>
      <c r="G2270" s="173"/>
      <c r="H2270" s="174"/>
      <c r="I2270" s="174"/>
      <c r="J2270" s="174"/>
      <c r="K2270" s="56" t="str">
        <f t="shared" si="373"/>
        <v/>
      </c>
    </row>
    <row r="2271" spans="1:11" s="168" customFormat="1">
      <c r="A2271" s="169"/>
      <c r="B2271" s="162"/>
      <c r="C2271" s="163"/>
      <c r="D2271" s="163"/>
      <c r="E2271" s="163"/>
      <c r="F2271" s="163"/>
      <c r="G2271" s="173"/>
      <c r="H2271" s="174"/>
      <c r="I2271" s="174"/>
      <c r="J2271" s="174"/>
      <c r="K2271" s="56" t="str">
        <f t="shared" si="373"/>
        <v/>
      </c>
    </row>
    <row r="2272" spans="1:11" s="168" customFormat="1">
      <c r="A2272" s="169"/>
      <c r="B2272" s="162"/>
      <c r="C2272" s="163"/>
      <c r="D2272" s="163"/>
      <c r="E2272" s="163"/>
      <c r="F2272" s="163"/>
      <c r="G2272" s="173"/>
      <c r="H2272" s="174"/>
      <c r="I2272" s="174"/>
      <c r="J2272" s="174"/>
      <c r="K2272" s="56" t="str">
        <f t="shared" si="373"/>
        <v/>
      </c>
    </row>
    <row r="2273" spans="1:11" s="168" customFormat="1">
      <c r="A2273" s="169"/>
      <c r="B2273" s="162"/>
      <c r="C2273" s="163"/>
      <c r="D2273" s="163"/>
      <c r="E2273" s="163"/>
      <c r="F2273" s="163"/>
      <c r="G2273" s="173"/>
      <c r="H2273" s="174"/>
      <c r="I2273" s="174"/>
      <c r="J2273" s="174"/>
      <c r="K2273" s="56" t="str">
        <f t="shared" si="373"/>
        <v/>
      </c>
    </row>
    <row r="2274" spans="1:11" s="168" customFormat="1">
      <c r="A2274" s="169"/>
      <c r="B2274" s="162"/>
      <c r="C2274" s="163"/>
      <c r="D2274" s="163"/>
      <c r="E2274" s="163"/>
      <c r="F2274" s="163"/>
      <c r="G2274" s="173"/>
      <c r="H2274" s="174"/>
      <c r="I2274" s="174"/>
      <c r="J2274" s="174"/>
      <c r="K2274" s="56" t="str">
        <f t="shared" si="373"/>
        <v/>
      </c>
    </row>
    <row r="2275" spans="1:11" s="168" customFormat="1">
      <c r="A2275" s="169"/>
      <c r="B2275" s="162"/>
      <c r="C2275" s="163"/>
      <c r="D2275" s="163"/>
      <c r="E2275" s="163"/>
      <c r="F2275" s="163"/>
      <c r="G2275" s="173"/>
      <c r="H2275" s="174"/>
      <c r="I2275" s="174"/>
      <c r="J2275" s="174"/>
      <c r="K2275" s="56" t="str">
        <f t="shared" ref="K2275:K2306" si="374">CONCATENATE(B2275,C2275,D2275,H2275,F2275)</f>
        <v/>
      </c>
    </row>
    <row r="2276" spans="1:11" s="168" customFormat="1">
      <c r="A2276" s="169"/>
      <c r="B2276" s="162"/>
      <c r="C2276" s="163"/>
      <c r="D2276" s="163"/>
      <c r="E2276" s="163"/>
      <c r="F2276" s="163"/>
      <c r="G2276" s="173"/>
      <c r="H2276" s="174"/>
      <c r="I2276" s="174"/>
      <c r="J2276" s="174"/>
      <c r="K2276" s="56" t="str">
        <f t="shared" si="374"/>
        <v/>
      </c>
    </row>
    <row r="2277" spans="1:11" s="168" customFormat="1">
      <c r="A2277" s="169"/>
      <c r="B2277" s="162"/>
      <c r="C2277" s="163"/>
      <c r="D2277" s="163"/>
      <c r="E2277" s="163"/>
      <c r="F2277" s="163"/>
      <c r="G2277" s="173"/>
      <c r="H2277" s="174"/>
      <c r="I2277" s="174"/>
      <c r="J2277" s="174"/>
      <c r="K2277" s="56" t="str">
        <f t="shared" si="374"/>
        <v/>
      </c>
    </row>
    <row r="2278" spans="1:11" s="168" customFormat="1">
      <c r="A2278" s="169"/>
      <c r="B2278" s="162"/>
      <c r="C2278" s="163"/>
      <c r="D2278" s="163"/>
      <c r="E2278" s="163"/>
      <c r="F2278" s="163"/>
      <c r="G2278" s="173"/>
      <c r="H2278" s="174"/>
      <c r="I2278" s="174"/>
      <c r="J2278" s="174"/>
      <c r="K2278" s="56" t="str">
        <f t="shared" si="374"/>
        <v/>
      </c>
    </row>
    <row r="2279" spans="1:11" s="168" customFormat="1">
      <c r="A2279" s="169"/>
      <c r="B2279" s="162"/>
      <c r="C2279" s="163"/>
      <c r="D2279" s="163"/>
      <c r="E2279" s="163"/>
      <c r="F2279" s="163"/>
      <c r="G2279" s="173"/>
      <c r="H2279" s="174"/>
      <c r="I2279" s="174"/>
      <c r="J2279" s="174"/>
      <c r="K2279" s="56" t="str">
        <f t="shared" si="374"/>
        <v/>
      </c>
    </row>
    <row r="2280" spans="1:11" s="168" customFormat="1">
      <c r="A2280" s="169"/>
      <c r="B2280" s="162"/>
      <c r="C2280" s="163"/>
      <c r="D2280" s="163"/>
      <c r="E2280" s="163"/>
      <c r="F2280" s="163"/>
      <c r="G2280" s="173"/>
      <c r="H2280" s="174"/>
      <c r="I2280" s="174"/>
      <c r="J2280" s="174"/>
      <c r="K2280" s="56" t="str">
        <f t="shared" si="374"/>
        <v/>
      </c>
    </row>
    <row r="2281" spans="1:11" s="168" customFormat="1">
      <c r="A2281" s="169"/>
      <c r="B2281" s="162"/>
      <c r="C2281" s="163"/>
      <c r="D2281" s="163"/>
      <c r="E2281" s="163"/>
      <c r="F2281" s="163"/>
      <c r="G2281" s="173"/>
      <c r="H2281" s="174"/>
      <c r="I2281" s="174"/>
      <c r="J2281" s="174"/>
      <c r="K2281" s="56" t="str">
        <f t="shared" si="374"/>
        <v/>
      </c>
    </row>
    <row r="2282" spans="1:11" s="168" customFormat="1">
      <c r="A2282" s="169"/>
      <c r="B2282" s="162"/>
      <c r="C2282" s="163"/>
      <c r="D2282" s="163"/>
      <c r="E2282" s="163"/>
      <c r="F2282" s="163"/>
      <c r="G2282" s="173"/>
      <c r="H2282" s="174"/>
      <c r="I2282" s="174"/>
      <c r="J2282" s="174"/>
      <c r="K2282" s="56" t="str">
        <f t="shared" si="374"/>
        <v/>
      </c>
    </row>
    <row r="2283" spans="1:11" s="168" customFormat="1">
      <c r="A2283" s="169"/>
      <c r="B2283" s="162"/>
      <c r="C2283" s="163"/>
      <c r="D2283" s="163"/>
      <c r="E2283" s="163"/>
      <c r="F2283" s="163"/>
      <c r="G2283" s="173"/>
      <c r="H2283" s="174"/>
      <c r="I2283" s="174"/>
      <c r="J2283" s="174"/>
      <c r="K2283" s="56" t="str">
        <f t="shared" si="374"/>
        <v/>
      </c>
    </row>
    <row r="2284" spans="1:11" s="168" customFormat="1">
      <c r="A2284" s="169"/>
      <c r="B2284" s="162"/>
      <c r="C2284" s="163"/>
      <c r="D2284" s="163"/>
      <c r="E2284" s="163"/>
      <c r="F2284" s="163"/>
      <c r="G2284" s="173"/>
      <c r="H2284" s="174"/>
      <c r="I2284" s="174"/>
      <c r="J2284" s="174"/>
      <c r="K2284" s="56" t="str">
        <f t="shared" si="374"/>
        <v/>
      </c>
    </row>
    <row r="2285" spans="1:11" s="168" customFormat="1">
      <c r="A2285" s="169"/>
      <c r="B2285" s="162"/>
      <c r="C2285" s="163"/>
      <c r="D2285" s="163"/>
      <c r="E2285" s="163"/>
      <c r="F2285" s="163"/>
      <c r="G2285" s="173"/>
      <c r="H2285" s="174"/>
      <c r="I2285" s="174"/>
      <c r="J2285" s="174"/>
      <c r="K2285" s="56" t="str">
        <f t="shared" si="374"/>
        <v/>
      </c>
    </row>
    <row r="2286" spans="1:11" s="168" customFormat="1">
      <c r="A2286" s="169"/>
      <c r="B2286" s="162"/>
      <c r="C2286" s="163"/>
      <c r="D2286" s="163"/>
      <c r="E2286" s="163"/>
      <c r="F2286" s="163"/>
      <c r="G2286" s="173"/>
      <c r="H2286" s="174"/>
      <c r="I2286" s="174"/>
      <c r="J2286" s="174"/>
      <c r="K2286" s="56" t="str">
        <f t="shared" si="374"/>
        <v/>
      </c>
    </row>
    <row r="2287" spans="1:11" s="168" customFormat="1">
      <c r="A2287" s="169"/>
      <c r="B2287" s="162"/>
      <c r="C2287" s="163"/>
      <c r="D2287" s="163"/>
      <c r="E2287" s="163"/>
      <c r="F2287" s="163"/>
      <c r="G2287" s="173"/>
      <c r="H2287" s="174"/>
      <c r="I2287" s="174"/>
      <c r="J2287" s="174"/>
      <c r="K2287" s="56" t="str">
        <f t="shared" si="374"/>
        <v/>
      </c>
    </row>
    <row r="2288" spans="1:11" s="168" customFormat="1">
      <c r="A2288" s="169"/>
      <c r="B2288" s="162"/>
      <c r="C2288" s="163"/>
      <c r="D2288" s="163"/>
      <c r="E2288" s="163"/>
      <c r="F2288" s="163"/>
      <c r="G2288" s="173"/>
      <c r="H2288" s="174"/>
      <c r="I2288" s="174"/>
      <c r="J2288" s="174"/>
      <c r="K2288" s="56" t="str">
        <f t="shared" si="374"/>
        <v/>
      </c>
    </row>
    <row r="2289" spans="1:11" s="168" customFormat="1">
      <c r="A2289" s="169"/>
      <c r="B2289" s="162"/>
      <c r="C2289" s="163"/>
      <c r="D2289" s="163"/>
      <c r="E2289" s="163"/>
      <c r="F2289" s="163"/>
      <c r="G2289" s="173"/>
      <c r="H2289" s="174"/>
      <c r="I2289" s="174"/>
      <c r="J2289" s="174"/>
      <c r="K2289" s="56" t="str">
        <f t="shared" si="374"/>
        <v/>
      </c>
    </row>
    <row r="2290" spans="1:11" s="168" customFormat="1">
      <c r="A2290" s="169"/>
      <c r="B2290" s="162"/>
      <c r="C2290" s="163"/>
      <c r="D2290" s="163"/>
      <c r="E2290" s="163"/>
      <c r="F2290" s="163"/>
      <c r="G2290" s="173"/>
      <c r="H2290" s="174"/>
      <c r="I2290" s="174"/>
      <c r="J2290" s="174"/>
      <c r="K2290" s="56" t="str">
        <f t="shared" si="374"/>
        <v/>
      </c>
    </row>
    <row r="2291" spans="1:11" s="168" customFormat="1">
      <c r="A2291" s="169"/>
      <c r="B2291" s="162"/>
      <c r="C2291" s="163"/>
      <c r="D2291" s="163"/>
      <c r="E2291" s="163"/>
      <c r="F2291" s="163"/>
      <c r="G2291" s="173"/>
      <c r="H2291" s="174"/>
      <c r="I2291" s="174"/>
      <c r="J2291" s="174"/>
      <c r="K2291" s="56" t="str">
        <f t="shared" si="374"/>
        <v/>
      </c>
    </row>
    <row r="2292" spans="1:11" s="168" customFormat="1">
      <c r="A2292" s="169"/>
      <c r="B2292" s="162"/>
      <c r="C2292" s="163"/>
      <c r="D2292" s="163"/>
      <c r="E2292" s="163"/>
      <c r="F2292" s="163"/>
      <c r="G2292" s="173"/>
      <c r="H2292" s="174"/>
      <c r="I2292" s="174"/>
      <c r="J2292" s="174"/>
      <c r="K2292" s="56" t="str">
        <f t="shared" si="374"/>
        <v/>
      </c>
    </row>
    <row r="2293" spans="1:11" s="168" customFormat="1">
      <c r="A2293" s="169"/>
      <c r="B2293" s="162"/>
      <c r="C2293" s="163"/>
      <c r="D2293" s="163"/>
      <c r="E2293" s="163"/>
      <c r="F2293" s="163"/>
      <c r="G2293" s="173"/>
      <c r="H2293" s="174"/>
      <c r="I2293" s="174"/>
      <c r="J2293" s="174"/>
      <c r="K2293" s="56" t="str">
        <f t="shared" si="374"/>
        <v/>
      </c>
    </row>
    <row r="2294" spans="1:11" s="168" customFormat="1">
      <c r="A2294" s="169"/>
      <c r="B2294" s="162"/>
      <c r="C2294" s="163"/>
      <c r="D2294" s="163"/>
      <c r="E2294" s="163"/>
      <c r="F2294" s="163"/>
      <c r="G2294" s="173"/>
      <c r="H2294" s="174"/>
      <c r="I2294" s="174"/>
      <c r="J2294" s="174"/>
      <c r="K2294" s="56" t="str">
        <f t="shared" si="374"/>
        <v/>
      </c>
    </row>
    <row r="2295" spans="1:11" s="168" customFormat="1">
      <c r="A2295" s="169"/>
      <c r="B2295" s="162"/>
      <c r="C2295" s="163"/>
      <c r="D2295" s="163"/>
      <c r="E2295" s="163"/>
      <c r="F2295" s="163"/>
      <c r="G2295" s="173"/>
      <c r="H2295" s="174"/>
      <c r="I2295" s="174"/>
      <c r="J2295" s="174"/>
      <c r="K2295" s="56" t="str">
        <f t="shared" si="374"/>
        <v/>
      </c>
    </row>
    <row r="2296" spans="1:11" s="168" customFormat="1">
      <c r="A2296" s="169"/>
      <c r="B2296" s="162"/>
      <c r="C2296" s="163"/>
      <c r="D2296" s="163"/>
      <c r="E2296" s="163"/>
      <c r="F2296" s="163"/>
      <c r="G2296" s="173"/>
      <c r="H2296" s="174"/>
      <c r="I2296" s="174"/>
      <c r="J2296" s="174"/>
      <c r="K2296" s="56" t="str">
        <f t="shared" si="374"/>
        <v/>
      </c>
    </row>
    <row r="2297" spans="1:11" s="168" customFormat="1">
      <c r="A2297" s="169"/>
      <c r="B2297" s="162"/>
      <c r="C2297" s="163"/>
      <c r="D2297" s="163"/>
      <c r="E2297" s="163"/>
      <c r="F2297" s="163"/>
      <c r="G2297" s="173"/>
      <c r="H2297" s="174"/>
      <c r="I2297" s="174"/>
      <c r="J2297" s="174"/>
      <c r="K2297" s="56" t="str">
        <f t="shared" si="374"/>
        <v/>
      </c>
    </row>
    <row r="2298" spans="1:11" s="168" customFormat="1">
      <c r="A2298" s="169"/>
      <c r="B2298" s="162"/>
      <c r="C2298" s="163"/>
      <c r="D2298" s="163"/>
      <c r="E2298" s="163"/>
      <c r="F2298" s="163"/>
      <c r="G2298" s="173"/>
      <c r="H2298" s="174"/>
      <c r="I2298" s="174"/>
      <c r="J2298" s="174"/>
      <c r="K2298" s="56" t="str">
        <f t="shared" si="374"/>
        <v/>
      </c>
    </row>
    <row r="2299" spans="1:11" s="168" customFormat="1">
      <c r="A2299" s="169"/>
      <c r="B2299" s="162"/>
      <c r="C2299" s="163"/>
      <c r="D2299" s="163"/>
      <c r="E2299" s="163"/>
      <c r="F2299" s="163"/>
      <c r="G2299" s="173"/>
      <c r="H2299" s="174"/>
      <c r="I2299" s="174"/>
      <c r="J2299" s="174"/>
      <c r="K2299" s="56" t="str">
        <f t="shared" si="374"/>
        <v/>
      </c>
    </row>
    <row r="2300" spans="1:11" s="168" customFormat="1">
      <c r="A2300" s="169"/>
      <c r="B2300" s="162"/>
      <c r="C2300" s="163"/>
      <c r="D2300" s="163"/>
      <c r="E2300" s="163"/>
      <c r="F2300" s="163"/>
      <c r="G2300" s="173"/>
      <c r="H2300" s="174"/>
      <c r="I2300" s="174"/>
      <c r="J2300" s="174"/>
      <c r="K2300" s="56" t="str">
        <f t="shared" si="374"/>
        <v/>
      </c>
    </row>
    <row r="2301" spans="1:11" s="168" customFormat="1">
      <c r="A2301" s="169"/>
      <c r="B2301" s="162"/>
      <c r="C2301" s="163"/>
      <c r="D2301" s="163"/>
      <c r="E2301" s="163"/>
      <c r="F2301" s="163"/>
      <c r="G2301" s="173"/>
      <c r="H2301" s="174"/>
      <c r="I2301" s="174"/>
      <c r="J2301" s="174"/>
      <c r="K2301" s="56" t="str">
        <f t="shared" si="374"/>
        <v/>
      </c>
    </row>
    <row r="2302" spans="1:11" s="168" customFormat="1">
      <c r="A2302" s="169"/>
      <c r="B2302" s="162"/>
      <c r="C2302" s="163"/>
      <c r="D2302" s="163"/>
      <c r="E2302" s="163"/>
      <c r="F2302" s="163"/>
      <c r="G2302" s="173"/>
      <c r="H2302" s="174"/>
      <c r="I2302" s="174"/>
      <c r="J2302" s="174"/>
      <c r="K2302" s="56" t="str">
        <f t="shared" si="374"/>
        <v/>
      </c>
    </row>
    <row r="2303" spans="1:11" s="168" customFormat="1">
      <c r="A2303" s="169"/>
      <c r="B2303" s="162"/>
      <c r="C2303" s="163"/>
      <c r="D2303" s="163"/>
      <c r="E2303" s="163"/>
      <c r="F2303" s="163"/>
      <c r="G2303" s="173"/>
      <c r="H2303" s="174"/>
      <c r="I2303" s="174"/>
      <c r="J2303" s="174"/>
      <c r="K2303" s="56" t="str">
        <f t="shared" si="374"/>
        <v/>
      </c>
    </row>
    <row r="2304" spans="1:11" s="168" customFormat="1">
      <c r="A2304" s="169"/>
      <c r="B2304" s="162"/>
      <c r="C2304" s="163"/>
      <c r="D2304" s="163"/>
      <c r="E2304" s="163"/>
      <c r="F2304" s="163"/>
      <c r="G2304" s="173"/>
      <c r="H2304" s="174"/>
      <c r="I2304" s="174"/>
      <c r="J2304" s="174"/>
      <c r="K2304" s="56" t="str">
        <f t="shared" si="374"/>
        <v/>
      </c>
    </row>
    <row r="2305" spans="1:11" s="168" customFormat="1">
      <c r="A2305" s="169"/>
      <c r="B2305" s="162"/>
      <c r="C2305" s="163"/>
      <c r="D2305" s="163"/>
      <c r="E2305" s="163"/>
      <c r="F2305" s="163"/>
      <c r="G2305" s="173"/>
      <c r="H2305" s="174"/>
      <c r="I2305" s="174"/>
      <c r="J2305" s="174"/>
      <c r="K2305" s="56" t="str">
        <f t="shared" si="374"/>
        <v/>
      </c>
    </row>
    <row r="2306" spans="1:11" s="168" customFormat="1">
      <c r="A2306" s="169"/>
      <c r="B2306" s="162"/>
      <c r="C2306" s="163"/>
      <c r="D2306" s="163"/>
      <c r="E2306" s="163"/>
      <c r="F2306" s="163"/>
      <c r="G2306" s="173"/>
      <c r="H2306" s="174"/>
      <c r="I2306" s="174"/>
      <c r="J2306" s="174"/>
      <c r="K2306" s="56" t="str">
        <f t="shared" si="374"/>
        <v/>
      </c>
    </row>
  </sheetData>
  <mergeCells count="7">
    <mergeCell ref="A1:G1"/>
    <mergeCell ref="A2:G2"/>
    <mergeCell ref="A4:G4"/>
    <mergeCell ref="A5:G5"/>
    <mergeCell ref="A7:A8"/>
    <mergeCell ref="B7:F7"/>
    <mergeCell ref="G7:G8"/>
  </mergeCells>
  <pageMargins left="0.59055118110236227" right="0.15748031496062992" top="0.51181102362204722" bottom="0.43307086614173229" header="0.19685039370078741" footer="0.35433070866141736"/>
  <pageSetup paperSize="9" scale="84" fitToHeight="59" orientation="portrait" r:id="rId1"/>
  <headerFooter differentFirst="1" alignWithMargins="0">
    <oddHeader>&amp;C&amp;"Times New Roman,обычный"&amp;10&amp;P</oddHeader>
  </headerFooter>
  <rowBreaks count="1" manualBreakCount="1">
    <brk id="9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G42"/>
  <sheetViews>
    <sheetView view="pageBreakPreview" topLeftCell="A7" zoomScale="75" zoomScaleNormal="75" zoomScaleSheetLayoutView="75" workbookViewId="0">
      <selection activeCell="A45" sqref="A45"/>
    </sheetView>
  </sheetViews>
  <sheetFormatPr defaultColWidth="8.7265625" defaultRowHeight="15"/>
  <cols>
    <col min="1" max="1" width="34.6328125" style="178" customWidth="1"/>
    <col min="2" max="2" width="14.36328125" style="178" customWidth="1"/>
    <col min="3" max="3" width="21.1796875" style="178" customWidth="1"/>
    <col min="4" max="4" width="13.1796875" style="178" customWidth="1"/>
    <col min="5" max="16384" width="8.7265625" style="178"/>
  </cols>
  <sheetData>
    <row r="1" spans="1:4" ht="15.75">
      <c r="A1" s="177" t="s">
        <v>1198</v>
      </c>
      <c r="B1" s="177"/>
      <c r="C1" s="177"/>
      <c r="D1" s="177"/>
    </row>
    <row r="2" spans="1:4" ht="15.75" customHeight="1">
      <c r="A2" s="177" t="s">
        <v>1199</v>
      </c>
      <c r="B2" s="177"/>
      <c r="C2" s="177"/>
      <c r="D2" s="177"/>
    </row>
    <row r="3" spans="1:4" ht="15.75">
      <c r="A3" s="179"/>
      <c r="B3" s="179"/>
      <c r="C3" s="180"/>
      <c r="D3" s="180"/>
    </row>
    <row r="4" spans="1:4" ht="15.75">
      <c r="A4" s="181"/>
      <c r="B4" s="181"/>
      <c r="C4" s="180"/>
      <c r="D4" s="182" t="s">
        <v>4</v>
      </c>
    </row>
    <row r="5" spans="1:4" ht="15" customHeight="1">
      <c r="A5" s="183" t="s">
        <v>5</v>
      </c>
      <c r="B5" s="183" t="s">
        <v>1200</v>
      </c>
      <c r="C5" s="183" t="s">
        <v>1201</v>
      </c>
      <c r="D5" s="183" t="s">
        <v>7</v>
      </c>
    </row>
    <row r="6" spans="1:4" ht="87.75" customHeight="1">
      <c r="A6" s="184"/>
      <c r="B6" s="184"/>
      <c r="C6" s="184"/>
      <c r="D6" s="184"/>
    </row>
    <row r="7" spans="1:4" ht="15.75">
      <c r="A7" s="185">
        <v>1</v>
      </c>
      <c r="B7" s="185">
        <v>2</v>
      </c>
      <c r="C7" s="185">
        <v>3</v>
      </c>
      <c r="D7" s="186">
        <v>4</v>
      </c>
    </row>
    <row r="8" spans="1:4" ht="15.75">
      <c r="A8" s="187" t="s">
        <v>1202</v>
      </c>
      <c r="B8" s="188"/>
      <c r="C8" s="188"/>
      <c r="D8" s="189">
        <v>9329041964.0499992</v>
      </c>
    </row>
    <row r="9" spans="1:4" ht="15.75">
      <c r="A9" s="187" t="s">
        <v>1203</v>
      </c>
      <c r="B9" s="188"/>
      <c r="C9" s="188"/>
      <c r="D9" s="189">
        <v>10064977033.52</v>
      </c>
    </row>
    <row r="10" spans="1:4" ht="15.75">
      <c r="A10" s="187" t="s">
        <v>1204</v>
      </c>
      <c r="B10" s="188"/>
      <c r="C10" s="188"/>
      <c r="D10" s="189">
        <f>D8-D9</f>
        <v>-735935069.47000122</v>
      </c>
    </row>
    <row r="11" spans="1:4" ht="31.5">
      <c r="A11" s="187" t="s">
        <v>1205</v>
      </c>
      <c r="B11" s="188"/>
      <c r="C11" s="188"/>
      <c r="D11" s="189">
        <f>D13+D14+D15+D16+D17+D18</f>
        <v>735935069.47000122</v>
      </c>
    </row>
    <row r="12" spans="1:4" ht="31.5">
      <c r="A12" s="187" t="s">
        <v>1206</v>
      </c>
      <c r="B12" s="188">
        <v>604</v>
      </c>
      <c r="C12" s="188" t="s">
        <v>1207</v>
      </c>
      <c r="D12" s="189">
        <f>D13+D14+D15+D16</f>
        <v>337106140</v>
      </c>
    </row>
    <row r="13" spans="1:4" ht="47.25">
      <c r="A13" s="187" t="s">
        <v>1208</v>
      </c>
      <c r="B13" s="188">
        <v>604</v>
      </c>
      <c r="C13" s="190" t="s">
        <v>1209</v>
      </c>
      <c r="D13" s="191">
        <v>2685309140</v>
      </c>
    </row>
    <row r="14" spans="1:4" ht="63">
      <c r="A14" s="187" t="s">
        <v>1210</v>
      </c>
      <c r="B14" s="188">
        <v>604</v>
      </c>
      <c r="C14" s="190" t="s">
        <v>1211</v>
      </c>
      <c r="D14" s="191">
        <v>1626084000</v>
      </c>
    </row>
    <row r="15" spans="1:4" ht="47.25">
      <c r="A15" s="187" t="s">
        <v>1212</v>
      </c>
      <c r="B15" s="188">
        <v>604</v>
      </c>
      <c r="C15" s="190" t="s">
        <v>1213</v>
      </c>
      <c r="D15" s="191">
        <v>-2348203000</v>
      </c>
    </row>
    <row r="16" spans="1:4" ht="47.25">
      <c r="A16" s="187" t="s">
        <v>1214</v>
      </c>
      <c r="B16" s="188">
        <v>604</v>
      </c>
      <c r="C16" s="190" t="s">
        <v>1215</v>
      </c>
      <c r="D16" s="191">
        <v>-1626084000</v>
      </c>
    </row>
    <row r="17" spans="1:7" ht="47.25">
      <c r="A17" s="187" t="s">
        <v>1216</v>
      </c>
      <c r="B17" s="188">
        <v>602</v>
      </c>
      <c r="C17" s="190" t="s">
        <v>1217</v>
      </c>
      <c r="D17" s="191">
        <v>100096290</v>
      </c>
    </row>
    <row r="18" spans="1:7" ht="31.5">
      <c r="A18" s="187" t="s">
        <v>1218</v>
      </c>
      <c r="B18" s="188">
        <v>604</v>
      </c>
      <c r="C18" s="190" t="s">
        <v>1219</v>
      </c>
      <c r="D18" s="191">
        <f>D20+D19</f>
        <v>298732639.47000122</v>
      </c>
    </row>
    <row r="19" spans="1:7" ht="31.5">
      <c r="A19" s="187" t="s">
        <v>1220</v>
      </c>
      <c r="B19" s="188">
        <v>604</v>
      </c>
      <c r="C19" s="188" t="s">
        <v>1221</v>
      </c>
      <c r="D19" s="191">
        <f>-(D8+D13+D14+D17)</f>
        <v>-13740531394.049999</v>
      </c>
    </row>
    <row r="20" spans="1:7" ht="38.450000000000003" customHeight="1">
      <c r="A20" s="187" t="s">
        <v>1222</v>
      </c>
      <c r="B20" s="188">
        <v>604</v>
      </c>
      <c r="C20" s="188" t="s">
        <v>1223</v>
      </c>
      <c r="D20" s="191">
        <f>D9-D15-D16</f>
        <v>14039264033.52</v>
      </c>
    </row>
    <row r="21" spans="1:7" ht="15.75">
      <c r="A21" s="187"/>
      <c r="B21" s="188"/>
      <c r="C21" s="188"/>
      <c r="D21" s="191"/>
    </row>
    <row r="22" spans="1:7" ht="15.75">
      <c r="A22" s="192" t="s">
        <v>1224</v>
      </c>
      <c r="B22" s="193"/>
      <c r="C22" s="193"/>
      <c r="D22" s="194">
        <v>0</v>
      </c>
    </row>
    <row r="23" spans="1:7" ht="15.75">
      <c r="A23" s="192"/>
      <c r="B23" s="193"/>
      <c r="C23" s="193"/>
      <c r="D23" s="194"/>
    </row>
    <row r="24" spans="1:7" ht="15.75">
      <c r="A24" s="192"/>
      <c r="B24" s="193"/>
      <c r="C24" s="193"/>
      <c r="D24" s="194"/>
    </row>
    <row r="25" spans="1:7" s="199" customFormat="1" ht="15.75">
      <c r="A25" s="195" t="s">
        <v>1193</v>
      </c>
      <c r="B25" s="196"/>
      <c r="C25" s="197"/>
      <c r="D25" s="197"/>
      <c r="E25" s="198"/>
      <c r="F25" s="198"/>
      <c r="G25" s="197"/>
    </row>
    <row r="26" spans="1:7" s="199" customFormat="1" ht="15.75">
      <c r="A26" s="195" t="s">
        <v>1194</v>
      </c>
      <c r="B26" s="196"/>
      <c r="C26" s="197"/>
      <c r="D26" s="197"/>
      <c r="E26" s="198"/>
      <c r="F26" s="198"/>
      <c r="G26" s="197"/>
    </row>
    <row r="27" spans="1:7" s="199" customFormat="1" ht="15.75">
      <c r="A27" s="195" t="s">
        <v>1195</v>
      </c>
      <c r="B27" s="196"/>
      <c r="C27" s="197"/>
      <c r="D27" s="197"/>
      <c r="E27" s="198"/>
      <c r="F27" s="198"/>
      <c r="G27" s="197"/>
    </row>
    <row r="28" spans="1:7" s="199" customFormat="1" ht="15.75">
      <c r="A28" s="195" t="s">
        <v>1196</v>
      </c>
      <c r="B28" s="196"/>
      <c r="C28" s="200"/>
      <c r="D28" s="201" t="s">
        <v>1197</v>
      </c>
      <c r="E28" s="198"/>
      <c r="F28" s="198"/>
    </row>
    <row r="29" spans="1:7" ht="15.75">
      <c r="A29" s="192"/>
      <c r="B29" s="193"/>
      <c r="C29" s="193"/>
      <c r="D29" s="194"/>
    </row>
    <row r="30" spans="1:7" ht="15.75">
      <c r="A30" s="192"/>
      <c r="B30" s="193"/>
      <c r="C30" s="193"/>
      <c r="D30" s="194"/>
    </row>
    <row r="31" spans="1:7" ht="15.75">
      <c r="A31" s="192"/>
      <c r="B31" s="193"/>
      <c r="C31" s="193"/>
      <c r="D31" s="194"/>
    </row>
    <row r="32" spans="1:7" ht="15.75">
      <c r="A32" s="192"/>
      <c r="B32" s="193"/>
      <c r="C32" s="193"/>
      <c r="D32" s="194"/>
    </row>
    <row r="33" spans="1:4" ht="15.75">
      <c r="A33" s="192"/>
      <c r="B33" s="193"/>
      <c r="C33" s="193"/>
      <c r="D33" s="194"/>
    </row>
    <row r="34" spans="1:4" ht="15.75">
      <c r="A34" s="192"/>
      <c r="B34" s="193"/>
      <c r="C34" s="193"/>
      <c r="D34" s="194"/>
    </row>
    <row r="35" spans="1:4" ht="15.75">
      <c r="A35" s="192"/>
      <c r="B35" s="193"/>
      <c r="C35" s="193"/>
      <c r="D35" s="194"/>
    </row>
    <row r="38" spans="1:4" ht="15.75">
      <c r="D38" s="202"/>
    </row>
    <row r="40" spans="1:4">
      <c r="D40" s="203">
        <f>D16+D38</f>
        <v>-1626084000</v>
      </c>
    </row>
    <row r="41" spans="1:4">
      <c r="D41" s="203">
        <f>[2]ИСТОЧНИКИ!B10</f>
        <v>0</v>
      </c>
    </row>
    <row r="42" spans="1:4">
      <c r="D42" s="203">
        <f>D40-D41</f>
        <v>-1626084000</v>
      </c>
    </row>
  </sheetData>
  <mergeCells count="7">
    <mergeCell ref="A1:D1"/>
    <mergeCell ref="A2:D2"/>
    <mergeCell ref="A3:B3"/>
    <mergeCell ref="A5:A6"/>
    <mergeCell ref="B5:B6"/>
    <mergeCell ref="C5:C6"/>
    <mergeCell ref="D5:D6"/>
  </mergeCells>
  <pageMargins left="0.73" right="0.23622047244094491" top="0.3543307086614173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1858"/>
  <sheetViews>
    <sheetView view="pageBreakPreview" zoomScale="105" zoomScaleNormal="100" zoomScaleSheetLayoutView="105" workbookViewId="0">
      <selection activeCell="A2209" sqref="A2209"/>
    </sheetView>
  </sheetViews>
  <sheetFormatPr defaultColWidth="8.7265625" defaultRowHeight="15.75"/>
  <cols>
    <col min="1" max="1" width="44.90625" style="169" customWidth="1"/>
    <col min="2" max="2" width="5" style="162" customWidth="1"/>
    <col min="3" max="3" width="3.36328125" style="163" customWidth="1"/>
    <col min="4" max="4" width="3" style="163" customWidth="1"/>
    <col min="5" max="5" width="8.90625" style="163" customWidth="1"/>
    <col min="6" max="6" width="4" style="163" customWidth="1"/>
    <col min="7" max="7" width="12.1796875" style="173" bestFit="1" customWidth="1"/>
    <col min="8" max="8" width="10.36328125" style="173" customWidth="1"/>
    <col min="9" max="10" width="11.453125" style="174" customWidth="1"/>
    <col min="11" max="11" width="12.81640625" style="176" bestFit="1" customWidth="1"/>
    <col min="12" max="16384" width="8.7265625" style="167"/>
  </cols>
  <sheetData>
    <row r="1" spans="1:11" s="6" customFormat="1" ht="18.75">
      <c r="A1" s="204" t="s">
        <v>0</v>
      </c>
      <c r="B1" s="204"/>
      <c r="C1" s="204"/>
      <c r="D1" s="204"/>
      <c r="E1" s="204"/>
      <c r="F1" s="204"/>
      <c r="G1" s="204"/>
      <c r="H1" s="204"/>
      <c r="I1" s="8"/>
      <c r="J1" s="8"/>
      <c r="K1" s="4"/>
    </row>
    <row r="2" spans="1:11" s="6" customFormat="1" ht="18.75">
      <c r="A2" s="205" t="s">
        <v>1225</v>
      </c>
      <c r="B2" s="205"/>
      <c r="C2" s="205"/>
      <c r="D2" s="205"/>
      <c r="E2" s="205"/>
      <c r="F2" s="205"/>
      <c r="G2" s="205"/>
      <c r="H2" s="205"/>
      <c r="I2" s="8"/>
      <c r="J2" s="8"/>
      <c r="K2" s="4"/>
    </row>
    <row r="3" spans="1:11" s="6" customFormat="1" ht="18.75">
      <c r="A3" s="7"/>
      <c r="B3" s="7"/>
      <c r="C3" s="7"/>
      <c r="D3" s="7"/>
      <c r="E3" s="7"/>
      <c r="F3" s="7"/>
      <c r="G3" s="7"/>
      <c r="H3" s="7"/>
      <c r="I3" s="8"/>
      <c r="J3" s="8"/>
      <c r="K3" s="4"/>
    </row>
    <row r="4" spans="1:11" s="6" customFormat="1" ht="18.75">
      <c r="A4" s="10" t="s">
        <v>2</v>
      </c>
      <c r="B4" s="10"/>
      <c r="C4" s="10"/>
      <c r="D4" s="10"/>
      <c r="E4" s="10"/>
      <c r="F4" s="10"/>
      <c r="G4" s="10"/>
      <c r="H4" s="10"/>
      <c r="I4" s="8"/>
      <c r="J4" s="8"/>
      <c r="K4" s="4"/>
    </row>
    <row r="5" spans="1:11" s="6" customFormat="1" ht="18.75">
      <c r="A5" s="10" t="s">
        <v>3</v>
      </c>
      <c r="B5" s="10"/>
      <c r="C5" s="10"/>
      <c r="D5" s="10"/>
      <c r="E5" s="10"/>
      <c r="F5" s="10"/>
      <c r="G5" s="10"/>
      <c r="H5" s="10"/>
      <c r="I5" s="8"/>
      <c r="J5" s="8"/>
      <c r="K5" s="4"/>
    </row>
    <row r="6" spans="1:11" s="6" customFormat="1">
      <c r="A6" s="11"/>
      <c r="B6" s="12"/>
      <c r="C6" s="13"/>
      <c r="D6" s="13"/>
      <c r="F6" s="14"/>
      <c r="H6" s="15" t="s">
        <v>1226</v>
      </c>
      <c r="I6" s="16"/>
      <c r="J6" s="16"/>
      <c r="K6" s="4"/>
    </row>
    <row r="7" spans="1:11" s="6" customFormat="1" ht="42.75" customHeight="1">
      <c r="A7" s="206" t="s">
        <v>5</v>
      </c>
      <c r="B7" s="206" t="s">
        <v>1227</v>
      </c>
      <c r="C7" s="206"/>
      <c r="D7" s="206"/>
      <c r="E7" s="206"/>
      <c r="F7" s="206"/>
      <c r="G7" s="207" t="s">
        <v>7</v>
      </c>
      <c r="H7" s="207"/>
      <c r="I7" s="22"/>
      <c r="J7" s="22"/>
      <c r="K7" s="4"/>
    </row>
    <row r="8" spans="1:11" s="6" customFormat="1">
      <c r="A8" s="206"/>
      <c r="B8" s="208" t="s">
        <v>8</v>
      </c>
      <c r="C8" s="208" t="s">
        <v>9</v>
      </c>
      <c r="D8" s="208" t="s">
        <v>10</v>
      </c>
      <c r="E8" s="208" t="s">
        <v>11</v>
      </c>
      <c r="F8" s="209" t="s">
        <v>12</v>
      </c>
      <c r="G8" s="210" t="s">
        <v>1228</v>
      </c>
      <c r="H8" s="210" t="s">
        <v>1229</v>
      </c>
      <c r="I8" s="22"/>
      <c r="J8" s="22"/>
      <c r="K8" s="4"/>
    </row>
    <row r="9" spans="1:11" s="6" customFormat="1">
      <c r="A9" s="211">
        <v>1</v>
      </c>
      <c r="B9" s="211">
        <v>2</v>
      </c>
      <c r="C9" s="211">
        <v>3</v>
      </c>
      <c r="D9" s="211">
        <v>4</v>
      </c>
      <c r="E9" s="211">
        <v>5</v>
      </c>
      <c r="F9" s="211">
        <v>6</v>
      </c>
      <c r="G9" s="212" t="s">
        <v>19</v>
      </c>
      <c r="H9" s="212" t="s">
        <v>1230</v>
      </c>
      <c r="I9" s="30"/>
      <c r="J9" s="30"/>
      <c r="K9" s="4"/>
    </row>
    <row r="10" spans="1:11" s="38" customFormat="1">
      <c r="A10" s="31" t="s">
        <v>20</v>
      </c>
      <c r="B10" s="32" t="s">
        <v>21</v>
      </c>
      <c r="C10" s="33" t="s">
        <v>22</v>
      </c>
      <c r="D10" s="33" t="s">
        <v>22</v>
      </c>
      <c r="E10" s="33" t="s">
        <v>23</v>
      </c>
      <c r="F10" s="33" t="s">
        <v>24</v>
      </c>
      <c r="G10" s="34">
        <f>G11+G53</f>
        <v>54679560</v>
      </c>
      <c r="H10" s="34">
        <f>H11+H53</f>
        <v>54679560</v>
      </c>
      <c r="I10" s="33">
        <v>0</v>
      </c>
      <c r="J10" s="36" t="str">
        <f>TEXT(I10,"0000000000")</f>
        <v>0000000000</v>
      </c>
      <c r="K10" s="45" t="str">
        <f>CONCATENATE(B10,C10,D10,J10,F10)</f>
        <v>60000000000000000000</v>
      </c>
    </row>
    <row r="11" spans="1:11" s="38" customFormat="1">
      <c r="A11" s="40" t="s">
        <v>25</v>
      </c>
      <c r="B11" s="41" t="s">
        <v>21</v>
      </c>
      <c r="C11" s="42" t="s">
        <v>26</v>
      </c>
      <c r="D11" s="42" t="s">
        <v>22</v>
      </c>
      <c r="E11" s="42" t="s">
        <v>23</v>
      </c>
      <c r="F11" s="42" t="s">
        <v>24</v>
      </c>
      <c r="G11" s="43">
        <f>G12+G47</f>
        <v>47589060</v>
      </c>
      <c r="H11" s="43">
        <f>H12+H47</f>
        <v>47589060</v>
      </c>
      <c r="I11" s="42">
        <v>0</v>
      </c>
      <c r="J11" s="36" t="str">
        <f t="shared" ref="J11:J74" si="0">TEXT(I11,"0000000000")</f>
        <v>0000000000</v>
      </c>
      <c r="K11" s="45" t="str">
        <f t="shared" ref="K11:K74" si="1">CONCATENATE(B11,C11,D11,J11,F11)</f>
        <v>60001000000000000000</v>
      </c>
    </row>
    <row r="12" spans="1:11" s="38" customFormat="1" ht="25.5">
      <c r="A12" s="47" t="s">
        <v>27</v>
      </c>
      <c r="B12" s="48" t="s">
        <v>21</v>
      </c>
      <c r="C12" s="49" t="s">
        <v>26</v>
      </c>
      <c r="D12" s="49" t="s">
        <v>28</v>
      </c>
      <c r="E12" s="49" t="s">
        <v>23</v>
      </c>
      <c r="F12" s="49" t="s">
        <v>24</v>
      </c>
      <c r="G12" s="50">
        <f>G13</f>
        <v>47089060</v>
      </c>
      <c r="H12" s="50">
        <f>H13</f>
        <v>47089060</v>
      </c>
      <c r="I12" s="49">
        <v>0</v>
      </c>
      <c r="J12" s="36" t="str">
        <f t="shared" si="0"/>
        <v>0000000000</v>
      </c>
      <c r="K12" s="45" t="str">
        <f t="shared" si="1"/>
        <v>60001030000000000000</v>
      </c>
    </row>
    <row r="13" spans="1:11" s="38" customFormat="1">
      <c r="A13" s="52" t="s">
        <v>29</v>
      </c>
      <c r="B13" s="53" t="s">
        <v>21</v>
      </c>
      <c r="C13" s="54" t="s">
        <v>26</v>
      </c>
      <c r="D13" s="54" t="s">
        <v>28</v>
      </c>
      <c r="E13" s="54" t="s">
        <v>30</v>
      </c>
      <c r="F13" s="54" t="s">
        <v>24</v>
      </c>
      <c r="G13" s="55">
        <f>G14+G38+G29</f>
        <v>47089060</v>
      </c>
      <c r="H13" s="55">
        <f>H14+H38+H29</f>
        <v>47089060</v>
      </c>
      <c r="I13" s="54">
        <v>7000000000</v>
      </c>
      <c r="J13" s="36" t="str">
        <f t="shared" si="0"/>
        <v>7000000000</v>
      </c>
      <c r="K13" s="45" t="str">
        <f t="shared" si="1"/>
        <v>60001037000000000000</v>
      </c>
    </row>
    <row r="14" spans="1:11" s="38" customFormat="1" ht="25.5">
      <c r="A14" s="52" t="s">
        <v>31</v>
      </c>
      <c r="B14" s="53" t="s">
        <v>21</v>
      </c>
      <c r="C14" s="54" t="s">
        <v>26</v>
      </c>
      <c r="D14" s="54" t="s">
        <v>28</v>
      </c>
      <c r="E14" s="54" t="s">
        <v>32</v>
      </c>
      <c r="F14" s="54" t="s">
        <v>24</v>
      </c>
      <c r="G14" s="55">
        <f>G15+G25</f>
        <v>42983740</v>
      </c>
      <c r="H14" s="55">
        <f>H15+H25</f>
        <v>42983740</v>
      </c>
      <c r="I14" s="54">
        <v>7010000000</v>
      </c>
      <c r="J14" s="36" t="str">
        <f t="shared" si="0"/>
        <v>7010000000</v>
      </c>
      <c r="K14" s="45" t="str">
        <f t="shared" si="1"/>
        <v>60001037010000000000</v>
      </c>
    </row>
    <row r="15" spans="1:11" s="38" customFormat="1" ht="25.5">
      <c r="A15" s="52" t="s">
        <v>33</v>
      </c>
      <c r="B15" s="53" t="s">
        <v>21</v>
      </c>
      <c r="C15" s="54" t="s">
        <v>26</v>
      </c>
      <c r="D15" s="54" t="s">
        <v>28</v>
      </c>
      <c r="E15" s="54" t="s">
        <v>34</v>
      </c>
      <c r="F15" s="54" t="s">
        <v>24</v>
      </c>
      <c r="G15" s="55">
        <f>G16+G20+G22</f>
        <v>10397540</v>
      </c>
      <c r="H15" s="55">
        <f>H16+H20+H22</f>
        <v>10397540</v>
      </c>
      <c r="I15" s="54">
        <v>7010010010</v>
      </c>
      <c r="J15" s="36" t="str">
        <f t="shared" si="0"/>
        <v>7010010010</v>
      </c>
      <c r="K15" s="45" t="str">
        <f t="shared" si="1"/>
        <v>60001037010010010000</v>
      </c>
    </row>
    <row r="16" spans="1:11" s="38" customFormat="1">
      <c r="A16" s="57" t="s">
        <v>35</v>
      </c>
      <c r="B16" s="53" t="s">
        <v>21</v>
      </c>
      <c r="C16" s="54" t="s">
        <v>26</v>
      </c>
      <c r="D16" s="54" t="s">
        <v>28</v>
      </c>
      <c r="E16" s="54" t="s">
        <v>34</v>
      </c>
      <c r="F16" s="54" t="s">
        <v>36</v>
      </c>
      <c r="G16" s="55">
        <f>SUM(G17:G19)</f>
        <v>3836780</v>
      </c>
      <c r="H16" s="55">
        <f>SUM(H17:H19)</f>
        <v>3836780</v>
      </c>
      <c r="I16" s="54">
        <v>7010010010</v>
      </c>
      <c r="J16" s="36" t="str">
        <f t="shared" si="0"/>
        <v>7010010010</v>
      </c>
      <c r="K16" s="45" t="str">
        <f t="shared" si="1"/>
        <v>60001037010010010120</v>
      </c>
    </row>
    <row r="17" spans="1:12" s="38" customFormat="1" ht="25.5">
      <c r="A17" s="57" t="s">
        <v>37</v>
      </c>
      <c r="B17" s="53" t="s">
        <v>21</v>
      </c>
      <c r="C17" s="54" t="s">
        <v>26</v>
      </c>
      <c r="D17" s="54" t="s">
        <v>28</v>
      </c>
      <c r="E17" s="54" t="s">
        <v>34</v>
      </c>
      <c r="F17" s="54" t="s">
        <v>38</v>
      </c>
      <c r="G17" s="55">
        <f>VLOOKUP($K17,'[1]исх данные 2018-2019'!$A$10:$H$548,6,0)</f>
        <v>1273006</v>
      </c>
      <c r="H17" s="55">
        <f>VLOOKUP($K17,'[1]исх данные 2018-2019'!$A$10:$H$548,7,0)</f>
        <v>1273006</v>
      </c>
      <c r="I17" s="54">
        <v>7010010010</v>
      </c>
      <c r="J17" s="36" t="str">
        <f t="shared" si="0"/>
        <v>7010010010</v>
      </c>
      <c r="K17" s="45" t="str">
        <f t="shared" si="1"/>
        <v>60001037010010010122</v>
      </c>
      <c r="L17" s="38">
        <f>IF(K17='[1]исх данные 2018-2019'!A10,1,0)</f>
        <v>1</v>
      </c>
    </row>
    <row r="18" spans="1:12" s="59" customFormat="1" ht="38.25">
      <c r="A18" s="57" t="s">
        <v>39</v>
      </c>
      <c r="B18" s="53" t="s">
        <v>21</v>
      </c>
      <c r="C18" s="54" t="s">
        <v>26</v>
      </c>
      <c r="D18" s="54" t="s">
        <v>28</v>
      </c>
      <c r="E18" s="54" t="s">
        <v>34</v>
      </c>
      <c r="F18" s="54" t="s">
        <v>40</v>
      </c>
      <c r="G18" s="55">
        <f>VLOOKUP($K18,'[1]исх данные 2018-2019'!$A$10:$H$548,6,0)</f>
        <v>2333120</v>
      </c>
      <c r="H18" s="55">
        <f>VLOOKUP($K18,'[1]исх данные 2018-2019'!$A$10:$H$548,7,0)</f>
        <v>2333120</v>
      </c>
      <c r="I18" s="54">
        <v>7010010010</v>
      </c>
      <c r="J18" s="36" t="str">
        <f t="shared" si="0"/>
        <v>7010010010</v>
      </c>
      <c r="K18" s="45" t="str">
        <f t="shared" si="1"/>
        <v>60001037010010010123</v>
      </c>
    </row>
    <row r="19" spans="1:12" s="59" customFormat="1" ht="25.5">
      <c r="A19" s="57" t="s">
        <v>41</v>
      </c>
      <c r="B19" s="53" t="s">
        <v>21</v>
      </c>
      <c r="C19" s="54" t="s">
        <v>26</v>
      </c>
      <c r="D19" s="54" t="s">
        <v>28</v>
      </c>
      <c r="E19" s="54" t="s">
        <v>34</v>
      </c>
      <c r="F19" s="54" t="s">
        <v>42</v>
      </c>
      <c r="G19" s="55">
        <f>VLOOKUP($K19,'[1]исх данные 2018-2019'!$A$10:$H$548,6,0)</f>
        <v>230654</v>
      </c>
      <c r="H19" s="55">
        <f>VLOOKUP($K19,'[1]исх данные 2018-2019'!$A$10:$H$548,7,0)</f>
        <v>230654</v>
      </c>
      <c r="I19" s="54">
        <v>7010010010</v>
      </c>
      <c r="J19" s="36" t="str">
        <f t="shared" si="0"/>
        <v>7010010010</v>
      </c>
      <c r="K19" s="45" t="str">
        <f t="shared" si="1"/>
        <v>60001037010010010129</v>
      </c>
    </row>
    <row r="20" spans="1:12" s="38" customFormat="1" ht="25.5">
      <c r="A20" s="52" t="s">
        <v>43</v>
      </c>
      <c r="B20" s="53" t="s">
        <v>21</v>
      </c>
      <c r="C20" s="54" t="s">
        <v>26</v>
      </c>
      <c r="D20" s="54" t="s">
        <v>28</v>
      </c>
      <c r="E20" s="54" t="s">
        <v>34</v>
      </c>
      <c r="F20" s="54" t="s">
        <v>44</v>
      </c>
      <c r="G20" s="55">
        <f>G21</f>
        <v>6454140</v>
      </c>
      <c r="H20" s="55">
        <f>H21</f>
        <v>6454140</v>
      </c>
      <c r="I20" s="54">
        <v>7010010010</v>
      </c>
      <c r="J20" s="36" t="str">
        <f t="shared" si="0"/>
        <v>7010010010</v>
      </c>
      <c r="K20" s="45" t="str">
        <f t="shared" si="1"/>
        <v>60001037010010010240</v>
      </c>
    </row>
    <row r="21" spans="1:12" s="59" customFormat="1">
      <c r="A21" s="52" t="s">
        <v>1231</v>
      </c>
      <c r="B21" s="53" t="s">
        <v>21</v>
      </c>
      <c r="C21" s="54" t="s">
        <v>26</v>
      </c>
      <c r="D21" s="54" t="s">
        <v>28</v>
      </c>
      <c r="E21" s="54" t="s">
        <v>34</v>
      </c>
      <c r="F21" s="54" t="s">
        <v>46</v>
      </c>
      <c r="G21" s="55">
        <f>VLOOKUP($K21,'[1]исх данные 2018-2019'!$A$10:$H$548,6,0)</f>
        <v>6454140</v>
      </c>
      <c r="H21" s="55">
        <f>VLOOKUP($K21,'[1]исх данные 2018-2019'!$A$10:$H$548,7,0)</f>
        <v>6454140</v>
      </c>
      <c r="I21" s="54">
        <v>7010010010</v>
      </c>
      <c r="J21" s="36" t="str">
        <f t="shared" si="0"/>
        <v>7010010010</v>
      </c>
      <c r="K21" s="45" t="str">
        <f t="shared" si="1"/>
        <v>60001037010010010244</v>
      </c>
    </row>
    <row r="22" spans="1:12" s="38" customFormat="1">
      <c r="A22" s="52" t="s">
        <v>47</v>
      </c>
      <c r="B22" s="53" t="s">
        <v>21</v>
      </c>
      <c r="C22" s="54" t="s">
        <v>26</v>
      </c>
      <c r="D22" s="54" t="s">
        <v>28</v>
      </c>
      <c r="E22" s="54" t="s">
        <v>34</v>
      </c>
      <c r="F22" s="54" t="s">
        <v>48</v>
      </c>
      <c r="G22" s="55">
        <f>SUM(G23:G24)</f>
        <v>106620</v>
      </c>
      <c r="H22" s="55">
        <f>SUM(H23:H24)</f>
        <v>106620</v>
      </c>
      <c r="I22" s="54">
        <v>7010010010</v>
      </c>
      <c r="J22" s="36" t="str">
        <f t="shared" si="0"/>
        <v>7010010010</v>
      </c>
      <c r="K22" s="45" t="str">
        <f t="shared" si="1"/>
        <v>60001037010010010850</v>
      </c>
    </row>
    <row r="23" spans="1:12" s="38" customFormat="1">
      <c r="A23" s="57" t="s">
        <v>49</v>
      </c>
      <c r="B23" s="53" t="s">
        <v>21</v>
      </c>
      <c r="C23" s="54" t="s">
        <v>26</v>
      </c>
      <c r="D23" s="54" t="s">
        <v>28</v>
      </c>
      <c r="E23" s="54" t="s">
        <v>34</v>
      </c>
      <c r="F23" s="54" t="s">
        <v>50</v>
      </c>
      <c r="G23" s="55">
        <f>VLOOKUP($K23,'[1]исх данные 2018-2019'!$A$10:$H$548,6,0)</f>
        <v>30280</v>
      </c>
      <c r="H23" s="55">
        <f>VLOOKUP($K23,'[1]исх данные 2018-2019'!$A$10:$H$548,7,0)</f>
        <v>30280</v>
      </c>
      <c r="I23" s="54">
        <v>7010010010</v>
      </c>
      <c r="J23" s="36" t="str">
        <f t="shared" si="0"/>
        <v>7010010010</v>
      </c>
      <c r="K23" s="45" t="str">
        <f t="shared" si="1"/>
        <v>60001037010010010851</v>
      </c>
    </row>
    <row r="24" spans="1:12" s="38" customFormat="1">
      <c r="A24" s="57" t="s">
        <v>51</v>
      </c>
      <c r="B24" s="53" t="s">
        <v>21</v>
      </c>
      <c r="C24" s="54" t="s">
        <v>26</v>
      </c>
      <c r="D24" s="54" t="s">
        <v>28</v>
      </c>
      <c r="E24" s="54" t="s">
        <v>34</v>
      </c>
      <c r="F24" s="54" t="s">
        <v>52</v>
      </c>
      <c r="G24" s="55">
        <f>VLOOKUP($K24,'[1]исх данные 2018-2019'!$A$10:$H$548,6,0)</f>
        <v>76340</v>
      </c>
      <c r="H24" s="55">
        <f>VLOOKUP($K24,'[1]исх данные 2018-2019'!$A$10:$H$548,7,0)</f>
        <v>76340</v>
      </c>
      <c r="I24" s="54">
        <v>7010010010</v>
      </c>
      <c r="J24" s="36" t="str">
        <f t="shared" si="0"/>
        <v>7010010010</v>
      </c>
      <c r="K24" s="45" t="str">
        <f t="shared" si="1"/>
        <v>60001037010010010852</v>
      </c>
    </row>
    <row r="25" spans="1:12" s="38" customFormat="1" ht="25.5">
      <c r="A25" s="57" t="s">
        <v>55</v>
      </c>
      <c r="B25" s="53" t="s">
        <v>21</v>
      </c>
      <c r="C25" s="54" t="s">
        <v>26</v>
      </c>
      <c r="D25" s="54" t="s">
        <v>28</v>
      </c>
      <c r="E25" s="54" t="s">
        <v>56</v>
      </c>
      <c r="F25" s="54" t="s">
        <v>24</v>
      </c>
      <c r="G25" s="55">
        <f>G26</f>
        <v>32586200</v>
      </c>
      <c r="H25" s="55">
        <f>H26</f>
        <v>32586200</v>
      </c>
      <c r="I25" s="54">
        <v>7010010020</v>
      </c>
      <c r="J25" s="36" t="str">
        <f t="shared" si="0"/>
        <v>7010010020</v>
      </c>
      <c r="K25" s="45" t="str">
        <f t="shared" si="1"/>
        <v>60001037010010020000</v>
      </c>
    </row>
    <row r="26" spans="1:12" s="38" customFormat="1">
      <c r="A26" s="57" t="s">
        <v>35</v>
      </c>
      <c r="B26" s="53" t="s">
        <v>21</v>
      </c>
      <c r="C26" s="54" t="s">
        <v>26</v>
      </c>
      <c r="D26" s="54" t="s">
        <v>28</v>
      </c>
      <c r="E26" s="54" t="s">
        <v>56</v>
      </c>
      <c r="F26" s="54" t="s">
        <v>36</v>
      </c>
      <c r="G26" s="55">
        <f>SUM(G27:G28)</f>
        <v>32586200</v>
      </c>
      <c r="H26" s="55">
        <f>SUM(H27:H28)</f>
        <v>32586200</v>
      </c>
      <c r="I26" s="54">
        <v>7010010020</v>
      </c>
      <c r="J26" s="36" t="str">
        <f t="shared" si="0"/>
        <v>7010010020</v>
      </c>
      <c r="K26" s="45" t="str">
        <f t="shared" si="1"/>
        <v>60001037010010020120</v>
      </c>
    </row>
    <row r="27" spans="1:12" s="38" customFormat="1">
      <c r="A27" s="57" t="s">
        <v>57</v>
      </c>
      <c r="B27" s="53" t="s">
        <v>21</v>
      </c>
      <c r="C27" s="54" t="s">
        <v>26</v>
      </c>
      <c r="D27" s="54" t="s">
        <v>28</v>
      </c>
      <c r="E27" s="54" t="s">
        <v>56</v>
      </c>
      <c r="F27" s="54" t="s">
        <v>58</v>
      </c>
      <c r="G27" s="55">
        <f>VLOOKUP($K27,'[1]исх данные 2018-2019'!$A$10:$H$548,6,0)</f>
        <v>25017730</v>
      </c>
      <c r="H27" s="55">
        <f>VLOOKUP($K27,'[1]исх данные 2018-2019'!$A$10:$H$548,7,0)</f>
        <v>25017730</v>
      </c>
      <c r="I27" s="54">
        <v>7010010020</v>
      </c>
      <c r="J27" s="36" t="str">
        <f t="shared" si="0"/>
        <v>7010010020</v>
      </c>
      <c r="K27" s="45" t="str">
        <f t="shared" si="1"/>
        <v>60001037010010020121</v>
      </c>
    </row>
    <row r="28" spans="1:12" s="38" customFormat="1" ht="25.5">
      <c r="A28" s="57" t="s">
        <v>41</v>
      </c>
      <c r="B28" s="53" t="s">
        <v>21</v>
      </c>
      <c r="C28" s="54" t="s">
        <v>26</v>
      </c>
      <c r="D28" s="54" t="s">
        <v>28</v>
      </c>
      <c r="E28" s="54" t="s">
        <v>56</v>
      </c>
      <c r="F28" s="54" t="s">
        <v>42</v>
      </c>
      <c r="G28" s="55">
        <f>VLOOKUP($K28,'[1]исх данные 2018-2019'!$A$10:$H$548,6,0)</f>
        <v>7568470</v>
      </c>
      <c r="H28" s="55">
        <f>VLOOKUP($K28,'[1]исх данные 2018-2019'!$A$10:$H$548,7,0)</f>
        <v>7568470</v>
      </c>
      <c r="I28" s="54">
        <v>7010010020</v>
      </c>
      <c r="J28" s="36" t="str">
        <f t="shared" si="0"/>
        <v>7010010020</v>
      </c>
      <c r="K28" s="45" t="str">
        <f t="shared" si="1"/>
        <v>60001037010010020129</v>
      </c>
    </row>
    <row r="29" spans="1:12" s="38" customFormat="1">
      <c r="A29" s="57" t="s">
        <v>59</v>
      </c>
      <c r="B29" s="53" t="s">
        <v>21</v>
      </c>
      <c r="C29" s="54" t="s">
        <v>26</v>
      </c>
      <c r="D29" s="54" t="s">
        <v>28</v>
      </c>
      <c r="E29" s="54" t="s">
        <v>60</v>
      </c>
      <c r="F29" s="54" t="s">
        <v>24</v>
      </c>
      <c r="G29" s="55">
        <f>G34+G30</f>
        <v>1593550</v>
      </c>
      <c r="H29" s="55">
        <f>H34+H30</f>
        <v>1593550</v>
      </c>
      <c r="I29" s="54">
        <v>7020000000</v>
      </c>
      <c r="J29" s="36" t="str">
        <f t="shared" si="0"/>
        <v>7020000000</v>
      </c>
      <c r="K29" s="45" t="str">
        <f t="shared" si="1"/>
        <v>60001037020000000000</v>
      </c>
    </row>
    <row r="30" spans="1:12" s="38" customFormat="1" ht="25.5">
      <c r="A30" s="52" t="s">
        <v>33</v>
      </c>
      <c r="B30" s="53" t="s">
        <v>21</v>
      </c>
      <c r="C30" s="54" t="s">
        <v>26</v>
      </c>
      <c r="D30" s="54" t="s">
        <v>28</v>
      </c>
      <c r="E30" s="54" t="s">
        <v>61</v>
      </c>
      <c r="F30" s="54" t="s">
        <v>24</v>
      </c>
      <c r="G30" s="55">
        <f>G31</f>
        <v>41550</v>
      </c>
      <c r="H30" s="55">
        <f>H31</f>
        <v>41550</v>
      </c>
      <c r="I30" s="54">
        <v>7020010010</v>
      </c>
      <c r="J30" s="36" t="str">
        <f t="shared" si="0"/>
        <v>7020010010</v>
      </c>
      <c r="K30" s="45" t="str">
        <f t="shared" si="1"/>
        <v>60001037020010010000</v>
      </c>
    </row>
    <row r="31" spans="1:12" s="38" customFormat="1">
      <c r="A31" s="57" t="s">
        <v>35</v>
      </c>
      <c r="B31" s="53" t="s">
        <v>21</v>
      </c>
      <c r="C31" s="54" t="s">
        <v>26</v>
      </c>
      <c r="D31" s="54" t="s">
        <v>28</v>
      </c>
      <c r="E31" s="54" t="s">
        <v>61</v>
      </c>
      <c r="F31" s="54" t="s">
        <v>36</v>
      </c>
      <c r="G31" s="55">
        <f>SUM(G32:G33)</f>
        <v>41550</v>
      </c>
      <c r="H31" s="55">
        <f>SUM(H32:H33)</f>
        <v>41550</v>
      </c>
      <c r="I31" s="54">
        <v>7020010010</v>
      </c>
      <c r="J31" s="36" t="str">
        <f t="shared" si="0"/>
        <v>7020010010</v>
      </c>
      <c r="K31" s="45" t="str">
        <f t="shared" si="1"/>
        <v>60001037020010010120</v>
      </c>
    </row>
    <row r="32" spans="1:12" s="38" customFormat="1" ht="25.5">
      <c r="A32" s="57" t="s">
        <v>37</v>
      </c>
      <c r="B32" s="53" t="s">
        <v>21</v>
      </c>
      <c r="C32" s="54" t="s">
        <v>26</v>
      </c>
      <c r="D32" s="54" t="s">
        <v>28</v>
      </c>
      <c r="E32" s="54" t="s">
        <v>61</v>
      </c>
      <c r="F32" s="54" t="s">
        <v>38</v>
      </c>
      <c r="G32" s="55">
        <f>VLOOKUP($K32,'[1]исх данные 2018-2019'!$A$10:$H$548,6,0)</f>
        <v>31912.5</v>
      </c>
      <c r="H32" s="55">
        <f>VLOOKUP($K32,'[1]исх данные 2018-2019'!$A$10:$H$548,7,0)</f>
        <v>31912.5</v>
      </c>
      <c r="I32" s="54">
        <v>7020010010</v>
      </c>
      <c r="J32" s="36" t="str">
        <f t="shared" si="0"/>
        <v>7020010010</v>
      </c>
      <c r="K32" s="45" t="str">
        <f t="shared" si="1"/>
        <v>60001037020010010122</v>
      </c>
    </row>
    <row r="33" spans="1:11" s="38" customFormat="1" ht="25.5">
      <c r="A33" s="57" t="s">
        <v>41</v>
      </c>
      <c r="B33" s="53" t="s">
        <v>21</v>
      </c>
      <c r="C33" s="54" t="s">
        <v>26</v>
      </c>
      <c r="D33" s="54" t="s">
        <v>28</v>
      </c>
      <c r="E33" s="54" t="s">
        <v>61</v>
      </c>
      <c r="F33" s="54" t="s">
        <v>42</v>
      </c>
      <c r="G33" s="55">
        <f>VLOOKUP($K33,'[1]исх данные 2018-2019'!$A$10:$H$548,6,0)</f>
        <v>9637.5</v>
      </c>
      <c r="H33" s="55">
        <f>VLOOKUP($K33,'[1]исх данные 2018-2019'!$A$10:$H$548,7,0)</f>
        <v>9637.5</v>
      </c>
      <c r="I33" s="54">
        <v>7020010010</v>
      </c>
      <c r="J33" s="36" t="str">
        <f t="shared" si="0"/>
        <v>7020010010</v>
      </c>
      <c r="K33" s="45" t="str">
        <f t="shared" si="1"/>
        <v>60001037020010010129</v>
      </c>
    </row>
    <row r="34" spans="1:11" s="38" customFormat="1" ht="25.5">
      <c r="A34" s="57" t="s">
        <v>55</v>
      </c>
      <c r="B34" s="53" t="s">
        <v>21</v>
      </c>
      <c r="C34" s="54" t="s">
        <v>26</v>
      </c>
      <c r="D34" s="54" t="s">
        <v>28</v>
      </c>
      <c r="E34" s="54" t="s">
        <v>62</v>
      </c>
      <c r="F34" s="54" t="s">
        <v>24</v>
      </c>
      <c r="G34" s="55">
        <f>G35</f>
        <v>1552000</v>
      </c>
      <c r="H34" s="55">
        <f>H35</f>
        <v>1552000</v>
      </c>
      <c r="I34" s="54">
        <v>7020010020</v>
      </c>
      <c r="J34" s="36" t="str">
        <f t="shared" si="0"/>
        <v>7020010020</v>
      </c>
      <c r="K34" s="45" t="str">
        <f t="shared" si="1"/>
        <v>60001037020010020000</v>
      </c>
    </row>
    <row r="35" spans="1:11" s="38" customFormat="1">
      <c r="A35" s="57" t="s">
        <v>35</v>
      </c>
      <c r="B35" s="53" t="s">
        <v>21</v>
      </c>
      <c r="C35" s="54" t="s">
        <v>26</v>
      </c>
      <c r="D35" s="54" t="s">
        <v>28</v>
      </c>
      <c r="E35" s="54" t="s">
        <v>62</v>
      </c>
      <c r="F35" s="54" t="s">
        <v>36</v>
      </c>
      <c r="G35" s="55">
        <f>SUM(G36:G37)</f>
        <v>1552000</v>
      </c>
      <c r="H35" s="55">
        <f>SUM(H36:H37)</f>
        <v>1552000</v>
      </c>
      <c r="I35" s="54">
        <v>7020010020</v>
      </c>
      <c r="J35" s="36" t="str">
        <f t="shared" si="0"/>
        <v>7020010020</v>
      </c>
      <c r="K35" s="45" t="str">
        <f t="shared" si="1"/>
        <v>60001037020010020120</v>
      </c>
    </row>
    <row r="36" spans="1:11" s="38" customFormat="1">
      <c r="A36" s="52" t="s">
        <v>57</v>
      </c>
      <c r="B36" s="53" t="s">
        <v>21</v>
      </c>
      <c r="C36" s="54" t="s">
        <v>26</v>
      </c>
      <c r="D36" s="54" t="s">
        <v>28</v>
      </c>
      <c r="E36" s="54" t="s">
        <v>62</v>
      </c>
      <c r="F36" s="54" t="s">
        <v>58</v>
      </c>
      <c r="G36" s="55">
        <f>VLOOKUP($K36,'[1]исх данные 2018-2019'!$A$10:$H$548,6,0)</f>
        <v>1192000</v>
      </c>
      <c r="H36" s="55">
        <f>VLOOKUP($K36,'[1]исх данные 2018-2019'!$A$10:$H$548,7,0)</f>
        <v>1192000</v>
      </c>
      <c r="I36" s="54">
        <v>7020010020</v>
      </c>
      <c r="J36" s="36" t="str">
        <f t="shared" si="0"/>
        <v>7020010020</v>
      </c>
      <c r="K36" s="45" t="str">
        <f t="shared" si="1"/>
        <v>60001037020010020121</v>
      </c>
    </row>
    <row r="37" spans="1:11" s="38" customFormat="1" ht="25.5">
      <c r="A37" s="52" t="s">
        <v>41</v>
      </c>
      <c r="B37" s="53" t="s">
        <v>21</v>
      </c>
      <c r="C37" s="54" t="s">
        <v>26</v>
      </c>
      <c r="D37" s="54" t="s">
        <v>28</v>
      </c>
      <c r="E37" s="54" t="s">
        <v>62</v>
      </c>
      <c r="F37" s="54" t="s">
        <v>42</v>
      </c>
      <c r="G37" s="55">
        <f>VLOOKUP($K37,'[1]исх данные 2018-2019'!$A$10:$H$548,6,0)</f>
        <v>360000</v>
      </c>
      <c r="H37" s="55">
        <f>VLOOKUP($K37,'[1]исх данные 2018-2019'!$A$10:$H$548,7,0)</f>
        <v>360000</v>
      </c>
      <c r="I37" s="54">
        <v>7020010020</v>
      </c>
      <c r="J37" s="36" t="str">
        <f t="shared" si="0"/>
        <v>7020010020</v>
      </c>
      <c r="K37" s="45" t="str">
        <f t="shared" si="1"/>
        <v>60001037020010020129</v>
      </c>
    </row>
    <row r="38" spans="1:11" s="38" customFormat="1">
      <c r="A38" s="57" t="s">
        <v>63</v>
      </c>
      <c r="B38" s="53" t="s">
        <v>21</v>
      </c>
      <c r="C38" s="54" t="s">
        <v>26</v>
      </c>
      <c r="D38" s="54" t="s">
        <v>28</v>
      </c>
      <c r="E38" s="54" t="s">
        <v>64</v>
      </c>
      <c r="F38" s="54" t="s">
        <v>24</v>
      </c>
      <c r="G38" s="55">
        <f>G43+G39</f>
        <v>2511770</v>
      </c>
      <c r="H38" s="55">
        <f>H43+H39</f>
        <v>2511770</v>
      </c>
      <c r="I38" s="54">
        <v>7030000000</v>
      </c>
      <c r="J38" s="36" t="str">
        <f t="shared" si="0"/>
        <v>7030000000</v>
      </c>
      <c r="K38" s="45" t="str">
        <f t="shared" si="1"/>
        <v>60001037030000000000</v>
      </c>
    </row>
    <row r="39" spans="1:11" s="38" customFormat="1" ht="25.5">
      <c r="A39" s="52" t="s">
        <v>33</v>
      </c>
      <c r="B39" s="53" t="s">
        <v>21</v>
      </c>
      <c r="C39" s="54" t="s">
        <v>26</v>
      </c>
      <c r="D39" s="54" t="s">
        <v>28</v>
      </c>
      <c r="E39" s="54" t="s">
        <v>65</v>
      </c>
      <c r="F39" s="54" t="s">
        <v>24</v>
      </c>
      <c r="G39" s="55">
        <f>G40</f>
        <v>83110</v>
      </c>
      <c r="H39" s="55">
        <f>H40</f>
        <v>83110</v>
      </c>
      <c r="I39" s="54">
        <v>7030010010</v>
      </c>
      <c r="J39" s="36" t="str">
        <f t="shared" si="0"/>
        <v>7030010010</v>
      </c>
      <c r="K39" s="45" t="str">
        <f t="shared" si="1"/>
        <v>60001037030010010000</v>
      </c>
    </row>
    <row r="40" spans="1:11" s="38" customFormat="1">
      <c r="A40" s="57" t="s">
        <v>35</v>
      </c>
      <c r="B40" s="53" t="s">
        <v>21</v>
      </c>
      <c r="C40" s="54" t="s">
        <v>26</v>
      </c>
      <c r="D40" s="54" t="s">
        <v>28</v>
      </c>
      <c r="E40" s="54" t="s">
        <v>65</v>
      </c>
      <c r="F40" s="54" t="s">
        <v>36</v>
      </c>
      <c r="G40" s="55">
        <f>SUM(G41:G42)</f>
        <v>83110</v>
      </c>
      <c r="H40" s="55">
        <f>SUM(H41:H42)</f>
        <v>83110</v>
      </c>
      <c r="I40" s="54">
        <v>7030010010</v>
      </c>
      <c r="J40" s="36" t="str">
        <f t="shared" si="0"/>
        <v>7030010010</v>
      </c>
      <c r="K40" s="45" t="str">
        <f t="shared" si="1"/>
        <v>60001037030010010120</v>
      </c>
    </row>
    <row r="41" spans="1:11" s="38" customFormat="1" ht="25.5">
      <c r="A41" s="57" t="s">
        <v>37</v>
      </c>
      <c r="B41" s="53" t="s">
        <v>21</v>
      </c>
      <c r="C41" s="54" t="s">
        <v>26</v>
      </c>
      <c r="D41" s="54" t="s">
        <v>28</v>
      </c>
      <c r="E41" s="54" t="s">
        <v>65</v>
      </c>
      <c r="F41" s="54" t="s">
        <v>38</v>
      </c>
      <c r="G41" s="55">
        <f>VLOOKUP($K41,'[1]исх данные 2018-2019'!$A$10:$H$548,6,0)</f>
        <v>63830</v>
      </c>
      <c r="H41" s="55">
        <f>VLOOKUP($K41,'[1]исх данные 2018-2019'!$A$10:$H$548,7,0)</f>
        <v>63830</v>
      </c>
      <c r="I41" s="54">
        <v>7030010010</v>
      </c>
      <c r="J41" s="36" t="str">
        <f t="shared" si="0"/>
        <v>7030010010</v>
      </c>
      <c r="K41" s="45" t="str">
        <f t="shared" si="1"/>
        <v>60001037030010010122</v>
      </c>
    </row>
    <row r="42" spans="1:11" s="38" customFormat="1" ht="25.5">
      <c r="A42" s="57" t="s">
        <v>41</v>
      </c>
      <c r="B42" s="53" t="s">
        <v>21</v>
      </c>
      <c r="C42" s="54" t="s">
        <v>26</v>
      </c>
      <c r="D42" s="54" t="s">
        <v>28</v>
      </c>
      <c r="E42" s="54" t="s">
        <v>65</v>
      </c>
      <c r="F42" s="54" t="s">
        <v>42</v>
      </c>
      <c r="G42" s="55">
        <f>VLOOKUP($K42,'[1]исх данные 2018-2019'!$A$10:$H$548,6,0)</f>
        <v>19280</v>
      </c>
      <c r="H42" s="55">
        <f>VLOOKUP($K42,'[1]исх данные 2018-2019'!$A$10:$H$548,7,0)</f>
        <v>19280</v>
      </c>
      <c r="I42" s="54">
        <v>7030010010</v>
      </c>
      <c r="J42" s="36" t="str">
        <f t="shared" si="0"/>
        <v>7030010010</v>
      </c>
      <c r="K42" s="45" t="str">
        <f t="shared" si="1"/>
        <v>60001037030010010129</v>
      </c>
    </row>
    <row r="43" spans="1:11" s="38" customFormat="1" ht="25.5">
      <c r="A43" s="57" t="s">
        <v>55</v>
      </c>
      <c r="B43" s="53" t="s">
        <v>21</v>
      </c>
      <c r="C43" s="54" t="s">
        <v>26</v>
      </c>
      <c r="D43" s="54" t="s">
        <v>28</v>
      </c>
      <c r="E43" s="54" t="s">
        <v>66</v>
      </c>
      <c r="F43" s="54" t="s">
        <v>24</v>
      </c>
      <c r="G43" s="55">
        <f>G44</f>
        <v>2428660</v>
      </c>
      <c r="H43" s="55">
        <f>H44</f>
        <v>2428660</v>
      </c>
      <c r="I43" s="54">
        <v>7030010020</v>
      </c>
      <c r="J43" s="36" t="str">
        <f t="shared" si="0"/>
        <v>7030010020</v>
      </c>
      <c r="K43" s="45" t="str">
        <f t="shared" si="1"/>
        <v>60001037030010020000</v>
      </c>
    </row>
    <row r="44" spans="1:11" s="38" customFormat="1">
      <c r="A44" s="57" t="s">
        <v>35</v>
      </c>
      <c r="B44" s="53" t="s">
        <v>21</v>
      </c>
      <c r="C44" s="54" t="s">
        <v>26</v>
      </c>
      <c r="D44" s="54" t="s">
        <v>28</v>
      </c>
      <c r="E44" s="54" t="s">
        <v>66</v>
      </c>
      <c r="F44" s="54" t="s">
        <v>36</v>
      </c>
      <c r="G44" s="55">
        <f>SUM(G45:G46)</f>
        <v>2428660</v>
      </c>
      <c r="H44" s="55">
        <f>SUM(H45:H46)</f>
        <v>2428660</v>
      </c>
      <c r="I44" s="54">
        <v>7030010020</v>
      </c>
      <c r="J44" s="36" t="str">
        <f t="shared" si="0"/>
        <v>7030010020</v>
      </c>
      <c r="K44" s="45" t="str">
        <f t="shared" si="1"/>
        <v>60001037030010020120</v>
      </c>
    </row>
    <row r="45" spans="1:11" s="38" customFormat="1">
      <c r="A45" s="57" t="s">
        <v>57</v>
      </c>
      <c r="B45" s="53" t="s">
        <v>21</v>
      </c>
      <c r="C45" s="54" t="s">
        <v>26</v>
      </c>
      <c r="D45" s="54" t="s">
        <v>28</v>
      </c>
      <c r="E45" s="54" t="s">
        <v>66</v>
      </c>
      <c r="F45" s="54" t="s">
        <v>58</v>
      </c>
      <c r="G45" s="55">
        <f>VLOOKUP($K45,'[1]исх данные 2018-2019'!$A$10:$H$548,6,0)</f>
        <v>1875420</v>
      </c>
      <c r="H45" s="55">
        <f>VLOOKUP($K45,'[1]исх данные 2018-2019'!$A$10:$H$548,7,0)</f>
        <v>1875420</v>
      </c>
      <c r="I45" s="54">
        <v>7030010020</v>
      </c>
      <c r="J45" s="36" t="str">
        <f t="shared" si="0"/>
        <v>7030010020</v>
      </c>
      <c r="K45" s="45" t="str">
        <f t="shared" si="1"/>
        <v>60001037030010020121</v>
      </c>
    </row>
    <row r="46" spans="1:11" s="38" customFormat="1" ht="25.5">
      <c r="A46" s="57" t="s">
        <v>41</v>
      </c>
      <c r="B46" s="53" t="s">
        <v>21</v>
      </c>
      <c r="C46" s="54" t="s">
        <v>26</v>
      </c>
      <c r="D46" s="54" t="s">
        <v>28</v>
      </c>
      <c r="E46" s="54" t="s">
        <v>66</v>
      </c>
      <c r="F46" s="54" t="s">
        <v>42</v>
      </c>
      <c r="G46" s="55">
        <f>VLOOKUP($K46,'[1]исх данные 2018-2019'!$A$10:$H$548,6,0)</f>
        <v>553240</v>
      </c>
      <c r="H46" s="55">
        <f>VLOOKUP($K46,'[1]исх данные 2018-2019'!$A$10:$H$548,7,0)</f>
        <v>553240</v>
      </c>
      <c r="I46" s="54">
        <v>7030010020</v>
      </c>
      <c r="J46" s="36" t="str">
        <f t="shared" si="0"/>
        <v>7030010020</v>
      </c>
      <c r="K46" s="45" t="str">
        <f t="shared" si="1"/>
        <v>60001037030010020129</v>
      </c>
    </row>
    <row r="47" spans="1:11" s="38" customFormat="1">
      <c r="A47" s="47" t="s">
        <v>107</v>
      </c>
      <c r="B47" s="48" t="s">
        <v>21</v>
      </c>
      <c r="C47" s="49" t="s">
        <v>26</v>
      </c>
      <c r="D47" s="49" t="s">
        <v>108</v>
      </c>
      <c r="E47" s="49" t="s">
        <v>23</v>
      </c>
      <c r="F47" s="49" t="s">
        <v>24</v>
      </c>
      <c r="G47" s="50">
        <f t="shared" ref="G47:H47" si="2">G48</f>
        <v>500000</v>
      </c>
      <c r="H47" s="50">
        <f t="shared" si="2"/>
        <v>500000</v>
      </c>
      <c r="I47" s="49">
        <v>0</v>
      </c>
      <c r="J47" s="36" t="str">
        <f t="shared" si="0"/>
        <v>0000000000</v>
      </c>
      <c r="K47" s="45" t="str">
        <f t="shared" si="1"/>
        <v>60001130000000000000</v>
      </c>
    </row>
    <row r="48" spans="1:11" s="38" customFormat="1">
      <c r="A48" s="52" t="s">
        <v>29</v>
      </c>
      <c r="B48" s="53" t="s">
        <v>21</v>
      </c>
      <c r="C48" s="54" t="s">
        <v>26</v>
      </c>
      <c r="D48" s="54" t="s">
        <v>108</v>
      </c>
      <c r="E48" s="54" t="s">
        <v>30</v>
      </c>
      <c r="F48" s="54" t="s">
        <v>24</v>
      </c>
      <c r="G48" s="55">
        <f>G49</f>
        <v>500000</v>
      </c>
      <c r="H48" s="55">
        <f>H49</f>
        <v>500000</v>
      </c>
      <c r="I48" s="54">
        <v>7000000000</v>
      </c>
      <c r="J48" s="36" t="str">
        <f t="shared" si="0"/>
        <v>7000000000</v>
      </c>
      <c r="K48" s="45" t="str">
        <f t="shared" si="1"/>
        <v>60001137000000000000</v>
      </c>
    </row>
    <row r="49" spans="1:11" s="38" customFormat="1">
      <c r="A49" s="52" t="s">
        <v>70</v>
      </c>
      <c r="B49" s="53" t="s">
        <v>21</v>
      </c>
      <c r="C49" s="54" t="s">
        <v>26</v>
      </c>
      <c r="D49" s="54" t="s">
        <v>108</v>
      </c>
      <c r="E49" s="54" t="s">
        <v>71</v>
      </c>
      <c r="F49" s="54" t="s">
        <v>24</v>
      </c>
      <c r="G49" s="55">
        <f>G50</f>
        <v>500000</v>
      </c>
      <c r="H49" s="55">
        <f>H50</f>
        <v>500000</v>
      </c>
      <c r="I49" s="54">
        <v>7040000000</v>
      </c>
      <c r="J49" s="36" t="str">
        <f t="shared" si="0"/>
        <v>7040000000</v>
      </c>
      <c r="K49" s="45" t="str">
        <f t="shared" si="1"/>
        <v>60001137040000000000</v>
      </c>
    </row>
    <row r="50" spans="1:11" s="38" customFormat="1" ht="51">
      <c r="A50" s="65" t="s">
        <v>121</v>
      </c>
      <c r="B50" s="53" t="s">
        <v>21</v>
      </c>
      <c r="C50" s="54" t="s">
        <v>26</v>
      </c>
      <c r="D50" s="54" t="s">
        <v>108</v>
      </c>
      <c r="E50" s="54" t="s">
        <v>1232</v>
      </c>
      <c r="F50" s="54" t="s">
        <v>24</v>
      </c>
      <c r="G50" s="55">
        <f t="shared" ref="G50:H50" si="3">G51</f>
        <v>500000</v>
      </c>
      <c r="H50" s="55">
        <f t="shared" si="3"/>
        <v>500000</v>
      </c>
      <c r="I50" s="54">
        <v>7040020090</v>
      </c>
      <c r="J50" s="36" t="str">
        <f t="shared" si="0"/>
        <v>7040020090</v>
      </c>
      <c r="K50" s="45" t="str">
        <f t="shared" si="1"/>
        <v>60001137040020090000</v>
      </c>
    </row>
    <row r="51" spans="1:11" s="38" customFormat="1" ht="25.5">
      <c r="A51" s="52" t="s">
        <v>43</v>
      </c>
      <c r="B51" s="53" t="s">
        <v>21</v>
      </c>
      <c r="C51" s="54" t="s">
        <v>26</v>
      </c>
      <c r="D51" s="54" t="s">
        <v>108</v>
      </c>
      <c r="E51" s="54" t="s">
        <v>1232</v>
      </c>
      <c r="F51" s="54" t="s">
        <v>44</v>
      </c>
      <c r="G51" s="55">
        <f>G52</f>
        <v>500000</v>
      </c>
      <c r="H51" s="55">
        <f>H52</f>
        <v>500000</v>
      </c>
      <c r="I51" s="54">
        <v>7040020090</v>
      </c>
      <c r="J51" s="36" t="str">
        <f t="shared" si="0"/>
        <v>7040020090</v>
      </c>
      <c r="K51" s="45" t="str">
        <f t="shared" si="1"/>
        <v>60001137040020090240</v>
      </c>
    </row>
    <row r="52" spans="1:11" s="59" customFormat="1">
      <c r="A52" s="52" t="s">
        <v>1231</v>
      </c>
      <c r="B52" s="53" t="s">
        <v>21</v>
      </c>
      <c r="C52" s="54" t="s">
        <v>26</v>
      </c>
      <c r="D52" s="54" t="s">
        <v>108</v>
      </c>
      <c r="E52" s="54" t="s">
        <v>1232</v>
      </c>
      <c r="F52" s="54" t="s">
        <v>46</v>
      </c>
      <c r="G52" s="55">
        <f>VLOOKUP($K52,'[1]исх данные 2018-2019'!$A$10:$H$548,6,0)</f>
        <v>500000</v>
      </c>
      <c r="H52" s="55">
        <f>VLOOKUP($K52,'[1]исх данные 2018-2019'!$A$10:$H$548,7,0)</f>
        <v>500000</v>
      </c>
      <c r="I52" s="54">
        <v>7040020090</v>
      </c>
      <c r="J52" s="36" t="str">
        <f t="shared" si="0"/>
        <v>7040020090</v>
      </c>
      <c r="K52" s="45" t="str">
        <f t="shared" si="1"/>
        <v>60001137040020090244</v>
      </c>
    </row>
    <row r="53" spans="1:11" s="38" customFormat="1">
      <c r="A53" s="40" t="s">
        <v>67</v>
      </c>
      <c r="B53" s="41" t="s">
        <v>21</v>
      </c>
      <c r="C53" s="42" t="s">
        <v>68</v>
      </c>
      <c r="D53" s="42" t="s">
        <v>22</v>
      </c>
      <c r="E53" s="42" t="s">
        <v>23</v>
      </c>
      <c r="F53" s="42" t="s">
        <v>24</v>
      </c>
      <c r="G53" s="43">
        <f>G60+G54</f>
        <v>7090500</v>
      </c>
      <c r="H53" s="43">
        <f>H60+H54</f>
        <v>7090500</v>
      </c>
      <c r="I53" s="42">
        <v>0</v>
      </c>
      <c r="J53" s="36" t="str">
        <f t="shared" si="0"/>
        <v>0000000000</v>
      </c>
      <c r="K53" s="45" t="str">
        <f t="shared" si="1"/>
        <v>60012000000000000000</v>
      </c>
    </row>
    <row r="54" spans="1:11" s="38" customFormat="1">
      <c r="A54" s="47" t="s">
        <v>69</v>
      </c>
      <c r="B54" s="48" t="s">
        <v>21</v>
      </c>
      <c r="C54" s="49" t="s">
        <v>68</v>
      </c>
      <c r="D54" s="49" t="s">
        <v>26</v>
      </c>
      <c r="E54" s="49" t="s">
        <v>23</v>
      </c>
      <c r="F54" s="49" t="s">
        <v>24</v>
      </c>
      <c r="G54" s="50">
        <f>G55</f>
        <v>5090500</v>
      </c>
      <c r="H54" s="50">
        <f>H55</f>
        <v>5090500</v>
      </c>
      <c r="I54" s="49">
        <v>0</v>
      </c>
      <c r="J54" s="36" t="str">
        <f t="shared" si="0"/>
        <v>0000000000</v>
      </c>
      <c r="K54" s="45" t="str">
        <f t="shared" si="1"/>
        <v>60012010000000000000</v>
      </c>
    </row>
    <row r="55" spans="1:11" s="38" customFormat="1">
      <c r="A55" s="52" t="s">
        <v>29</v>
      </c>
      <c r="B55" s="53" t="s">
        <v>21</v>
      </c>
      <c r="C55" s="54" t="s">
        <v>68</v>
      </c>
      <c r="D55" s="54" t="s">
        <v>26</v>
      </c>
      <c r="E55" s="54" t="s">
        <v>30</v>
      </c>
      <c r="F55" s="54" t="s">
        <v>24</v>
      </c>
      <c r="G55" s="55">
        <f>G56</f>
        <v>5090500</v>
      </c>
      <c r="H55" s="55">
        <f>H56</f>
        <v>5090500</v>
      </c>
      <c r="I55" s="54">
        <v>7000000000</v>
      </c>
      <c r="J55" s="36" t="str">
        <f t="shared" si="0"/>
        <v>7000000000</v>
      </c>
      <c r="K55" s="45" t="str">
        <f t="shared" si="1"/>
        <v>60012017000000000000</v>
      </c>
    </row>
    <row r="56" spans="1:11" s="38" customFormat="1">
      <c r="A56" s="52" t="s">
        <v>70</v>
      </c>
      <c r="B56" s="53" t="s">
        <v>21</v>
      </c>
      <c r="C56" s="54" t="s">
        <v>68</v>
      </c>
      <c r="D56" s="54" t="s">
        <v>26</v>
      </c>
      <c r="E56" s="54" t="s">
        <v>71</v>
      </c>
      <c r="F56" s="54" t="s">
        <v>24</v>
      </c>
      <c r="G56" s="55">
        <f t="shared" ref="G56:H57" si="4">G57</f>
        <v>5090500</v>
      </c>
      <c r="H56" s="55">
        <f t="shared" si="4"/>
        <v>5090500</v>
      </c>
      <c r="I56" s="54">
        <v>7040000000</v>
      </c>
      <c r="J56" s="36" t="str">
        <f t="shared" si="0"/>
        <v>7040000000</v>
      </c>
      <c r="K56" s="45" t="str">
        <f t="shared" si="1"/>
        <v>60012017040000000000</v>
      </c>
    </row>
    <row r="57" spans="1:11" s="38" customFormat="1">
      <c r="A57" s="52" t="s">
        <v>72</v>
      </c>
      <c r="B57" s="53" t="s">
        <v>21</v>
      </c>
      <c r="C57" s="54" t="s">
        <v>68</v>
      </c>
      <c r="D57" s="54" t="s">
        <v>26</v>
      </c>
      <c r="E57" s="54" t="s">
        <v>73</v>
      </c>
      <c r="F57" s="54" t="s">
        <v>24</v>
      </c>
      <c r="G57" s="55">
        <f t="shared" si="4"/>
        <v>5090500</v>
      </c>
      <c r="H57" s="55">
        <f t="shared" si="4"/>
        <v>5090500</v>
      </c>
      <c r="I57" s="54">
        <v>7040098710</v>
      </c>
      <c r="J57" s="36" t="str">
        <f t="shared" si="0"/>
        <v>7040098710</v>
      </c>
      <c r="K57" s="45" t="str">
        <f t="shared" si="1"/>
        <v>60012017040098710000</v>
      </c>
    </row>
    <row r="58" spans="1:11" s="38" customFormat="1" ht="25.5">
      <c r="A58" s="52" t="s">
        <v>43</v>
      </c>
      <c r="B58" s="53" t="s">
        <v>21</v>
      </c>
      <c r="C58" s="54" t="s">
        <v>68</v>
      </c>
      <c r="D58" s="54" t="s">
        <v>26</v>
      </c>
      <c r="E58" s="54" t="s">
        <v>73</v>
      </c>
      <c r="F58" s="54" t="s">
        <v>44</v>
      </c>
      <c r="G58" s="55">
        <f>G59</f>
        <v>5090500</v>
      </c>
      <c r="H58" s="55">
        <f>H59</f>
        <v>5090500</v>
      </c>
      <c r="I58" s="54">
        <v>7040098710</v>
      </c>
      <c r="J58" s="36" t="str">
        <f t="shared" si="0"/>
        <v>7040098710</v>
      </c>
      <c r="K58" s="45" t="str">
        <f t="shared" si="1"/>
        <v>60012017040098710240</v>
      </c>
    </row>
    <row r="59" spans="1:11" s="59" customFormat="1">
      <c r="A59" s="52" t="s">
        <v>1231</v>
      </c>
      <c r="B59" s="53" t="s">
        <v>21</v>
      </c>
      <c r="C59" s="54" t="s">
        <v>68</v>
      </c>
      <c r="D59" s="54" t="s">
        <v>26</v>
      </c>
      <c r="E59" s="54" t="s">
        <v>73</v>
      </c>
      <c r="F59" s="54" t="s">
        <v>46</v>
      </c>
      <c r="G59" s="55">
        <f>VLOOKUP($K59,'[1]исх данные 2018-2019'!$A$10:$H$548,6,0)</f>
        <v>5090500</v>
      </c>
      <c r="H59" s="55">
        <f>VLOOKUP($K59,'[1]исх данные 2018-2019'!$A$10:$H$548,7,0)</f>
        <v>5090500</v>
      </c>
      <c r="I59" s="54">
        <v>7040098710</v>
      </c>
      <c r="J59" s="36" t="str">
        <f t="shared" si="0"/>
        <v>7040098710</v>
      </c>
      <c r="K59" s="45" t="str">
        <f t="shared" si="1"/>
        <v>60012017040098710244</v>
      </c>
    </row>
    <row r="60" spans="1:11" s="38" customFormat="1">
      <c r="A60" s="47" t="s">
        <v>74</v>
      </c>
      <c r="B60" s="48" t="s">
        <v>21</v>
      </c>
      <c r="C60" s="49" t="s">
        <v>68</v>
      </c>
      <c r="D60" s="49" t="s">
        <v>75</v>
      </c>
      <c r="E60" s="49" t="s">
        <v>23</v>
      </c>
      <c r="F60" s="49" t="s">
        <v>24</v>
      </c>
      <c r="G60" s="50">
        <f t="shared" ref="G60:H64" si="5">G61</f>
        <v>2000000</v>
      </c>
      <c r="H60" s="50">
        <f t="shared" si="5"/>
        <v>2000000</v>
      </c>
      <c r="I60" s="49">
        <v>0</v>
      </c>
      <c r="J60" s="36" t="str">
        <f t="shared" si="0"/>
        <v>0000000000</v>
      </c>
      <c r="K60" s="45" t="str">
        <f t="shared" si="1"/>
        <v>60012020000000000000</v>
      </c>
    </row>
    <row r="61" spans="1:11" s="38" customFormat="1">
      <c r="A61" s="52" t="s">
        <v>29</v>
      </c>
      <c r="B61" s="53" t="s">
        <v>21</v>
      </c>
      <c r="C61" s="54" t="s">
        <v>68</v>
      </c>
      <c r="D61" s="54" t="s">
        <v>75</v>
      </c>
      <c r="E61" s="54" t="s">
        <v>30</v>
      </c>
      <c r="F61" s="54" t="s">
        <v>24</v>
      </c>
      <c r="G61" s="55">
        <f t="shared" si="5"/>
        <v>2000000</v>
      </c>
      <c r="H61" s="55">
        <f t="shared" si="5"/>
        <v>2000000</v>
      </c>
      <c r="I61" s="54">
        <v>7000000000</v>
      </c>
      <c r="J61" s="36" t="str">
        <f t="shared" si="0"/>
        <v>7000000000</v>
      </c>
      <c r="K61" s="45" t="str">
        <f t="shared" si="1"/>
        <v>60012027000000000000</v>
      </c>
    </row>
    <row r="62" spans="1:11" s="38" customFormat="1">
      <c r="A62" s="52" t="s">
        <v>70</v>
      </c>
      <c r="B62" s="53" t="s">
        <v>21</v>
      </c>
      <c r="C62" s="54" t="s">
        <v>68</v>
      </c>
      <c r="D62" s="54" t="s">
        <v>75</v>
      </c>
      <c r="E62" s="54" t="s">
        <v>71</v>
      </c>
      <c r="F62" s="54" t="s">
        <v>24</v>
      </c>
      <c r="G62" s="55">
        <f t="shared" si="5"/>
        <v>2000000</v>
      </c>
      <c r="H62" s="55">
        <f t="shared" si="5"/>
        <v>2000000</v>
      </c>
      <c r="I62" s="54">
        <v>7040000000</v>
      </c>
      <c r="J62" s="36" t="str">
        <f t="shared" si="0"/>
        <v>7040000000</v>
      </c>
      <c r="K62" s="45" t="str">
        <f t="shared" si="1"/>
        <v>60012027040000000000</v>
      </c>
    </row>
    <row r="63" spans="1:11" s="38" customFormat="1">
      <c r="A63" s="52" t="s">
        <v>72</v>
      </c>
      <c r="B63" s="53" t="s">
        <v>21</v>
      </c>
      <c r="C63" s="54" t="s">
        <v>68</v>
      </c>
      <c r="D63" s="54" t="s">
        <v>75</v>
      </c>
      <c r="E63" s="54" t="s">
        <v>73</v>
      </c>
      <c r="F63" s="54" t="s">
        <v>24</v>
      </c>
      <c r="G63" s="55">
        <f t="shared" si="5"/>
        <v>2000000</v>
      </c>
      <c r="H63" s="55">
        <f t="shared" si="5"/>
        <v>2000000</v>
      </c>
      <c r="I63" s="54">
        <v>7040098710</v>
      </c>
      <c r="J63" s="36" t="str">
        <f t="shared" si="0"/>
        <v>7040098710</v>
      </c>
      <c r="K63" s="45" t="str">
        <f t="shared" si="1"/>
        <v>60012027040098710000</v>
      </c>
    </row>
    <row r="64" spans="1:11" s="38" customFormat="1" ht="25.5">
      <c r="A64" s="52" t="s">
        <v>43</v>
      </c>
      <c r="B64" s="53" t="s">
        <v>21</v>
      </c>
      <c r="C64" s="54" t="s">
        <v>68</v>
      </c>
      <c r="D64" s="54" t="s">
        <v>75</v>
      </c>
      <c r="E64" s="54" t="s">
        <v>73</v>
      </c>
      <c r="F64" s="54" t="s">
        <v>44</v>
      </c>
      <c r="G64" s="55">
        <f t="shared" si="5"/>
        <v>2000000</v>
      </c>
      <c r="H64" s="55">
        <f t="shared" si="5"/>
        <v>2000000</v>
      </c>
      <c r="I64" s="54">
        <v>7040098710</v>
      </c>
      <c r="J64" s="36" t="str">
        <f t="shared" si="0"/>
        <v>7040098710</v>
      </c>
      <c r="K64" s="45" t="str">
        <f t="shared" si="1"/>
        <v>60012027040098710240</v>
      </c>
    </row>
    <row r="65" spans="1:11" s="59" customFormat="1">
      <c r="A65" s="52" t="s">
        <v>1231</v>
      </c>
      <c r="B65" s="53" t="s">
        <v>21</v>
      </c>
      <c r="C65" s="54" t="s">
        <v>68</v>
      </c>
      <c r="D65" s="54" t="s">
        <v>75</v>
      </c>
      <c r="E65" s="54" t="s">
        <v>73</v>
      </c>
      <c r="F65" s="54" t="s">
        <v>46</v>
      </c>
      <c r="G65" s="55">
        <f>VLOOKUP($K65,'[1]исх данные 2018-2019'!$A$10:$H$548,6,0)</f>
        <v>2000000</v>
      </c>
      <c r="H65" s="55">
        <f>VLOOKUP($K65,'[1]исх данные 2018-2019'!$A$10:$H$548,7,0)</f>
        <v>2000000</v>
      </c>
      <c r="I65" s="54">
        <v>7040098710</v>
      </c>
      <c r="J65" s="36" t="str">
        <f t="shared" si="0"/>
        <v>7040098710</v>
      </c>
      <c r="K65" s="45" t="str">
        <f t="shared" si="1"/>
        <v>60012027040098710244</v>
      </c>
    </row>
    <row r="66" spans="1:11" s="64" customFormat="1">
      <c r="A66" s="52"/>
      <c r="B66" s="53"/>
      <c r="C66" s="54"/>
      <c r="D66" s="54"/>
      <c r="E66" s="54"/>
      <c r="F66" s="54"/>
      <c r="G66" s="55"/>
      <c r="H66" s="55"/>
      <c r="I66" s="54"/>
      <c r="J66" s="36" t="str">
        <f t="shared" si="0"/>
        <v>0000000000</v>
      </c>
      <c r="K66" s="45" t="str">
        <f t="shared" si="1"/>
        <v>0000000000</v>
      </c>
    </row>
    <row r="67" spans="1:11" s="38" customFormat="1">
      <c r="A67" s="31" t="s">
        <v>76</v>
      </c>
      <c r="B67" s="32" t="s">
        <v>77</v>
      </c>
      <c r="C67" s="33" t="s">
        <v>22</v>
      </c>
      <c r="D67" s="33" t="s">
        <v>22</v>
      </c>
      <c r="E67" s="33" t="s">
        <v>23</v>
      </c>
      <c r="F67" s="33" t="s">
        <v>24</v>
      </c>
      <c r="G67" s="34">
        <f>G68+G215+G245+G253+G261</f>
        <v>289884668</v>
      </c>
      <c r="H67" s="34">
        <f>H68+H215+H245+H253+H261</f>
        <v>273496948</v>
      </c>
      <c r="I67" s="33">
        <v>0</v>
      </c>
      <c r="J67" s="36" t="str">
        <f t="shared" si="0"/>
        <v>0000000000</v>
      </c>
      <c r="K67" s="45" t="str">
        <f t="shared" si="1"/>
        <v>60100000000000000000</v>
      </c>
    </row>
    <row r="68" spans="1:11" s="38" customFormat="1">
      <c r="A68" s="40" t="s">
        <v>25</v>
      </c>
      <c r="B68" s="41" t="s">
        <v>77</v>
      </c>
      <c r="C68" s="42" t="s">
        <v>26</v>
      </c>
      <c r="D68" s="42" t="s">
        <v>22</v>
      </c>
      <c r="E68" s="42" t="s">
        <v>23</v>
      </c>
      <c r="F68" s="42" t="s">
        <v>24</v>
      </c>
      <c r="G68" s="43">
        <f>G80+G105+G111+G69</f>
        <v>255808668</v>
      </c>
      <c r="H68" s="43">
        <f>H80+H105+H111+H69</f>
        <v>239420948</v>
      </c>
      <c r="I68" s="42">
        <v>0</v>
      </c>
      <c r="J68" s="36" t="str">
        <f t="shared" si="0"/>
        <v>0000000000</v>
      </c>
      <c r="K68" s="45" t="str">
        <f t="shared" si="1"/>
        <v>60101000000000000000</v>
      </c>
    </row>
    <row r="69" spans="1:11" s="38" customFormat="1" ht="25.5">
      <c r="A69" s="47" t="s">
        <v>78</v>
      </c>
      <c r="B69" s="48" t="s">
        <v>77</v>
      </c>
      <c r="C69" s="49" t="s">
        <v>26</v>
      </c>
      <c r="D69" s="49" t="s">
        <v>75</v>
      </c>
      <c r="E69" s="49" t="s">
        <v>23</v>
      </c>
      <c r="F69" s="49" t="s">
        <v>24</v>
      </c>
      <c r="G69" s="50">
        <f>G70</f>
        <v>1593550</v>
      </c>
      <c r="H69" s="50">
        <f>H70</f>
        <v>1593550</v>
      </c>
      <c r="I69" s="49">
        <v>0</v>
      </c>
      <c r="J69" s="36" t="str">
        <f t="shared" si="0"/>
        <v>0000000000</v>
      </c>
      <c r="K69" s="45" t="str">
        <f t="shared" si="1"/>
        <v>60101020000000000000</v>
      </c>
    </row>
    <row r="70" spans="1:11" s="38" customFormat="1">
      <c r="A70" s="65" t="s">
        <v>79</v>
      </c>
      <c r="B70" s="53" t="s">
        <v>77</v>
      </c>
      <c r="C70" s="54" t="s">
        <v>26</v>
      </c>
      <c r="D70" s="54" t="s">
        <v>75</v>
      </c>
      <c r="E70" s="54" t="s">
        <v>80</v>
      </c>
      <c r="F70" s="54" t="s">
        <v>24</v>
      </c>
      <c r="G70" s="55">
        <f>G71</f>
        <v>1593550</v>
      </c>
      <c r="H70" s="55">
        <f>H71</f>
        <v>1593550</v>
      </c>
      <c r="I70" s="54">
        <v>7100000000</v>
      </c>
      <c r="J70" s="36" t="str">
        <f t="shared" si="0"/>
        <v>7100000000</v>
      </c>
      <c r="K70" s="45" t="str">
        <f t="shared" si="1"/>
        <v>60101027100000000000</v>
      </c>
    </row>
    <row r="71" spans="1:11" s="38" customFormat="1">
      <c r="A71" s="52" t="s">
        <v>81</v>
      </c>
      <c r="B71" s="53" t="s">
        <v>77</v>
      </c>
      <c r="C71" s="54" t="s">
        <v>26</v>
      </c>
      <c r="D71" s="54" t="s">
        <v>75</v>
      </c>
      <c r="E71" s="54" t="s">
        <v>82</v>
      </c>
      <c r="F71" s="54" t="s">
        <v>24</v>
      </c>
      <c r="G71" s="55">
        <f>G72+G76</f>
        <v>1593550</v>
      </c>
      <c r="H71" s="55">
        <f>H72+H76</f>
        <v>1593550</v>
      </c>
      <c r="I71" s="54">
        <v>7120000000</v>
      </c>
      <c r="J71" s="36" t="str">
        <f t="shared" si="0"/>
        <v>7120000000</v>
      </c>
      <c r="K71" s="45" t="str">
        <f t="shared" si="1"/>
        <v>60101027120000000000</v>
      </c>
    </row>
    <row r="72" spans="1:11" s="38" customFormat="1" ht="25.5">
      <c r="A72" s="52" t="s">
        <v>33</v>
      </c>
      <c r="B72" s="53" t="s">
        <v>77</v>
      </c>
      <c r="C72" s="54" t="s">
        <v>26</v>
      </c>
      <c r="D72" s="54" t="s">
        <v>75</v>
      </c>
      <c r="E72" s="54" t="s">
        <v>83</v>
      </c>
      <c r="F72" s="54" t="s">
        <v>24</v>
      </c>
      <c r="G72" s="55">
        <f>G73</f>
        <v>41550</v>
      </c>
      <c r="H72" s="55">
        <f>H73</f>
        <v>41550</v>
      </c>
      <c r="I72" s="54">
        <v>7120010010</v>
      </c>
      <c r="J72" s="36" t="str">
        <f t="shared" si="0"/>
        <v>7120010010</v>
      </c>
      <c r="K72" s="45" t="str">
        <f t="shared" si="1"/>
        <v>60101027120010010000</v>
      </c>
    </row>
    <row r="73" spans="1:11" s="38" customFormat="1">
      <c r="A73" s="57" t="s">
        <v>35</v>
      </c>
      <c r="B73" s="53" t="s">
        <v>77</v>
      </c>
      <c r="C73" s="54" t="s">
        <v>26</v>
      </c>
      <c r="D73" s="54" t="s">
        <v>75</v>
      </c>
      <c r="E73" s="54" t="s">
        <v>83</v>
      </c>
      <c r="F73" s="54" t="s">
        <v>36</v>
      </c>
      <c r="G73" s="55">
        <f>SUM(G74:G75)</f>
        <v>41550</v>
      </c>
      <c r="H73" s="55">
        <f>SUM(H74:H75)</f>
        <v>41550</v>
      </c>
      <c r="I73" s="54">
        <v>7120010010</v>
      </c>
      <c r="J73" s="36" t="str">
        <f t="shared" si="0"/>
        <v>7120010010</v>
      </c>
      <c r="K73" s="45" t="str">
        <f t="shared" si="1"/>
        <v>60101027120010010120</v>
      </c>
    </row>
    <row r="74" spans="1:11" s="38" customFormat="1" ht="25.5">
      <c r="A74" s="57" t="s">
        <v>37</v>
      </c>
      <c r="B74" s="53" t="s">
        <v>77</v>
      </c>
      <c r="C74" s="54" t="s">
        <v>26</v>
      </c>
      <c r="D74" s="54" t="s">
        <v>75</v>
      </c>
      <c r="E74" s="54" t="s">
        <v>83</v>
      </c>
      <c r="F74" s="54" t="s">
        <v>38</v>
      </c>
      <c r="G74" s="55">
        <f>VLOOKUP($K74,'[1]исх данные 2018-2019'!$A$10:$H$548,6,0)</f>
        <v>31912.5</v>
      </c>
      <c r="H74" s="55">
        <f>VLOOKUP($K74,'[1]исх данные 2018-2019'!$A$10:$H$548,7,0)</f>
        <v>31912.5</v>
      </c>
      <c r="I74" s="54">
        <v>7120010010</v>
      </c>
      <c r="J74" s="36" t="str">
        <f t="shared" si="0"/>
        <v>7120010010</v>
      </c>
      <c r="K74" s="45" t="str">
        <f t="shared" si="1"/>
        <v>60101027120010010122</v>
      </c>
    </row>
    <row r="75" spans="1:11" s="38" customFormat="1" ht="25.5">
      <c r="A75" s="57" t="s">
        <v>41</v>
      </c>
      <c r="B75" s="53" t="s">
        <v>77</v>
      </c>
      <c r="C75" s="54" t="s">
        <v>26</v>
      </c>
      <c r="D75" s="54" t="s">
        <v>75</v>
      </c>
      <c r="E75" s="54" t="s">
        <v>83</v>
      </c>
      <c r="F75" s="54" t="s">
        <v>42</v>
      </c>
      <c r="G75" s="55">
        <f>VLOOKUP($K75,'[1]исх данные 2018-2019'!$A$10:$H$548,6,0)</f>
        <v>9637.5</v>
      </c>
      <c r="H75" s="55">
        <f>VLOOKUP($K75,'[1]исх данные 2018-2019'!$A$10:$H$548,7,0)</f>
        <v>9637.5</v>
      </c>
      <c r="I75" s="54">
        <v>7120010010</v>
      </c>
      <c r="J75" s="36" t="str">
        <f t="shared" ref="J75:J138" si="6">TEXT(I75,"0000000000")</f>
        <v>7120010010</v>
      </c>
      <c r="K75" s="45" t="str">
        <f t="shared" ref="K75:K138" si="7">CONCATENATE(B75,C75,D75,J75,F75)</f>
        <v>60101027120010010129</v>
      </c>
    </row>
    <row r="76" spans="1:11" s="38" customFormat="1" ht="25.5">
      <c r="A76" s="52" t="s">
        <v>55</v>
      </c>
      <c r="B76" s="53" t="s">
        <v>77</v>
      </c>
      <c r="C76" s="54" t="s">
        <v>26</v>
      </c>
      <c r="D76" s="54" t="s">
        <v>75</v>
      </c>
      <c r="E76" s="54" t="s">
        <v>84</v>
      </c>
      <c r="F76" s="54" t="s">
        <v>24</v>
      </c>
      <c r="G76" s="55">
        <f>G77</f>
        <v>1552000</v>
      </c>
      <c r="H76" s="55">
        <f>H77</f>
        <v>1552000</v>
      </c>
      <c r="I76" s="54">
        <v>7120010020</v>
      </c>
      <c r="J76" s="36" t="str">
        <f t="shared" si="6"/>
        <v>7120010020</v>
      </c>
      <c r="K76" s="45" t="str">
        <f t="shared" si="7"/>
        <v>60101027120010020000</v>
      </c>
    </row>
    <row r="77" spans="1:11" s="38" customFormat="1">
      <c r="A77" s="57" t="s">
        <v>35</v>
      </c>
      <c r="B77" s="53" t="s">
        <v>77</v>
      </c>
      <c r="C77" s="54" t="s">
        <v>26</v>
      </c>
      <c r="D77" s="54" t="s">
        <v>75</v>
      </c>
      <c r="E77" s="54" t="s">
        <v>84</v>
      </c>
      <c r="F77" s="54" t="s">
        <v>36</v>
      </c>
      <c r="G77" s="55">
        <f>SUM(G78:G79)</f>
        <v>1552000</v>
      </c>
      <c r="H77" s="55">
        <f>SUM(H78:H79)</f>
        <v>1552000</v>
      </c>
      <c r="I77" s="54">
        <v>7120010020</v>
      </c>
      <c r="J77" s="36" t="str">
        <f t="shared" si="6"/>
        <v>7120010020</v>
      </c>
      <c r="K77" s="45" t="str">
        <f t="shared" si="7"/>
        <v>60101027120010020120</v>
      </c>
    </row>
    <row r="78" spans="1:11" s="59" customFormat="1">
      <c r="A78" s="57" t="s">
        <v>57</v>
      </c>
      <c r="B78" s="53" t="s">
        <v>77</v>
      </c>
      <c r="C78" s="54" t="s">
        <v>26</v>
      </c>
      <c r="D78" s="54" t="s">
        <v>75</v>
      </c>
      <c r="E78" s="54" t="s">
        <v>84</v>
      </c>
      <c r="F78" s="54" t="s">
        <v>58</v>
      </c>
      <c r="G78" s="55">
        <f>VLOOKUP($K78,'[1]исх данные 2018-2019'!$A$10:$H$548,6,0)</f>
        <v>1192000</v>
      </c>
      <c r="H78" s="55">
        <f>VLOOKUP($K78,'[1]исх данные 2018-2019'!$A$10:$H$548,7,0)</f>
        <v>1192000</v>
      </c>
      <c r="I78" s="54">
        <v>7120010020</v>
      </c>
      <c r="J78" s="36" t="str">
        <f t="shared" si="6"/>
        <v>7120010020</v>
      </c>
      <c r="K78" s="45" t="str">
        <f t="shared" si="7"/>
        <v>60101027120010020121</v>
      </c>
    </row>
    <row r="79" spans="1:11" s="59" customFormat="1" ht="25.5">
      <c r="A79" s="57" t="s">
        <v>41</v>
      </c>
      <c r="B79" s="53" t="s">
        <v>77</v>
      </c>
      <c r="C79" s="54" t="s">
        <v>26</v>
      </c>
      <c r="D79" s="54" t="s">
        <v>75</v>
      </c>
      <c r="E79" s="54" t="s">
        <v>84</v>
      </c>
      <c r="F79" s="54" t="s">
        <v>42</v>
      </c>
      <c r="G79" s="55">
        <f>VLOOKUP($K79,'[1]исх данные 2018-2019'!$A$10:$H$548,6,0)</f>
        <v>360000</v>
      </c>
      <c r="H79" s="55">
        <f>VLOOKUP($K79,'[1]исх данные 2018-2019'!$A$10:$H$548,7,0)</f>
        <v>360000</v>
      </c>
      <c r="I79" s="54">
        <v>7120010020</v>
      </c>
      <c r="J79" s="36" t="str">
        <f t="shared" si="6"/>
        <v>7120010020</v>
      </c>
      <c r="K79" s="45" t="str">
        <f t="shared" si="7"/>
        <v>60101027120010020129</v>
      </c>
    </row>
    <row r="80" spans="1:11" s="38" customFormat="1" ht="38.25">
      <c r="A80" s="47" t="s">
        <v>85</v>
      </c>
      <c r="B80" s="48" t="s">
        <v>77</v>
      </c>
      <c r="C80" s="49" t="s">
        <v>26</v>
      </c>
      <c r="D80" s="49" t="s">
        <v>86</v>
      </c>
      <c r="E80" s="49" t="s">
        <v>23</v>
      </c>
      <c r="F80" s="49" t="s">
        <v>24</v>
      </c>
      <c r="G80" s="50">
        <f>G81</f>
        <v>106659608</v>
      </c>
      <c r="H80" s="50">
        <f>H81</f>
        <v>106659608</v>
      </c>
      <c r="I80" s="49">
        <v>0</v>
      </c>
      <c r="J80" s="36" t="str">
        <f t="shared" si="6"/>
        <v>0000000000</v>
      </c>
      <c r="K80" s="45" t="str">
        <f t="shared" si="7"/>
        <v>60101040000000000000</v>
      </c>
    </row>
    <row r="81" spans="1:11" s="38" customFormat="1">
      <c r="A81" s="65" t="s">
        <v>79</v>
      </c>
      <c r="B81" s="53" t="s">
        <v>77</v>
      </c>
      <c r="C81" s="54" t="s">
        <v>26</v>
      </c>
      <c r="D81" s="54" t="s">
        <v>86</v>
      </c>
      <c r="E81" s="54" t="s">
        <v>80</v>
      </c>
      <c r="F81" s="54" t="s">
        <v>24</v>
      </c>
      <c r="G81" s="55">
        <f>G82</f>
        <v>106659608</v>
      </c>
      <c r="H81" s="55">
        <f>H82</f>
        <v>106659608</v>
      </c>
      <c r="I81" s="54">
        <v>7100000000</v>
      </c>
      <c r="J81" s="36" t="str">
        <f t="shared" si="6"/>
        <v>7100000000</v>
      </c>
      <c r="K81" s="45" t="str">
        <f t="shared" si="7"/>
        <v>60101047100000000000</v>
      </c>
    </row>
    <row r="82" spans="1:11" s="38" customFormat="1" ht="25.5">
      <c r="A82" s="65" t="s">
        <v>87</v>
      </c>
      <c r="B82" s="53" t="s">
        <v>77</v>
      </c>
      <c r="C82" s="54" t="s">
        <v>26</v>
      </c>
      <c r="D82" s="54" t="s">
        <v>86</v>
      </c>
      <c r="E82" s="54" t="s">
        <v>88</v>
      </c>
      <c r="F82" s="54" t="s">
        <v>24</v>
      </c>
      <c r="G82" s="55">
        <f>G83+G92+G96+G102</f>
        <v>106659608</v>
      </c>
      <c r="H82" s="55">
        <f>H83+H92+H96+H102</f>
        <v>106659608</v>
      </c>
      <c r="I82" s="54">
        <v>7110000000</v>
      </c>
      <c r="J82" s="36" t="str">
        <f t="shared" si="6"/>
        <v>7110000000</v>
      </c>
      <c r="K82" s="45" t="str">
        <f t="shared" si="7"/>
        <v>60101047110000000000</v>
      </c>
    </row>
    <row r="83" spans="1:11" s="38" customFormat="1" ht="25.5">
      <c r="A83" s="65" t="s">
        <v>33</v>
      </c>
      <c r="B83" s="66" t="s">
        <v>77</v>
      </c>
      <c r="C83" s="67" t="s">
        <v>26</v>
      </c>
      <c r="D83" s="67" t="s">
        <v>86</v>
      </c>
      <c r="E83" s="67" t="s">
        <v>89</v>
      </c>
      <c r="F83" s="67" t="s">
        <v>24</v>
      </c>
      <c r="G83" s="68">
        <f>G84+G87+G89</f>
        <v>12140560</v>
      </c>
      <c r="H83" s="68">
        <f>H84+H87+H89</f>
        <v>12140560</v>
      </c>
      <c r="I83" s="67">
        <v>7110010010</v>
      </c>
      <c r="J83" s="36" t="str">
        <f t="shared" si="6"/>
        <v>7110010010</v>
      </c>
      <c r="K83" s="45" t="str">
        <f t="shared" si="7"/>
        <v>60101047110010010000</v>
      </c>
    </row>
    <row r="84" spans="1:11" s="38" customFormat="1">
      <c r="A84" s="57" t="s">
        <v>35</v>
      </c>
      <c r="B84" s="66" t="s">
        <v>77</v>
      </c>
      <c r="C84" s="67" t="s">
        <v>26</v>
      </c>
      <c r="D84" s="67" t="s">
        <v>86</v>
      </c>
      <c r="E84" s="67" t="s">
        <v>89</v>
      </c>
      <c r="F84" s="54" t="s">
        <v>36</v>
      </c>
      <c r="G84" s="55">
        <f>SUM(G85:G86)</f>
        <v>4414900</v>
      </c>
      <c r="H84" s="55">
        <f>SUM(H85:H86)</f>
        <v>4414900</v>
      </c>
      <c r="I84" s="67">
        <v>7110010010</v>
      </c>
      <c r="J84" s="36" t="str">
        <f t="shared" si="6"/>
        <v>7110010010</v>
      </c>
      <c r="K84" s="45" t="str">
        <f t="shared" si="7"/>
        <v>60101047110010010120</v>
      </c>
    </row>
    <row r="85" spans="1:11" s="38" customFormat="1" ht="25.5">
      <c r="A85" s="57" t="s">
        <v>37</v>
      </c>
      <c r="B85" s="66" t="s">
        <v>77</v>
      </c>
      <c r="C85" s="67" t="s">
        <v>26</v>
      </c>
      <c r="D85" s="67" t="s">
        <v>86</v>
      </c>
      <c r="E85" s="67" t="s">
        <v>89</v>
      </c>
      <c r="F85" s="54" t="s">
        <v>38</v>
      </c>
      <c r="G85" s="55">
        <f>VLOOKUP($K85,'[1]исх данные 2018-2019'!$A$10:$H$548,6,0)</f>
        <v>3720350</v>
      </c>
      <c r="H85" s="55">
        <f>VLOOKUP($K85,'[1]исх данные 2018-2019'!$A$10:$H$548,7,0)</f>
        <v>3720350</v>
      </c>
      <c r="I85" s="67">
        <v>7110010010</v>
      </c>
      <c r="J85" s="36" t="str">
        <f t="shared" si="6"/>
        <v>7110010010</v>
      </c>
      <c r="K85" s="45" t="str">
        <f t="shared" si="7"/>
        <v>60101047110010010122</v>
      </c>
    </row>
    <row r="86" spans="1:11" s="38" customFormat="1" ht="25.5">
      <c r="A86" s="57" t="s">
        <v>41</v>
      </c>
      <c r="B86" s="66" t="s">
        <v>77</v>
      </c>
      <c r="C86" s="67" t="s">
        <v>26</v>
      </c>
      <c r="D86" s="67" t="s">
        <v>86</v>
      </c>
      <c r="E86" s="67" t="s">
        <v>89</v>
      </c>
      <c r="F86" s="54" t="s">
        <v>42</v>
      </c>
      <c r="G86" s="55">
        <f>VLOOKUP($K86,'[1]исх данные 2018-2019'!$A$10:$H$548,6,0)</f>
        <v>694550</v>
      </c>
      <c r="H86" s="55">
        <f>VLOOKUP($K86,'[1]исх данные 2018-2019'!$A$10:$H$548,7,0)</f>
        <v>694550</v>
      </c>
      <c r="I86" s="67">
        <v>7110010010</v>
      </c>
      <c r="J86" s="36" t="str">
        <f t="shared" si="6"/>
        <v>7110010010</v>
      </c>
      <c r="K86" s="45" t="str">
        <f t="shared" si="7"/>
        <v>60101047110010010129</v>
      </c>
    </row>
    <row r="87" spans="1:11" s="38" customFormat="1" ht="25.5">
      <c r="A87" s="52" t="s">
        <v>43</v>
      </c>
      <c r="B87" s="66" t="s">
        <v>77</v>
      </c>
      <c r="C87" s="67" t="s">
        <v>26</v>
      </c>
      <c r="D87" s="67" t="s">
        <v>86</v>
      </c>
      <c r="E87" s="67" t="s">
        <v>89</v>
      </c>
      <c r="F87" s="54" t="s">
        <v>44</v>
      </c>
      <c r="G87" s="55">
        <f>G88</f>
        <v>7701660</v>
      </c>
      <c r="H87" s="55">
        <f>H88</f>
        <v>7701660</v>
      </c>
      <c r="I87" s="67">
        <v>7110010010</v>
      </c>
      <c r="J87" s="36" t="str">
        <f t="shared" si="6"/>
        <v>7110010010</v>
      </c>
      <c r="K87" s="45" t="str">
        <f t="shared" si="7"/>
        <v>60101047110010010240</v>
      </c>
    </row>
    <row r="88" spans="1:11" s="59" customFormat="1">
      <c r="A88" s="52" t="s">
        <v>1231</v>
      </c>
      <c r="B88" s="66" t="s">
        <v>77</v>
      </c>
      <c r="C88" s="67" t="s">
        <v>26</v>
      </c>
      <c r="D88" s="67" t="s">
        <v>86</v>
      </c>
      <c r="E88" s="67" t="s">
        <v>89</v>
      </c>
      <c r="F88" s="54" t="s">
        <v>46</v>
      </c>
      <c r="G88" s="55">
        <f>VLOOKUP($K88,'[1]исх данные 2018-2019'!$A$10:$H$548,6,0)</f>
        <v>7701660</v>
      </c>
      <c r="H88" s="55">
        <f>VLOOKUP($K88,'[1]исх данные 2018-2019'!$A$10:$H$548,7,0)</f>
        <v>7701660</v>
      </c>
      <c r="I88" s="67">
        <v>7110010010</v>
      </c>
      <c r="J88" s="36" t="str">
        <f t="shared" si="6"/>
        <v>7110010010</v>
      </c>
      <c r="K88" s="45" t="str">
        <f t="shared" si="7"/>
        <v>60101047110010010244</v>
      </c>
    </row>
    <row r="89" spans="1:11" s="38" customFormat="1">
      <c r="A89" s="52" t="s">
        <v>47</v>
      </c>
      <c r="B89" s="66" t="s">
        <v>77</v>
      </c>
      <c r="C89" s="67" t="s">
        <v>26</v>
      </c>
      <c r="D89" s="67" t="s">
        <v>86</v>
      </c>
      <c r="E89" s="67" t="s">
        <v>89</v>
      </c>
      <c r="F89" s="54" t="s">
        <v>48</v>
      </c>
      <c r="G89" s="55">
        <f>SUM(G90:G91)</f>
        <v>24000</v>
      </c>
      <c r="H89" s="55">
        <f>SUM(H90:H91)</f>
        <v>24000</v>
      </c>
      <c r="I89" s="67">
        <v>7110010010</v>
      </c>
      <c r="J89" s="36" t="str">
        <f t="shared" si="6"/>
        <v>7110010010</v>
      </c>
      <c r="K89" s="45" t="str">
        <f t="shared" si="7"/>
        <v>60101047110010010850</v>
      </c>
    </row>
    <row r="90" spans="1:11" s="59" customFormat="1">
      <c r="A90" s="52" t="s">
        <v>51</v>
      </c>
      <c r="B90" s="53" t="s">
        <v>77</v>
      </c>
      <c r="C90" s="54" t="s">
        <v>26</v>
      </c>
      <c r="D90" s="54" t="s">
        <v>86</v>
      </c>
      <c r="E90" s="54" t="s">
        <v>89</v>
      </c>
      <c r="F90" s="54" t="s">
        <v>52</v>
      </c>
      <c r="G90" s="55">
        <f>VLOOKUP($K90,'[1]исх данные 2018-2019'!$A$10:$H$548,6,0)</f>
        <v>16000</v>
      </c>
      <c r="H90" s="55">
        <f>VLOOKUP($K90,'[1]исх данные 2018-2019'!$A$10:$H$548,7,0)</f>
        <v>16000</v>
      </c>
      <c r="I90" s="54">
        <v>7110010010</v>
      </c>
      <c r="J90" s="36" t="str">
        <f t="shared" si="6"/>
        <v>7110010010</v>
      </c>
      <c r="K90" s="45" t="str">
        <f t="shared" si="7"/>
        <v>60101047110010010852</v>
      </c>
    </row>
    <row r="91" spans="1:11" s="38" customFormat="1">
      <c r="A91" s="52" t="s">
        <v>53</v>
      </c>
      <c r="B91" s="53" t="s">
        <v>77</v>
      </c>
      <c r="C91" s="54" t="s">
        <v>26</v>
      </c>
      <c r="D91" s="54" t="s">
        <v>86</v>
      </c>
      <c r="E91" s="54" t="s">
        <v>89</v>
      </c>
      <c r="F91" s="54" t="s">
        <v>54</v>
      </c>
      <c r="G91" s="55">
        <f>VLOOKUP($K91,'[1]исх данные 2018-2019'!$A$10:$H$548,6,0)</f>
        <v>8000</v>
      </c>
      <c r="H91" s="55">
        <f>VLOOKUP($K91,'[1]исх данные 2018-2019'!$A$10:$H$548,7,0)</f>
        <v>8000</v>
      </c>
      <c r="I91" s="54">
        <v>7110010010</v>
      </c>
      <c r="J91" s="36" t="str">
        <f t="shared" si="6"/>
        <v>7110010010</v>
      </c>
      <c r="K91" s="45" t="str">
        <f t="shared" si="7"/>
        <v>60101047110010010853</v>
      </c>
    </row>
    <row r="92" spans="1:11" s="38" customFormat="1" ht="25.5">
      <c r="A92" s="65" t="s">
        <v>55</v>
      </c>
      <c r="B92" s="53" t="s">
        <v>77</v>
      </c>
      <c r="C92" s="54" t="s">
        <v>26</v>
      </c>
      <c r="D92" s="54" t="s">
        <v>86</v>
      </c>
      <c r="E92" s="54" t="s">
        <v>94</v>
      </c>
      <c r="F92" s="67" t="s">
        <v>24</v>
      </c>
      <c r="G92" s="55">
        <f>G93</f>
        <v>93494030</v>
      </c>
      <c r="H92" s="55">
        <f>H93</f>
        <v>93494030</v>
      </c>
      <c r="I92" s="54">
        <v>7110010020</v>
      </c>
      <c r="J92" s="36" t="str">
        <f t="shared" si="6"/>
        <v>7110010020</v>
      </c>
      <c r="K92" s="45" t="str">
        <f t="shared" si="7"/>
        <v>60101047110010020000</v>
      </c>
    </row>
    <row r="93" spans="1:11" s="59" customFormat="1">
      <c r="A93" s="57" t="s">
        <v>35</v>
      </c>
      <c r="B93" s="53" t="s">
        <v>77</v>
      </c>
      <c r="C93" s="54" t="s">
        <v>26</v>
      </c>
      <c r="D93" s="54" t="s">
        <v>86</v>
      </c>
      <c r="E93" s="54" t="s">
        <v>94</v>
      </c>
      <c r="F93" s="67" t="s">
        <v>36</v>
      </c>
      <c r="G93" s="55">
        <f>SUM(G94:G95)</f>
        <v>93494030</v>
      </c>
      <c r="H93" s="55">
        <f>SUM(H94:H95)</f>
        <v>93494030</v>
      </c>
      <c r="I93" s="54">
        <v>7110010020</v>
      </c>
      <c r="J93" s="36" t="str">
        <f t="shared" si="6"/>
        <v>7110010020</v>
      </c>
      <c r="K93" s="45" t="str">
        <f t="shared" si="7"/>
        <v>60101047110010020120</v>
      </c>
    </row>
    <row r="94" spans="1:11" s="59" customFormat="1">
      <c r="A94" s="52" t="s">
        <v>57</v>
      </c>
      <c r="B94" s="53" t="s">
        <v>77</v>
      </c>
      <c r="C94" s="54" t="s">
        <v>26</v>
      </c>
      <c r="D94" s="54" t="s">
        <v>86</v>
      </c>
      <c r="E94" s="54" t="s">
        <v>94</v>
      </c>
      <c r="F94" s="54" t="s">
        <v>58</v>
      </c>
      <c r="G94" s="55">
        <f>VLOOKUP($K94,'[1]исх данные 2018-2019'!$A$10:$H$548,6,0)</f>
        <v>71808020</v>
      </c>
      <c r="H94" s="55">
        <f>VLOOKUP($K94,'[1]исх данные 2018-2019'!$A$10:$H$548,7,0)</f>
        <v>71808020</v>
      </c>
      <c r="I94" s="54">
        <v>7110010020</v>
      </c>
      <c r="J94" s="36" t="str">
        <f t="shared" si="6"/>
        <v>7110010020</v>
      </c>
      <c r="K94" s="45" t="str">
        <f t="shared" si="7"/>
        <v>60101047110010020121</v>
      </c>
    </row>
    <row r="95" spans="1:11" s="38" customFormat="1" ht="25.5">
      <c r="A95" s="52" t="s">
        <v>41</v>
      </c>
      <c r="B95" s="53" t="s">
        <v>77</v>
      </c>
      <c r="C95" s="54" t="s">
        <v>26</v>
      </c>
      <c r="D95" s="54" t="s">
        <v>86</v>
      </c>
      <c r="E95" s="54" t="s">
        <v>94</v>
      </c>
      <c r="F95" s="54" t="s">
        <v>42</v>
      </c>
      <c r="G95" s="55">
        <f>VLOOKUP($K95,'[1]исх данные 2018-2019'!$A$10:$H$548,6,0)</f>
        <v>21686010</v>
      </c>
      <c r="H95" s="55">
        <f>VLOOKUP($K95,'[1]исх данные 2018-2019'!$A$10:$H$548,7,0)</f>
        <v>21686010</v>
      </c>
      <c r="I95" s="54">
        <v>7110010020</v>
      </c>
      <c r="J95" s="36" t="str">
        <f t="shared" si="6"/>
        <v>7110010020</v>
      </c>
      <c r="K95" s="45" t="str">
        <f t="shared" si="7"/>
        <v>60101047110010020129</v>
      </c>
    </row>
    <row r="96" spans="1:11" s="38" customFormat="1" ht="38.25">
      <c r="A96" s="52" t="s">
        <v>95</v>
      </c>
      <c r="B96" s="66" t="s">
        <v>77</v>
      </c>
      <c r="C96" s="67" t="s">
        <v>26</v>
      </c>
      <c r="D96" s="67" t="s">
        <v>86</v>
      </c>
      <c r="E96" s="67" t="s">
        <v>96</v>
      </c>
      <c r="F96" s="67" t="s">
        <v>24</v>
      </c>
      <c r="G96" s="55">
        <f>G97+G100</f>
        <v>1016018</v>
      </c>
      <c r="H96" s="55">
        <f>H97+H100</f>
        <v>1016018</v>
      </c>
      <c r="I96" s="67">
        <v>7110076630</v>
      </c>
      <c r="J96" s="36" t="str">
        <f t="shared" si="6"/>
        <v>7110076630</v>
      </c>
      <c r="K96" s="45" t="str">
        <f t="shared" si="7"/>
        <v>60101047110076630000</v>
      </c>
    </row>
    <row r="97" spans="1:11" s="59" customFormat="1">
      <c r="A97" s="57" t="s">
        <v>35</v>
      </c>
      <c r="B97" s="66" t="s">
        <v>77</v>
      </c>
      <c r="C97" s="67" t="s">
        <v>26</v>
      </c>
      <c r="D97" s="67" t="s">
        <v>86</v>
      </c>
      <c r="E97" s="67" t="s">
        <v>96</v>
      </c>
      <c r="F97" s="67" t="s">
        <v>36</v>
      </c>
      <c r="G97" s="55">
        <f>SUM(G98:G99)</f>
        <v>803812</v>
      </c>
      <c r="H97" s="55">
        <f>SUM(H98:H99)</f>
        <v>803812</v>
      </c>
      <c r="I97" s="67">
        <v>7110076630</v>
      </c>
      <c r="J97" s="36" t="str">
        <f t="shared" si="6"/>
        <v>7110076630</v>
      </c>
      <c r="K97" s="45" t="str">
        <f t="shared" si="7"/>
        <v>60101047110076630120</v>
      </c>
    </row>
    <row r="98" spans="1:11" s="59" customFormat="1">
      <c r="A98" s="57" t="s">
        <v>57</v>
      </c>
      <c r="B98" s="53" t="s">
        <v>77</v>
      </c>
      <c r="C98" s="54" t="s">
        <v>26</v>
      </c>
      <c r="D98" s="54" t="s">
        <v>86</v>
      </c>
      <c r="E98" s="54" t="s">
        <v>96</v>
      </c>
      <c r="F98" s="54" t="s">
        <v>58</v>
      </c>
      <c r="G98" s="55">
        <f>VLOOKUP($K98,'[1]исх данные 2018-2019'!$A$10:$H$548,6,0)</f>
        <v>617367</v>
      </c>
      <c r="H98" s="55">
        <f>VLOOKUP($K98,'[1]исх данные 2018-2019'!$A$10:$H$548,7,0)</f>
        <v>617367</v>
      </c>
      <c r="I98" s="54">
        <v>7110076630</v>
      </c>
      <c r="J98" s="36" t="str">
        <f t="shared" si="6"/>
        <v>7110076630</v>
      </c>
      <c r="K98" s="45" t="str">
        <f t="shared" si="7"/>
        <v>60101047110076630121</v>
      </c>
    </row>
    <row r="99" spans="1:11" s="38" customFormat="1" ht="25.5">
      <c r="A99" s="57" t="s">
        <v>41</v>
      </c>
      <c r="B99" s="53" t="s">
        <v>77</v>
      </c>
      <c r="C99" s="54" t="s">
        <v>26</v>
      </c>
      <c r="D99" s="54" t="s">
        <v>86</v>
      </c>
      <c r="E99" s="54" t="s">
        <v>96</v>
      </c>
      <c r="F99" s="54" t="s">
        <v>42</v>
      </c>
      <c r="G99" s="55">
        <f>VLOOKUP($K99,'[1]исх данные 2018-2019'!$A$10:$H$548,6,0)</f>
        <v>186445</v>
      </c>
      <c r="H99" s="55">
        <f>VLOOKUP($K99,'[1]исх данные 2018-2019'!$A$10:$H$548,7,0)</f>
        <v>186445</v>
      </c>
      <c r="I99" s="54">
        <v>7110076630</v>
      </c>
      <c r="J99" s="36" t="str">
        <f t="shared" si="6"/>
        <v>7110076630</v>
      </c>
      <c r="K99" s="45" t="str">
        <f t="shared" si="7"/>
        <v>60101047110076630129</v>
      </c>
    </row>
    <row r="100" spans="1:11" s="38" customFormat="1" ht="25.5">
      <c r="A100" s="52" t="s">
        <v>43</v>
      </c>
      <c r="B100" s="66" t="s">
        <v>77</v>
      </c>
      <c r="C100" s="67" t="s">
        <v>26</v>
      </c>
      <c r="D100" s="67" t="s">
        <v>86</v>
      </c>
      <c r="E100" s="67" t="s">
        <v>96</v>
      </c>
      <c r="F100" s="67" t="s">
        <v>44</v>
      </c>
      <c r="G100" s="55">
        <f>G101</f>
        <v>212206</v>
      </c>
      <c r="H100" s="55">
        <f>H101</f>
        <v>212206</v>
      </c>
      <c r="I100" s="67">
        <v>7110076630</v>
      </c>
      <c r="J100" s="36" t="str">
        <f t="shared" si="6"/>
        <v>7110076630</v>
      </c>
      <c r="K100" s="45" t="str">
        <f t="shared" si="7"/>
        <v>60101047110076630240</v>
      </c>
    </row>
    <row r="101" spans="1:11" s="38" customFormat="1">
      <c r="A101" s="52" t="s">
        <v>1231</v>
      </c>
      <c r="B101" s="66" t="s">
        <v>77</v>
      </c>
      <c r="C101" s="67" t="s">
        <v>26</v>
      </c>
      <c r="D101" s="67" t="s">
        <v>86</v>
      </c>
      <c r="E101" s="67" t="s">
        <v>96</v>
      </c>
      <c r="F101" s="67" t="s">
        <v>46</v>
      </c>
      <c r="G101" s="55">
        <f>VLOOKUP($K101,'[1]исх данные 2018-2019'!$A$10:$H$548,6,0)</f>
        <v>212206</v>
      </c>
      <c r="H101" s="55">
        <f>VLOOKUP($K101,'[1]исх данные 2018-2019'!$A$10:$H$548,7,0)</f>
        <v>212206</v>
      </c>
      <c r="I101" s="67">
        <v>7110076630</v>
      </c>
      <c r="J101" s="36" t="str">
        <f t="shared" si="6"/>
        <v>7110076630</v>
      </c>
      <c r="K101" s="45" t="str">
        <f t="shared" si="7"/>
        <v>60101047110076630244</v>
      </c>
    </row>
    <row r="102" spans="1:11" s="38" customFormat="1" ht="25.5">
      <c r="A102" s="65" t="s">
        <v>97</v>
      </c>
      <c r="B102" s="66" t="s">
        <v>77</v>
      </c>
      <c r="C102" s="67" t="s">
        <v>26</v>
      </c>
      <c r="D102" s="67" t="s">
        <v>86</v>
      </c>
      <c r="E102" s="67" t="s">
        <v>98</v>
      </c>
      <c r="F102" s="67" t="s">
        <v>24</v>
      </c>
      <c r="G102" s="68">
        <f>G103</f>
        <v>9000</v>
      </c>
      <c r="H102" s="68">
        <f>H103</f>
        <v>9000</v>
      </c>
      <c r="I102" s="67">
        <v>7110076930</v>
      </c>
      <c r="J102" s="36" t="str">
        <f t="shared" si="6"/>
        <v>7110076930</v>
      </c>
      <c r="K102" s="45" t="str">
        <f t="shared" si="7"/>
        <v>60101047110076930000</v>
      </c>
    </row>
    <row r="103" spans="1:11" s="59" customFormat="1" ht="25.5">
      <c r="A103" s="52" t="s">
        <v>43</v>
      </c>
      <c r="B103" s="66" t="s">
        <v>77</v>
      </c>
      <c r="C103" s="67" t="s">
        <v>26</v>
      </c>
      <c r="D103" s="67" t="s">
        <v>86</v>
      </c>
      <c r="E103" s="67" t="s">
        <v>98</v>
      </c>
      <c r="F103" s="67" t="s">
        <v>44</v>
      </c>
      <c r="G103" s="55">
        <f>G104</f>
        <v>9000</v>
      </c>
      <c r="H103" s="55">
        <f>H104</f>
        <v>9000</v>
      </c>
      <c r="I103" s="67">
        <v>7110076930</v>
      </c>
      <c r="J103" s="36" t="str">
        <f t="shared" si="6"/>
        <v>7110076930</v>
      </c>
      <c r="K103" s="45" t="str">
        <f t="shared" si="7"/>
        <v>60101047110076930240</v>
      </c>
    </row>
    <row r="104" spans="1:11" s="38" customFormat="1">
      <c r="A104" s="52" t="s">
        <v>1231</v>
      </c>
      <c r="B104" s="66" t="s">
        <v>77</v>
      </c>
      <c r="C104" s="67" t="s">
        <v>26</v>
      </c>
      <c r="D104" s="67" t="s">
        <v>86</v>
      </c>
      <c r="E104" s="67" t="s">
        <v>98</v>
      </c>
      <c r="F104" s="67" t="s">
        <v>46</v>
      </c>
      <c r="G104" s="55">
        <f>VLOOKUP($K104,'[1]исх данные 2018-2019'!$A$10:$H$548,6,0)</f>
        <v>9000</v>
      </c>
      <c r="H104" s="55">
        <f>VLOOKUP($K104,'[1]исх данные 2018-2019'!$A$10:$H$548,7,0)</f>
        <v>9000</v>
      </c>
      <c r="I104" s="67">
        <v>7110076930</v>
      </c>
      <c r="J104" s="36" t="str">
        <f t="shared" si="6"/>
        <v>7110076930</v>
      </c>
      <c r="K104" s="45" t="str">
        <f t="shared" si="7"/>
        <v>60101047110076930244</v>
      </c>
    </row>
    <row r="105" spans="1:11" s="38" customFormat="1">
      <c r="A105" s="47" t="s">
        <v>99</v>
      </c>
      <c r="B105" s="48" t="s">
        <v>77</v>
      </c>
      <c r="C105" s="49" t="s">
        <v>26</v>
      </c>
      <c r="D105" s="49" t="s">
        <v>100</v>
      </c>
      <c r="E105" s="49" t="s">
        <v>23</v>
      </c>
      <c r="F105" s="49" t="s">
        <v>24</v>
      </c>
      <c r="G105" s="50">
        <f>G106</f>
        <v>1291440</v>
      </c>
      <c r="H105" s="50">
        <f>H106</f>
        <v>86530</v>
      </c>
      <c r="I105" s="49">
        <v>0</v>
      </c>
      <c r="J105" s="36" t="str">
        <f t="shared" si="6"/>
        <v>0000000000</v>
      </c>
      <c r="K105" s="45" t="str">
        <f t="shared" si="7"/>
        <v>60101050000000000000</v>
      </c>
    </row>
    <row r="106" spans="1:11" s="38" customFormat="1" ht="25.5">
      <c r="A106" s="52" t="s">
        <v>101</v>
      </c>
      <c r="B106" s="53" t="s">
        <v>77</v>
      </c>
      <c r="C106" s="54" t="s">
        <v>26</v>
      </c>
      <c r="D106" s="67" t="s">
        <v>100</v>
      </c>
      <c r="E106" s="54" t="s">
        <v>102</v>
      </c>
      <c r="F106" s="54" t="s">
        <v>24</v>
      </c>
      <c r="G106" s="55">
        <f t="shared" ref="G106:H108" si="8">G107</f>
        <v>1291440</v>
      </c>
      <c r="H106" s="55">
        <f t="shared" si="8"/>
        <v>86530</v>
      </c>
      <c r="I106" s="54">
        <v>9800000000</v>
      </c>
      <c r="J106" s="36" t="str">
        <f t="shared" si="6"/>
        <v>9800000000</v>
      </c>
      <c r="K106" s="45" t="str">
        <f t="shared" si="7"/>
        <v>60101059800000000000</v>
      </c>
    </row>
    <row r="107" spans="1:11" s="38" customFormat="1">
      <c r="A107" s="52" t="s">
        <v>103</v>
      </c>
      <c r="B107" s="53" t="s">
        <v>77</v>
      </c>
      <c r="C107" s="54" t="s">
        <v>26</v>
      </c>
      <c r="D107" s="67" t="s">
        <v>100</v>
      </c>
      <c r="E107" s="54" t="s">
        <v>104</v>
      </c>
      <c r="F107" s="54" t="s">
        <v>24</v>
      </c>
      <c r="G107" s="55">
        <f t="shared" si="8"/>
        <v>1291440</v>
      </c>
      <c r="H107" s="55">
        <f t="shared" si="8"/>
        <v>86530</v>
      </c>
      <c r="I107" s="54">
        <v>9810000000</v>
      </c>
      <c r="J107" s="36" t="str">
        <f t="shared" si="6"/>
        <v>9810000000</v>
      </c>
      <c r="K107" s="45" t="str">
        <f t="shared" si="7"/>
        <v>60101059810000000000</v>
      </c>
    </row>
    <row r="108" spans="1:11" s="38" customFormat="1" ht="38.25">
      <c r="A108" s="65" t="s">
        <v>105</v>
      </c>
      <c r="B108" s="66" t="s">
        <v>77</v>
      </c>
      <c r="C108" s="67" t="s">
        <v>26</v>
      </c>
      <c r="D108" s="67" t="s">
        <v>100</v>
      </c>
      <c r="E108" s="67" t="s">
        <v>106</v>
      </c>
      <c r="F108" s="67" t="s">
        <v>24</v>
      </c>
      <c r="G108" s="68">
        <f t="shared" si="8"/>
        <v>1291440</v>
      </c>
      <c r="H108" s="68">
        <f t="shared" si="8"/>
        <v>86530</v>
      </c>
      <c r="I108" s="67">
        <v>9810051200</v>
      </c>
      <c r="J108" s="36" t="str">
        <f t="shared" si="6"/>
        <v>9810051200</v>
      </c>
      <c r="K108" s="45" t="str">
        <f t="shared" si="7"/>
        <v>60101059810051200000</v>
      </c>
    </row>
    <row r="109" spans="1:11" s="59" customFormat="1" ht="25.5">
      <c r="A109" s="52" t="s">
        <v>43</v>
      </c>
      <c r="B109" s="66" t="s">
        <v>77</v>
      </c>
      <c r="C109" s="67" t="s">
        <v>26</v>
      </c>
      <c r="D109" s="67" t="s">
        <v>100</v>
      </c>
      <c r="E109" s="67" t="s">
        <v>106</v>
      </c>
      <c r="F109" s="67" t="s">
        <v>44</v>
      </c>
      <c r="G109" s="55">
        <f>G110</f>
        <v>1291440</v>
      </c>
      <c r="H109" s="55">
        <f>H110</f>
        <v>86530</v>
      </c>
      <c r="I109" s="67">
        <v>9810051200</v>
      </c>
      <c r="J109" s="36" t="str">
        <f t="shared" si="6"/>
        <v>9810051200</v>
      </c>
      <c r="K109" s="45" t="str">
        <f t="shared" si="7"/>
        <v>60101059810051200240</v>
      </c>
    </row>
    <row r="110" spans="1:11" s="38" customFormat="1">
      <c r="A110" s="52" t="s">
        <v>1231</v>
      </c>
      <c r="B110" s="66" t="s">
        <v>77</v>
      </c>
      <c r="C110" s="67" t="s">
        <v>26</v>
      </c>
      <c r="D110" s="67" t="s">
        <v>100</v>
      </c>
      <c r="E110" s="67" t="s">
        <v>106</v>
      </c>
      <c r="F110" s="67" t="s">
        <v>46</v>
      </c>
      <c r="G110" s="55">
        <f>VLOOKUP($K110,'[1]исх данные 2018-2019'!$A$10:$H$548,6,0)</f>
        <v>1291440</v>
      </c>
      <c r="H110" s="55">
        <f>VLOOKUP($K110,'[1]исх данные 2018-2019'!$A$10:$H$548,7,0)</f>
        <v>86530</v>
      </c>
      <c r="I110" s="67">
        <v>9810051200</v>
      </c>
      <c r="J110" s="36" t="str">
        <f t="shared" si="6"/>
        <v>9810051200</v>
      </c>
      <c r="K110" s="45" t="str">
        <f t="shared" si="7"/>
        <v>60101059810051200244</v>
      </c>
    </row>
    <row r="111" spans="1:11" s="38" customFormat="1">
      <c r="A111" s="47" t="s">
        <v>107</v>
      </c>
      <c r="B111" s="48" t="s">
        <v>77</v>
      </c>
      <c r="C111" s="49" t="s">
        <v>26</v>
      </c>
      <c r="D111" s="49" t="s">
        <v>108</v>
      </c>
      <c r="E111" s="49" t="s">
        <v>23</v>
      </c>
      <c r="F111" s="49" t="s">
        <v>24</v>
      </c>
      <c r="G111" s="50">
        <f>G112+G121+G127+G162+G187+G193+G209</f>
        <v>146264070</v>
      </c>
      <c r="H111" s="50">
        <f>H112+H121+H127+H162+H187+H193+H209</f>
        <v>131081260</v>
      </c>
      <c r="I111" s="49">
        <v>0</v>
      </c>
      <c r="J111" s="36" t="str">
        <f t="shared" si="6"/>
        <v>0000000000</v>
      </c>
      <c r="K111" s="45" t="str">
        <f t="shared" si="7"/>
        <v>60101130000000000000</v>
      </c>
    </row>
    <row r="112" spans="1:11" s="38" customFormat="1">
      <c r="A112" s="65" t="s">
        <v>109</v>
      </c>
      <c r="B112" s="53" t="s">
        <v>77</v>
      </c>
      <c r="C112" s="54" t="s">
        <v>26</v>
      </c>
      <c r="D112" s="54" t="s">
        <v>108</v>
      </c>
      <c r="E112" s="54" t="s">
        <v>110</v>
      </c>
      <c r="F112" s="54" t="s">
        <v>24</v>
      </c>
      <c r="G112" s="55">
        <f t="shared" ref="G112:H113" si="9">G113</f>
        <v>2119080</v>
      </c>
      <c r="H112" s="55">
        <f t="shared" si="9"/>
        <v>2119080</v>
      </c>
      <c r="I112" s="54">
        <v>1200000000</v>
      </c>
      <c r="J112" s="36" t="str">
        <f t="shared" si="6"/>
        <v>1200000000</v>
      </c>
      <c r="K112" s="45" t="str">
        <f t="shared" si="7"/>
        <v>60101131200000000000</v>
      </c>
    </row>
    <row r="113" spans="1:11" s="38" customFormat="1" ht="25.5">
      <c r="A113" s="65" t="s">
        <v>111</v>
      </c>
      <c r="B113" s="53" t="s">
        <v>77</v>
      </c>
      <c r="C113" s="54" t="s">
        <v>26</v>
      </c>
      <c r="D113" s="54" t="s">
        <v>108</v>
      </c>
      <c r="E113" s="54" t="s">
        <v>112</v>
      </c>
      <c r="F113" s="54" t="s">
        <v>24</v>
      </c>
      <c r="G113" s="55">
        <f t="shared" si="9"/>
        <v>2119080</v>
      </c>
      <c r="H113" s="55">
        <f t="shared" si="9"/>
        <v>2119080</v>
      </c>
      <c r="I113" s="54">
        <v>1220000000</v>
      </c>
      <c r="J113" s="36" t="str">
        <f t="shared" si="6"/>
        <v>1220000000</v>
      </c>
      <c r="K113" s="45" t="str">
        <f t="shared" si="7"/>
        <v>60101131220000000000</v>
      </c>
    </row>
    <row r="114" spans="1:11" s="38" customFormat="1" ht="25.5">
      <c r="A114" s="65" t="s">
        <v>117</v>
      </c>
      <c r="B114" s="53" t="s">
        <v>77</v>
      </c>
      <c r="C114" s="54" t="s">
        <v>26</v>
      </c>
      <c r="D114" s="54" t="s">
        <v>108</v>
      </c>
      <c r="E114" s="54" t="s">
        <v>118</v>
      </c>
      <c r="F114" s="54" t="s">
        <v>24</v>
      </c>
      <c r="G114" s="55">
        <f>G115+G118</f>
        <v>2119080</v>
      </c>
      <c r="H114" s="55">
        <f>H115+H118</f>
        <v>2119080</v>
      </c>
      <c r="I114" s="54">
        <v>1220300000</v>
      </c>
      <c r="J114" s="36" t="str">
        <f t="shared" si="6"/>
        <v>1220300000</v>
      </c>
      <c r="K114" s="45" t="str">
        <f t="shared" si="7"/>
        <v>60101131220300000000</v>
      </c>
    </row>
    <row r="115" spans="1:11" s="38" customFormat="1" ht="25.5">
      <c r="A115" s="65" t="s">
        <v>119</v>
      </c>
      <c r="B115" s="53" t="s">
        <v>77</v>
      </c>
      <c r="C115" s="54" t="s">
        <v>26</v>
      </c>
      <c r="D115" s="54" t="s">
        <v>108</v>
      </c>
      <c r="E115" s="54" t="s">
        <v>120</v>
      </c>
      <c r="F115" s="54" t="s">
        <v>24</v>
      </c>
      <c r="G115" s="55">
        <f>G116</f>
        <v>1329080</v>
      </c>
      <c r="H115" s="55">
        <f>H116</f>
        <v>1329080</v>
      </c>
      <c r="I115" s="54">
        <v>1220320040</v>
      </c>
      <c r="J115" s="36" t="str">
        <f t="shared" si="6"/>
        <v>1220320040</v>
      </c>
      <c r="K115" s="45" t="str">
        <f t="shared" si="7"/>
        <v>60101131220320040000</v>
      </c>
    </row>
    <row r="116" spans="1:11" s="59" customFormat="1">
      <c r="A116" s="52" t="s">
        <v>47</v>
      </c>
      <c r="B116" s="53" t="s">
        <v>77</v>
      </c>
      <c r="C116" s="54" t="s">
        <v>26</v>
      </c>
      <c r="D116" s="54" t="s">
        <v>108</v>
      </c>
      <c r="E116" s="54" t="s">
        <v>120</v>
      </c>
      <c r="F116" s="54" t="s">
        <v>48</v>
      </c>
      <c r="G116" s="55">
        <f>G117</f>
        <v>1329080</v>
      </c>
      <c r="H116" s="55">
        <f>H117</f>
        <v>1329080</v>
      </c>
      <c r="I116" s="54">
        <v>1220320040</v>
      </c>
      <c r="J116" s="36" t="str">
        <f t="shared" si="6"/>
        <v>1220320040</v>
      </c>
      <c r="K116" s="45" t="str">
        <f t="shared" si="7"/>
        <v>60101131220320040850</v>
      </c>
    </row>
    <row r="117" spans="1:11" s="38" customFormat="1">
      <c r="A117" s="57" t="s">
        <v>53</v>
      </c>
      <c r="B117" s="53" t="s">
        <v>77</v>
      </c>
      <c r="C117" s="54" t="s">
        <v>26</v>
      </c>
      <c r="D117" s="54" t="s">
        <v>108</v>
      </c>
      <c r="E117" s="54" t="s">
        <v>120</v>
      </c>
      <c r="F117" s="54" t="s">
        <v>54</v>
      </c>
      <c r="G117" s="55">
        <f>VLOOKUP($K117,'[1]исх данные 2018-2019'!$A$10:$H$548,6,0)</f>
        <v>1329080</v>
      </c>
      <c r="H117" s="55">
        <f>VLOOKUP($K117,'[1]исх данные 2018-2019'!$A$10:$H$548,7,0)</f>
        <v>1329080</v>
      </c>
      <c r="I117" s="54">
        <v>1220320040</v>
      </c>
      <c r="J117" s="36" t="str">
        <f t="shared" si="6"/>
        <v>1220320040</v>
      </c>
      <c r="K117" s="45" t="str">
        <f t="shared" si="7"/>
        <v>60101131220320040853</v>
      </c>
    </row>
    <row r="118" spans="1:11" s="38" customFormat="1" ht="51">
      <c r="A118" s="65" t="s">
        <v>121</v>
      </c>
      <c r="B118" s="53" t="s">
        <v>77</v>
      </c>
      <c r="C118" s="54" t="s">
        <v>26</v>
      </c>
      <c r="D118" s="54" t="s">
        <v>108</v>
      </c>
      <c r="E118" s="54" t="s">
        <v>122</v>
      </c>
      <c r="F118" s="54" t="s">
        <v>24</v>
      </c>
      <c r="G118" s="55">
        <f>G119</f>
        <v>790000</v>
      </c>
      <c r="H118" s="55">
        <f>H119</f>
        <v>790000</v>
      </c>
      <c r="I118" s="54">
        <v>1220320090</v>
      </c>
      <c r="J118" s="36" t="str">
        <f t="shared" si="6"/>
        <v>1220320090</v>
      </c>
      <c r="K118" s="45" t="str">
        <f t="shared" si="7"/>
        <v>60101131220320090000</v>
      </c>
    </row>
    <row r="119" spans="1:11" s="38" customFormat="1" ht="25.5">
      <c r="A119" s="52" t="s">
        <v>43</v>
      </c>
      <c r="B119" s="53" t="s">
        <v>77</v>
      </c>
      <c r="C119" s="54" t="s">
        <v>26</v>
      </c>
      <c r="D119" s="54" t="s">
        <v>108</v>
      </c>
      <c r="E119" s="54" t="s">
        <v>122</v>
      </c>
      <c r="F119" s="54" t="s">
        <v>44</v>
      </c>
      <c r="G119" s="55">
        <f>G120</f>
        <v>790000</v>
      </c>
      <c r="H119" s="55">
        <f>H120</f>
        <v>790000</v>
      </c>
      <c r="I119" s="54">
        <v>1220320090</v>
      </c>
      <c r="J119" s="36" t="str">
        <f t="shared" si="6"/>
        <v>1220320090</v>
      </c>
      <c r="K119" s="45" t="str">
        <f t="shared" si="7"/>
        <v>60101131220320090240</v>
      </c>
    </row>
    <row r="120" spans="1:11" s="38" customFormat="1">
      <c r="A120" s="52" t="s">
        <v>1231</v>
      </c>
      <c r="B120" s="53" t="s">
        <v>77</v>
      </c>
      <c r="C120" s="54" t="s">
        <v>26</v>
      </c>
      <c r="D120" s="54" t="s">
        <v>108</v>
      </c>
      <c r="E120" s="54" t="s">
        <v>122</v>
      </c>
      <c r="F120" s="54" t="s">
        <v>46</v>
      </c>
      <c r="G120" s="55">
        <f>VLOOKUP($K120,'[1]исх данные 2018-2019'!$A$10:$H$548,6,0)</f>
        <v>790000</v>
      </c>
      <c r="H120" s="55">
        <f>VLOOKUP($K120,'[1]исх данные 2018-2019'!$A$10:$H$548,7,0)</f>
        <v>790000</v>
      </c>
      <c r="I120" s="54">
        <v>1220320090</v>
      </c>
      <c r="J120" s="36" t="str">
        <f t="shared" si="6"/>
        <v>1220320090</v>
      </c>
      <c r="K120" s="45" t="str">
        <f t="shared" si="7"/>
        <v>60101131220320090244</v>
      </c>
    </row>
    <row r="121" spans="1:11" s="38" customFormat="1" ht="25.5">
      <c r="A121" s="65" t="s">
        <v>123</v>
      </c>
      <c r="B121" s="53" t="s">
        <v>77</v>
      </c>
      <c r="C121" s="54" t="s">
        <v>26</v>
      </c>
      <c r="D121" s="54" t="s">
        <v>108</v>
      </c>
      <c r="E121" s="54" t="s">
        <v>124</v>
      </c>
      <c r="F121" s="54" t="s">
        <v>24</v>
      </c>
      <c r="G121" s="55">
        <f t="shared" ref="G121:H125" si="10">G122</f>
        <v>100000</v>
      </c>
      <c r="H121" s="55">
        <f t="shared" si="10"/>
        <v>100000</v>
      </c>
      <c r="I121" s="54">
        <v>1300000000</v>
      </c>
      <c r="J121" s="36" t="str">
        <f t="shared" si="6"/>
        <v>1300000000</v>
      </c>
      <c r="K121" s="45" t="str">
        <f t="shared" si="7"/>
        <v>60101131300000000000</v>
      </c>
    </row>
    <row r="122" spans="1:11" s="38" customFormat="1" ht="25.5">
      <c r="A122" s="52" t="s">
        <v>125</v>
      </c>
      <c r="B122" s="53" t="s">
        <v>77</v>
      </c>
      <c r="C122" s="54" t="s">
        <v>26</v>
      </c>
      <c r="D122" s="54" t="s">
        <v>108</v>
      </c>
      <c r="E122" s="54" t="s">
        <v>126</v>
      </c>
      <c r="F122" s="54" t="s">
        <v>24</v>
      </c>
      <c r="G122" s="55">
        <f t="shared" si="10"/>
        <v>100000</v>
      </c>
      <c r="H122" s="55">
        <f t="shared" si="10"/>
        <v>100000</v>
      </c>
      <c r="I122" s="54">
        <v>1320000000</v>
      </c>
      <c r="J122" s="36" t="str">
        <f t="shared" si="6"/>
        <v>1320000000</v>
      </c>
      <c r="K122" s="45" t="str">
        <f t="shared" si="7"/>
        <v>60101131320000000000</v>
      </c>
    </row>
    <row r="123" spans="1:11" s="38" customFormat="1" ht="25.5">
      <c r="A123" s="65" t="s">
        <v>127</v>
      </c>
      <c r="B123" s="53" t="s">
        <v>77</v>
      </c>
      <c r="C123" s="54" t="s">
        <v>26</v>
      </c>
      <c r="D123" s="54" t="s">
        <v>108</v>
      </c>
      <c r="E123" s="54" t="s">
        <v>128</v>
      </c>
      <c r="F123" s="54" t="s">
        <v>24</v>
      </c>
      <c r="G123" s="55">
        <f t="shared" si="10"/>
        <v>100000</v>
      </c>
      <c r="H123" s="55">
        <f t="shared" si="10"/>
        <v>100000</v>
      </c>
      <c r="I123" s="54">
        <v>1320100000</v>
      </c>
      <c r="J123" s="36" t="str">
        <f t="shared" si="6"/>
        <v>1320100000</v>
      </c>
      <c r="K123" s="45" t="str">
        <f t="shared" si="7"/>
        <v>60101131320100000000</v>
      </c>
    </row>
    <row r="124" spans="1:11" s="38" customFormat="1" ht="25.5">
      <c r="A124" s="65" t="s">
        <v>129</v>
      </c>
      <c r="B124" s="53" t="s">
        <v>77</v>
      </c>
      <c r="C124" s="54" t="s">
        <v>26</v>
      </c>
      <c r="D124" s="54" t="s">
        <v>108</v>
      </c>
      <c r="E124" s="54" t="s">
        <v>130</v>
      </c>
      <c r="F124" s="54" t="s">
        <v>24</v>
      </c>
      <c r="G124" s="55">
        <f t="shared" si="10"/>
        <v>100000</v>
      </c>
      <c r="H124" s="55">
        <f t="shared" si="10"/>
        <v>100000</v>
      </c>
      <c r="I124" s="54">
        <v>1320120620</v>
      </c>
      <c r="J124" s="36" t="str">
        <f t="shared" si="6"/>
        <v>1320120620</v>
      </c>
      <c r="K124" s="45" t="str">
        <f t="shared" si="7"/>
        <v>60101131320120620000</v>
      </c>
    </row>
    <row r="125" spans="1:11" s="59" customFormat="1" ht="25.5">
      <c r="A125" s="52" t="s">
        <v>43</v>
      </c>
      <c r="B125" s="53" t="s">
        <v>77</v>
      </c>
      <c r="C125" s="54" t="s">
        <v>26</v>
      </c>
      <c r="D125" s="54" t="s">
        <v>108</v>
      </c>
      <c r="E125" s="54" t="s">
        <v>130</v>
      </c>
      <c r="F125" s="54" t="s">
        <v>44</v>
      </c>
      <c r="G125" s="55">
        <f t="shared" si="10"/>
        <v>100000</v>
      </c>
      <c r="H125" s="55">
        <f t="shared" si="10"/>
        <v>100000</v>
      </c>
      <c r="I125" s="54">
        <v>1320120620</v>
      </c>
      <c r="J125" s="36" t="str">
        <f t="shared" si="6"/>
        <v>1320120620</v>
      </c>
      <c r="K125" s="45" t="str">
        <f t="shared" si="7"/>
        <v>60101131320120620240</v>
      </c>
    </row>
    <row r="126" spans="1:11" s="38" customFormat="1">
      <c r="A126" s="52" t="s">
        <v>1231</v>
      </c>
      <c r="B126" s="53" t="s">
        <v>77</v>
      </c>
      <c r="C126" s="54" t="s">
        <v>26</v>
      </c>
      <c r="D126" s="54" t="s">
        <v>108</v>
      </c>
      <c r="E126" s="54" t="s">
        <v>130</v>
      </c>
      <c r="F126" s="54" t="s">
        <v>46</v>
      </c>
      <c r="G126" s="55">
        <f>VLOOKUP($K126,'[1]исх данные 2018-2019'!$A$10:$H$548,6,0)</f>
        <v>100000</v>
      </c>
      <c r="H126" s="55">
        <f>VLOOKUP($K126,'[1]исх данные 2018-2019'!$A$10:$H$548,7,0)</f>
        <v>100000</v>
      </c>
      <c r="I126" s="54">
        <v>1320120620</v>
      </c>
      <c r="J126" s="36" t="str">
        <f t="shared" si="6"/>
        <v>1320120620</v>
      </c>
      <c r="K126" s="45" t="str">
        <f t="shared" si="7"/>
        <v>60101131320120620244</v>
      </c>
    </row>
    <row r="127" spans="1:11" s="38" customFormat="1" ht="38.25">
      <c r="A127" s="65" t="s">
        <v>131</v>
      </c>
      <c r="B127" s="53" t="s">
        <v>77</v>
      </c>
      <c r="C127" s="54" t="s">
        <v>26</v>
      </c>
      <c r="D127" s="54" t="s">
        <v>108</v>
      </c>
      <c r="E127" s="54" t="s">
        <v>132</v>
      </c>
      <c r="F127" s="54" t="s">
        <v>24</v>
      </c>
      <c r="G127" s="55">
        <f>G128+G137</f>
        <v>95957500</v>
      </c>
      <c r="H127" s="55">
        <f>H128+H137</f>
        <v>85824690</v>
      </c>
      <c r="I127" s="54">
        <v>1400000000</v>
      </c>
      <c r="J127" s="36" t="str">
        <f t="shared" si="6"/>
        <v>1400000000</v>
      </c>
      <c r="K127" s="45" t="str">
        <f t="shared" si="7"/>
        <v>60101131400000000000</v>
      </c>
    </row>
    <row r="128" spans="1:11" s="38" customFormat="1">
      <c r="A128" s="65" t="s">
        <v>133</v>
      </c>
      <c r="B128" s="53" t="s">
        <v>77</v>
      </c>
      <c r="C128" s="54" t="s">
        <v>26</v>
      </c>
      <c r="D128" s="54" t="s">
        <v>108</v>
      </c>
      <c r="E128" s="54" t="s">
        <v>134</v>
      </c>
      <c r="F128" s="54" t="s">
        <v>24</v>
      </c>
      <c r="G128" s="55">
        <f>G129+G133</f>
        <v>21574290</v>
      </c>
      <c r="H128" s="55">
        <f>H129+H133</f>
        <v>12061880</v>
      </c>
      <c r="I128" s="54">
        <v>1410000000</v>
      </c>
      <c r="J128" s="36" t="str">
        <f t="shared" si="6"/>
        <v>1410000000</v>
      </c>
      <c r="K128" s="45" t="str">
        <f t="shared" si="7"/>
        <v>60101131410000000000</v>
      </c>
    </row>
    <row r="129" spans="1:11" s="38" customFormat="1" ht="25.5">
      <c r="A129" s="65" t="s">
        <v>135</v>
      </c>
      <c r="B129" s="53" t="s">
        <v>77</v>
      </c>
      <c r="C129" s="54" t="s">
        <v>26</v>
      </c>
      <c r="D129" s="54" t="s">
        <v>108</v>
      </c>
      <c r="E129" s="54" t="s">
        <v>136</v>
      </c>
      <c r="F129" s="54" t="s">
        <v>24</v>
      </c>
      <c r="G129" s="55">
        <f>G130</f>
        <v>15750150</v>
      </c>
      <c r="H129" s="55">
        <f>H130</f>
        <v>8250850</v>
      </c>
      <c r="I129" s="54">
        <v>1410100000</v>
      </c>
      <c r="J129" s="36" t="str">
        <f t="shared" si="6"/>
        <v>1410100000</v>
      </c>
      <c r="K129" s="45" t="str">
        <f t="shared" si="7"/>
        <v>60101131410100000000</v>
      </c>
    </row>
    <row r="130" spans="1:11" s="38" customFormat="1" ht="25.5">
      <c r="A130" s="65" t="s">
        <v>137</v>
      </c>
      <c r="B130" s="53" t="s">
        <v>77</v>
      </c>
      <c r="C130" s="54" t="s">
        <v>26</v>
      </c>
      <c r="D130" s="54" t="s">
        <v>108</v>
      </c>
      <c r="E130" s="54" t="s">
        <v>138</v>
      </c>
      <c r="F130" s="54" t="s">
        <v>24</v>
      </c>
      <c r="G130" s="55">
        <f t="shared" ref="G130:H130" si="11">G131</f>
        <v>15750150</v>
      </c>
      <c r="H130" s="55">
        <f t="shared" si="11"/>
        <v>8250850</v>
      </c>
      <c r="I130" s="54">
        <v>1410120630</v>
      </c>
      <c r="J130" s="36" t="str">
        <f t="shared" si="6"/>
        <v>1410120630</v>
      </c>
      <c r="K130" s="45" t="str">
        <f t="shared" si="7"/>
        <v>60101131410120630000</v>
      </c>
    </row>
    <row r="131" spans="1:11" s="59" customFormat="1" ht="25.5">
      <c r="A131" s="52" t="s">
        <v>43</v>
      </c>
      <c r="B131" s="53" t="s">
        <v>77</v>
      </c>
      <c r="C131" s="54" t="s">
        <v>26</v>
      </c>
      <c r="D131" s="54" t="s">
        <v>108</v>
      </c>
      <c r="E131" s="54" t="s">
        <v>138</v>
      </c>
      <c r="F131" s="54" t="s">
        <v>44</v>
      </c>
      <c r="G131" s="55">
        <f>G132</f>
        <v>15750150</v>
      </c>
      <c r="H131" s="55">
        <f>H132</f>
        <v>8250850</v>
      </c>
      <c r="I131" s="54">
        <v>1410120630</v>
      </c>
      <c r="J131" s="36" t="str">
        <f t="shared" si="6"/>
        <v>1410120630</v>
      </c>
      <c r="K131" s="45" t="str">
        <f t="shared" si="7"/>
        <v>60101131410120630240</v>
      </c>
    </row>
    <row r="132" spans="1:11" s="38" customFormat="1">
      <c r="A132" s="52" t="s">
        <v>1231</v>
      </c>
      <c r="B132" s="53" t="s">
        <v>77</v>
      </c>
      <c r="C132" s="54" t="s">
        <v>26</v>
      </c>
      <c r="D132" s="54" t="s">
        <v>108</v>
      </c>
      <c r="E132" s="54" t="s">
        <v>138</v>
      </c>
      <c r="F132" s="54" t="s">
        <v>46</v>
      </c>
      <c r="G132" s="55">
        <f>VLOOKUP($K132,'[1]исх данные 2018-2019'!$A$10:$H$548,6,0)</f>
        <v>15750150</v>
      </c>
      <c r="H132" s="55">
        <f>VLOOKUP($K132,'[1]исх данные 2018-2019'!$A$10:$H$548,7,0)</f>
        <v>8250850</v>
      </c>
      <c r="I132" s="54">
        <v>1410120630</v>
      </c>
      <c r="J132" s="36" t="str">
        <f t="shared" si="6"/>
        <v>1410120630</v>
      </c>
      <c r="K132" s="45" t="str">
        <f t="shared" si="7"/>
        <v>60101131410120630244</v>
      </c>
    </row>
    <row r="133" spans="1:11" s="38" customFormat="1" ht="38.25">
      <c r="A133" s="65" t="s">
        <v>141</v>
      </c>
      <c r="B133" s="53" t="s">
        <v>77</v>
      </c>
      <c r="C133" s="54" t="s">
        <v>26</v>
      </c>
      <c r="D133" s="54" t="s">
        <v>108</v>
      </c>
      <c r="E133" s="54" t="s">
        <v>142</v>
      </c>
      <c r="F133" s="54" t="s">
        <v>24</v>
      </c>
      <c r="G133" s="55">
        <f t="shared" ref="G133:H134" si="12">G134</f>
        <v>5824140</v>
      </c>
      <c r="H133" s="55">
        <f t="shared" si="12"/>
        <v>3811030</v>
      </c>
      <c r="I133" s="54">
        <v>1410200000</v>
      </c>
      <c r="J133" s="36" t="str">
        <f t="shared" si="6"/>
        <v>1410200000</v>
      </c>
      <c r="K133" s="45" t="str">
        <f t="shared" si="7"/>
        <v>60101131410200000000</v>
      </c>
    </row>
    <row r="134" spans="1:11" s="38" customFormat="1" ht="25.5">
      <c r="A134" s="65" t="s">
        <v>137</v>
      </c>
      <c r="B134" s="53" t="s">
        <v>77</v>
      </c>
      <c r="C134" s="54" t="s">
        <v>26</v>
      </c>
      <c r="D134" s="54" t="s">
        <v>108</v>
      </c>
      <c r="E134" s="54" t="s">
        <v>143</v>
      </c>
      <c r="F134" s="54" t="s">
        <v>24</v>
      </c>
      <c r="G134" s="55">
        <f t="shared" si="12"/>
        <v>5824140</v>
      </c>
      <c r="H134" s="55">
        <f t="shared" si="12"/>
        <v>3811030</v>
      </c>
      <c r="I134" s="54">
        <v>1410220630</v>
      </c>
      <c r="J134" s="36" t="str">
        <f t="shared" si="6"/>
        <v>1410220630</v>
      </c>
      <c r="K134" s="45" t="str">
        <f t="shared" si="7"/>
        <v>60101131410220630000</v>
      </c>
    </row>
    <row r="135" spans="1:11" s="59" customFormat="1" ht="25.5">
      <c r="A135" s="52" t="s">
        <v>43</v>
      </c>
      <c r="B135" s="53" t="s">
        <v>77</v>
      </c>
      <c r="C135" s="54" t="s">
        <v>26</v>
      </c>
      <c r="D135" s="54" t="s">
        <v>108</v>
      </c>
      <c r="E135" s="54" t="s">
        <v>143</v>
      </c>
      <c r="F135" s="54" t="s">
        <v>44</v>
      </c>
      <c r="G135" s="55">
        <f>G136</f>
        <v>5824140</v>
      </c>
      <c r="H135" s="55">
        <f>H136</f>
        <v>3811030</v>
      </c>
      <c r="I135" s="54">
        <v>1410220630</v>
      </c>
      <c r="J135" s="36" t="str">
        <f t="shared" si="6"/>
        <v>1410220630</v>
      </c>
      <c r="K135" s="45" t="str">
        <f t="shared" si="7"/>
        <v>60101131410220630240</v>
      </c>
    </row>
    <row r="136" spans="1:11" s="38" customFormat="1">
      <c r="A136" s="52" t="s">
        <v>1231</v>
      </c>
      <c r="B136" s="53" t="s">
        <v>77</v>
      </c>
      <c r="C136" s="54" t="s">
        <v>26</v>
      </c>
      <c r="D136" s="54" t="s">
        <v>108</v>
      </c>
      <c r="E136" s="54" t="s">
        <v>143</v>
      </c>
      <c r="F136" s="54" t="s">
        <v>46</v>
      </c>
      <c r="G136" s="55">
        <f>VLOOKUP($K136,'[1]исх данные 2018-2019'!$A$10:$H$548,6,0)</f>
        <v>5824140</v>
      </c>
      <c r="H136" s="55">
        <f>VLOOKUP($K136,'[1]исх данные 2018-2019'!$A$10:$H$548,7,0)</f>
        <v>3811030</v>
      </c>
      <c r="I136" s="54">
        <v>1410220630</v>
      </c>
      <c r="J136" s="36" t="str">
        <f t="shared" si="6"/>
        <v>1410220630</v>
      </c>
      <c r="K136" s="45" t="str">
        <f t="shared" si="7"/>
        <v>60101131410220630244</v>
      </c>
    </row>
    <row r="137" spans="1:11" s="38" customFormat="1" ht="25.5">
      <c r="A137" s="65" t="s">
        <v>144</v>
      </c>
      <c r="B137" s="53" t="s">
        <v>77</v>
      </c>
      <c r="C137" s="54" t="s">
        <v>26</v>
      </c>
      <c r="D137" s="54" t="s">
        <v>108</v>
      </c>
      <c r="E137" s="54" t="s">
        <v>145</v>
      </c>
      <c r="F137" s="54" t="s">
        <v>24</v>
      </c>
      <c r="G137" s="55">
        <f>G138+G142+G150+G146</f>
        <v>74383210</v>
      </c>
      <c r="H137" s="55">
        <f>H138+H142+H150+H146</f>
        <v>73762810</v>
      </c>
      <c r="I137" s="54">
        <v>1420000000</v>
      </c>
      <c r="J137" s="36" t="str">
        <f t="shared" si="6"/>
        <v>1420000000</v>
      </c>
      <c r="K137" s="45" t="str">
        <f t="shared" si="7"/>
        <v>60101131420000000000</v>
      </c>
    </row>
    <row r="138" spans="1:11" s="38" customFormat="1" ht="25.5">
      <c r="A138" s="65" t="s">
        <v>1233</v>
      </c>
      <c r="B138" s="53" t="s">
        <v>77</v>
      </c>
      <c r="C138" s="54" t="s">
        <v>26</v>
      </c>
      <c r="D138" s="54" t="s">
        <v>108</v>
      </c>
      <c r="E138" s="54" t="s">
        <v>1234</v>
      </c>
      <c r="F138" s="54" t="s">
        <v>24</v>
      </c>
      <c r="G138" s="55">
        <f t="shared" ref="G138:H139" si="13">G139</f>
        <v>450000</v>
      </c>
      <c r="H138" s="55">
        <f t="shared" si="13"/>
        <v>450000</v>
      </c>
      <c r="I138" s="54">
        <v>1420100000</v>
      </c>
      <c r="J138" s="36" t="str">
        <f t="shared" si="6"/>
        <v>1420100000</v>
      </c>
      <c r="K138" s="45" t="str">
        <f t="shared" si="7"/>
        <v>60101131420100000000</v>
      </c>
    </row>
    <row r="139" spans="1:11" s="38" customFormat="1" ht="38.25">
      <c r="A139" s="65" t="s">
        <v>148</v>
      </c>
      <c r="B139" s="53" t="s">
        <v>77</v>
      </c>
      <c r="C139" s="54" t="s">
        <v>26</v>
      </c>
      <c r="D139" s="54" t="s">
        <v>108</v>
      </c>
      <c r="E139" s="54" t="s">
        <v>1235</v>
      </c>
      <c r="F139" s="54" t="s">
        <v>24</v>
      </c>
      <c r="G139" s="55">
        <f t="shared" si="13"/>
        <v>450000</v>
      </c>
      <c r="H139" s="55">
        <f t="shared" si="13"/>
        <v>450000</v>
      </c>
      <c r="I139" s="54">
        <v>1420120710</v>
      </c>
      <c r="J139" s="36" t="str">
        <f t="shared" ref="J139:J202" si="14">TEXT(I139,"0000000000")</f>
        <v>1420120710</v>
      </c>
      <c r="K139" s="45" t="str">
        <f t="shared" ref="K139:K202" si="15">CONCATENATE(B139,C139,D139,J139,F139)</f>
        <v>60101131420120710000</v>
      </c>
    </row>
    <row r="140" spans="1:11" s="59" customFormat="1" ht="25.5">
      <c r="A140" s="52" t="s">
        <v>43</v>
      </c>
      <c r="B140" s="53" t="s">
        <v>77</v>
      </c>
      <c r="C140" s="54" t="s">
        <v>26</v>
      </c>
      <c r="D140" s="54" t="s">
        <v>108</v>
      </c>
      <c r="E140" s="54" t="s">
        <v>1235</v>
      </c>
      <c r="F140" s="54" t="s">
        <v>44</v>
      </c>
      <c r="G140" s="55">
        <f>G141</f>
        <v>450000</v>
      </c>
      <c r="H140" s="55">
        <f>H141</f>
        <v>450000</v>
      </c>
      <c r="I140" s="54">
        <v>1420120710</v>
      </c>
      <c r="J140" s="36" t="str">
        <f t="shared" si="14"/>
        <v>1420120710</v>
      </c>
      <c r="K140" s="45" t="str">
        <f t="shared" si="15"/>
        <v>60101131420120710240</v>
      </c>
    </row>
    <row r="141" spans="1:11" s="38" customFormat="1">
      <c r="A141" s="52" t="s">
        <v>1231</v>
      </c>
      <c r="B141" s="53" t="s">
        <v>77</v>
      </c>
      <c r="C141" s="54" t="s">
        <v>26</v>
      </c>
      <c r="D141" s="54" t="s">
        <v>108</v>
      </c>
      <c r="E141" s="54" t="s">
        <v>1235</v>
      </c>
      <c r="F141" s="54" t="s">
        <v>46</v>
      </c>
      <c r="G141" s="55">
        <f>VLOOKUP($K141,'[1]исх данные 2018-2019'!$A$10:$H$548,6,0)</f>
        <v>450000</v>
      </c>
      <c r="H141" s="55">
        <f>VLOOKUP($K141,'[1]исх данные 2018-2019'!$A$10:$H$548,7,0)</f>
        <v>450000</v>
      </c>
      <c r="I141" s="54">
        <v>1420120710</v>
      </c>
      <c r="J141" s="36" t="str">
        <f t="shared" si="14"/>
        <v>1420120710</v>
      </c>
      <c r="K141" s="45" t="str">
        <f t="shared" si="15"/>
        <v>60101131420120710244</v>
      </c>
    </row>
    <row r="142" spans="1:11" s="38" customFormat="1" ht="38.25">
      <c r="A142" s="65" t="s">
        <v>146</v>
      </c>
      <c r="B142" s="53" t="s">
        <v>77</v>
      </c>
      <c r="C142" s="54" t="s">
        <v>26</v>
      </c>
      <c r="D142" s="54" t="s">
        <v>108</v>
      </c>
      <c r="E142" s="54" t="s">
        <v>147</v>
      </c>
      <c r="F142" s="54" t="s">
        <v>24</v>
      </c>
      <c r="G142" s="55">
        <f t="shared" ref="G142:H143" si="16">G143</f>
        <v>76500</v>
      </c>
      <c r="H142" s="55">
        <f t="shared" si="16"/>
        <v>76500</v>
      </c>
      <c r="I142" s="54">
        <v>1420200000</v>
      </c>
      <c r="J142" s="36" t="str">
        <f t="shared" si="14"/>
        <v>1420200000</v>
      </c>
      <c r="K142" s="45" t="str">
        <f t="shared" si="15"/>
        <v>60101131420200000000</v>
      </c>
    </row>
    <row r="143" spans="1:11" s="38" customFormat="1" ht="38.25">
      <c r="A143" s="65" t="s">
        <v>148</v>
      </c>
      <c r="B143" s="53" t="s">
        <v>77</v>
      </c>
      <c r="C143" s="54" t="s">
        <v>26</v>
      </c>
      <c r="D143" s="54" t="s">
        <v>108</v>
      </c>
      <c r="E143" s="54" t="s">
        <v>149</v>
      </c>
      <c r="F143" s="54" t="s">
        <v>24</v>
      </c>
      <c r="G143" s="55">
        <f t="shared" si="16"/>
        <v>76500</v>
      </c>
      <c r="H143" s="55">
        <f t="shared" si="16"/>
        <v>76500</v>
      </c>
      <c r="I143" s="54">
        <v>1420220710</v>
      </c>
      <c r="J143" s="36" t="str">
        <f t="shared" si="14"/>
        <v>1420220710</v>
      </c>
      <c r="K143" s="45" t="str">
        <f t="shared" si="15"/>
        <v>60101131420220710000</v>
      </c>
    </row>
    <row r="144" spans="1:11" s="59" customFormat="1" ht="25.5">
      <c r="A144" s="52" t="s">
        <v>43</v>
      </c>
      <c r="B144" s="53" t="s">
        <v>77</v>
      </c>
      <c r="C144" s="54" t="s">
        <v>26</v>
      </c>
      <c r="D144" s="54" t="s">
        <v>108</v>
      </c>
      <c r="E144" s="54" t="s">
        <v>149</v>
      </c>
      <c r="F144" s="54" t="s">
        <v>44</v>
      </c>
      <c r="G144" s="55">
        <f>G145</f>
        <v>76500</v>
      </c>
      <c r="H144" s="55">
        <f>H145</f>
        <v>76500</v>
      </c>
      <c r="I144" s="54">
        <v>1420220710</v>
      </c>
      <c r="J144" s="36" t="str">
        <f t="shared" si="14"/>
        <v>1420220710</v>
      </c>
      <c r="K144" s="45" t="str">
        <f t="shared" si="15"/>
        <v>60101131420220710240</v>
      </c>
    </row>
    <row r="145" spans="1:11" s="38" customFormat="1">
      <c r="A145" s="52" t="s">
        <v>1231</v>
      </c>
      <c r="B145" s="53" t="s">
        <v>77</v>
      </c>
      <c r="C145" s="54" t="s">
        <v>26</v>
      </c>
      <c r="D145" s="54" t="s">
        <v>108</v>
      </c>
      <c r="E145" s="54" t="s">
        <v>149</v>
      </c>
      <c r="F145" s="54" t="s">
        <v>46</v>
      </c>
      <c r="G145" s="55">
        <f>VLOOKUP($K145,'[1]исх данные 2018-2019'!$A$10:$H$548,6,0)</f>
        <v>76500</v>
      </c>
      <c r="H145" s="55">
        <f>VLOOKUP($K145,'[1]исх данные 2018-2019'!$A$10:$H$548,7,0)</f>
        <v>76500</v>
      </c>
      <c r="I145" s="54">
        <v>1420220710</v>
      </c>
      <c r="J145" s="36" t="str">
        <f t="shared" si="14"/>
        <v>1420220710</v>
      </c>
      <c r="K145" s="45" t="str">
        <f t="shared" si="15"/>
        <v>60101131420220710244</v>
      </c>
    </row>
    <row r="146" spans="1:11" s="38" customFormat="1" ht="38.25">
      <c r="A146" s="65" t="s">
        <v>1236</v>
      </c>
      <c r="B146" s="53" t="s">
        <v>77</v>
      </c>
      <c r="C146" s="54" t="s">
        <v>26</v>
      </c>
      <c r="D146" s="54" t="s">
        <v>108</v>
      </c>
      <c r="E146" s="54" t="s">
        <v>1237</v>
      </c>
      <c r="F146" s="54" t="s">
        <v>24</v>
      </c>
      <c r="G146" s="55">
        <f t="shared" ref="G146:H148" si="17">G147</f>
        <v>76500</v>
      </c>
      <c r="H146" s="55">
        <f t="shared" si="17"/>
        <v>76500</v>
      </c>
      <c r="I146" s="54">
        <v>1420300000</v>
      </c>
      <c r="J146" s="36" t="str">
        <f t="shared" si="14"/>
        <v>1420300000</v>
      </c>
      <c r="K146" s="45" t="str">
        <f t="shared" si="15"/>
        <v>60101131420300000000</v>
      </c>
    </row>
    <row r="147" spans="1:11" s="38" customFormat="1" ht="38.25">
      <c r="A147" s="65" t="s">
        <v>148</v>
      </c>
      <c r="B147" s="53" t="s">
        <v>77</v>
      </c>
      <c r="C147" s="54" t="s">
        <v>26</v>
      </c>
      <c r="D147" s="54" t="s">
        <v>108</v>
      </c>
      <c r="E147" s="54" t="s">
        <v>1238</v>
      </c>
      <c r="F147" s="54" t="s">
        <v>24</v>
      </c>
      <c r="G147" s="55">
        <f t="shared" si="17"/>
        <v>76500</v>
      </c>
      <c r="H147" s="55">
        <f t="shared" si="17"/>
        <v>76500</v>
      </c>
      <c r="I147" s="54">
        <v>1420320710</v>
      </c>
      <c r="J147" s="36" t="str">
        <f t="shared" si="14"/>
        <v>1420320710</v>
      </c>
      <c r="K147" s="45" t="str">
        <f t="shared" si="15"/>
        <v>60101131420320710000</v>
      </c>
    </row>
    <row r="148" spans="1:11" s="59" customFormat="1" ht="25.5">
      <c r="A148" s="52" t="s">
        <v>43</v>
      </c>
      <c r="B148" s="53" t="s">
        <v>77</v>
      </c>
      <c r="C148" s="54" t="s">
        <v>26</v>
      </c>
      <c r="D148" s="54" t="s">
        <v>108</v>
      </c>
      <c r="E148" s="54" t="s">
        <v>1238</v>
      </c>
      <c r="F148" s="54" t="s">
        <v>44</v>
      </c>
      <c r="G148" s="55">
        <f t="shared" si="17"/>
        <v>76500</v>
      </c>
      <c r="H148" s="55">
        <f t="shared" si="17"/>
        <v>76500</v>
      </c>
      <c r="I148" s="54">
        <v>1420320710</v>
      </c>
      <c r="J148" s="36" t="str">
        <f t="shared" si="14"/>
        <v>1420320710</v>
      </c>
      <c r="K148" s="45" t="str">
        <f t="shared" si="15"/>
        <v>60101131420320710240</v>
      </c>
    </row>
    <row r="149" spans="1:11" s="38" customFormat="1">
      <c r="A149" s="52" t="s">
        <v>1231</v>
      </c>
      <c r="B149" s="53" t="s">
        <v>77</v>
      </c>
      <c r="C149" s="54" t="s">
        <v>26</v>
      </c>
      <c r="D149" s="54" t="s">
        <v>108</v>
      </c>
      <c r="E149" s="54" t="s">
        <v>1238</v>
      </c>
      <c r="F149" s="54" t="s">
        <v>46</v>
      </c>
      <c r="G149" s="55">
        <f>VLOOKUP($K149,'[1]исх данные 2018-2019'!$A$10:$H$548,6,0)</f>
        <v>76500</v>
      </c>
      <c r="H149" s="55">
        <f>VLOOKUP($K149,'[1]исх данные 2018-2019'!$A$10:$H$548,7,0)</f>
        <v>76500</v>
      </c>
      <c r="I149" s="54">
        <v>1420320710</v>
      </c>
      <c r="J149" s="36" t="str">
        <f t="shared" si="14"/>
        <v>1420320710</v>
      </c>
      <c r="K149" s="45" t="str">
        <f t="shared" si="15"/>
        <v>60101131420320710244</v>
      </c>
    </row>
    <row r="150" spans="1:11" s="38" customFormat="1" ht="25.5">
      <c r="A150" s="52" t="s">
        <v>150</v>
      </c>
      <c r="B150" s="53" t="s">
        <v>77</v>
      </c>
      <c r="C150" s="54" t="s">
        <v>26</v>
      </c>
      <c r="D150" s="54" t="s">
        <v>108</v>
      </c>
      <c r="E150" s="54" t="s">
        <v>151</v>
      </c>
      <c r="F150" s="54" t="s">
        <v>24</v>
      </c>
      <c r="G150" s="55">
        <f>G151</f>
        <v>73780210</v>
      </c>
      <c r="H150" s="55">
        <f>H151</f>
        <v>73159810</v>
      </c>
      <c r="I150" s="54">
        <v>1420400000</v>
      </c>
      <c r="J150" s="36" t="str">
        <f t="shared" si="14"/>
        <v>1420400000</v>
      </c>
      <c r="K150" s="45" t="str">
        <f t="shared" si="15"/>
        <v>60101131420400000000</v>
      </c>
    </row>
    <row r="151" spans="1:11" s="38" customFormat="1">
      <c r="A151" s="52" t="s">
        <v>152</v>
      </c>
      <c r="B151" s="53" t="s">
        <v>77</v>
      </c>
      <c r="C151" s="54" t="s">
        <v>26</v>
      </c>
      <c r="D151" s="54" t="s">
        <v>108</v>
      </c>
      <c r="E151" s="54" t="s">
        <v>153</v>
      </c>
      <c r="F151" s="54" t="s">
        <v>24</v>
      </c>
      <c r="G151" s="55">
        <f>G152+G156+G158</f>
        <v>73780210</v>
      </c>
      <c r="H151" s="55">
        <f>H152+H156+H158</f>
        <v>73159810</v>
      </c>
      <c r="I151" s="54">
        <v>1420411010</v>
      </c>
      <c r="J151" s="36" t="str">
        <f t="shared" si="14"/>
        <v>1420411010</v>
      </c>
      <c r="K151" s="45" t="str">
        <f t="shared" si="15"/>
        <v>60101131420411010000</v>
      </c>
    </row>
    <row r="152" spans="1:11" s="59" customFormat="1">
      <c r="A152" s="70" t="s">
        <v>154</v>
      </c>
      <c r="B152" s="53" t="s">
        <v>77</v>
      </c>
      <c r="C152" s="54" t="s">
        <v>26</v>
      </c>
      <c r="D152" s="54" t="s">
        <v>108</v>
      </c>
      <c r="E152" s="54" t="s">
        <v>153</v>
      </c>
      <c r="F152" s="54" t="s">
        <v>155</v>
      </c>
      <c r="G152" s="55">
        <f>SUM(G153:G155)</f>
        <v>60027510</v>
      </c>
      <c r="H152" s="55">
        <f>SUM(H153:H155)</f>
        <v>60027510</v>
      </c>
      <c r="I152" s="54">
        <v>1420411010</v>
      </c>
      <c r="J152" s="36" t="str">
        <f t="shared" si="14"/>
        <v>1420411010</v>
      </c>
      <c r="K152" s="45" t="str">
        <f t="shared" si="15"/>
        <v>60101131420411010110</v>
      </c>
    </row>
    <row r="153" spans="1:11" s="59" customFormat="1">
      <c r="A153" s="57" t="s">
        <v>156</v>
      </c>
      <c r="B153" s="53" t="s">
        <v>77</v>
      </c>
      <c r="C153" s="54" t="s">
        <v>26</v>
      </c>
      <c r="D153" s="54" t="s">
        <v>108</v>
      </c>
      <c r="E153" s="54" t="s">
        <v>153</v>
      </c>
      <c r="F153" s="54" t="s">
        <v>157</v>
      </c>
      <c r="G153" s="55">
        <f>VLOOKUP($K153,'[1]исх данные 2018-2019'!$A$10:$H$548,6,0)</f>
        <v>46090410</v>
      </c>
      <c r="H153" s="55">
        <f>VLOOKUP($K153,'[1]исх данные 2018-2019'!$A$10:$H$548,7,0)</f>
        <v>46090410</v>
      </c>
      <c r="I153" s="54">
        <v>1420411010</v>
      </c>
      <c r="J153" s="36" t="str">
        <f t="shared" si="14"/>
        <v>1420411010</v>
      </c>
      <c r="K153" s="45" t="str">
        <f t="shared" si="15"/>
        <v>60101131420411010111</v>
      </c>
    </row>
    <row r="154" spans="1:11" s="59" customFormat="1">
      <c r="A154" s="57" t="s">
        <v>158</v>
      </c>
      <c r="B154" s="53" t="s">
        <v>77</v>
      </c>
      <c r="C154" s="54" t="s">
        <v>26</v>
      </c>
      <c r="D154" s="54" t="s">
        <v>108</v>
      </c>
      <c r="E154" s="54" t="s">
        <v>153</v>
      </c>
      <c r="F154" s="54" t="s">
        <v>159</v>
      </c>
      <c r="G154" s="55">
        <f>VLOOKUP($K154,'[1]исх данные 2018-2019'!$A$10:$H$548,6,0)</f>
        <v>17800</v>
      </c>
      <c r="H154" s="55">
        <f>VLOOKUP($K154,'[1]исх данные 2018-2019'!$A$10:$H$548,7,0)</f>
        <v>17800</v>
      </c>
      <c r="I154" s="54">
        <v>1420411010</v>
      </c>
      <c r="J154" s="36" t="str">
        <f t="shared" si="14"/>
        <v>1420411010</v>
      </c>
      <c r="K154" s="45" t="str">
        <f t="shared" si="15"/>
        <v>60101131420411010112</v>
      </c>
    </row>
    <row r="155" spans="1:11" s="38" customFormat="1" ht="25.5">
      <c r="A155" s="57" t="s">
        <v>856</v>
      </c>
      <c r="B155" s="53" t="s">
        <v>77</v>
      </c>
      <c r="C155" s="54" t="s">
        <v>26</v>
      </c>
      <c r="D155" s="54" t="s">
        <v>108</v>
      </c>
      <c r="E155" s="54" t="s">
        <v>153</v>
      </c>
      <c r="F155" s="54" t="s">
        <v>161</v>
      </c>
      <c r="G155" s="55">
        <f>VLOOKUP($K155,'[1]исх данные 2018-2019'!$A$10:$H$548,6,0)</f>
        <v>13919300</v>
      </c>
      <c r="H155" s="55">
        <f>VLOOKUP($K155,'[1]исх данные 2018-2019'!$A$10:$H$548,7,0)</f>
        <v>13919300</v>
      </c>
      <c r="I155" s="54">
        <v>1420411010</v>
      </c>
      <c r="J155" s="36" t="str">
        <f t="shared" si="14"/>
        <v>1420411010</v>
      </c>
      <c r="K155" s="45" t="str">
        <f t="shared" si="15"/>
        <v>60101131420411010119</v>
      </c>
    </row>
    <row r="156" spans="1:11" s="59" customFormat="1" ht="25.5">
      <c r="A156" s="52" t="s">
        <v>43</v>
      </c>
      <c r="B156" s="53" t="s">
        <v>77</v>
      </c>
      <c r="C156" s="54" t="s">
        <v>26</v>
      </c>
      <c r="D156" s="54" t="s">
        <v>108</v>
      </c>
      <c r="E156" s="54" t="s">
        <v>153</v>
      </c>
      <c r="F156" s="54" t="s">
        <v>44</v>
      </c>
      <c r="G156" s="55">
        <f>G157</f>
        <v>12409950</v>
      </c>
      <c r="H156" s="55">
        <f>H157</f>
        <v>11789550</v>
      </c>
      <c r="I156" s="54">
        <v>1420411010</v>
      </c>
      <c r="J156" s="36" t="str">
        <f t="shared" si="14"/>
        <v>1420411010</v>
      </c>
      <c r="K156" s="45" t="str">
        <f t="shared" si="15"/>
        <v>60101131420411010240</v>
      </c>
    </row>
    <row r="157" spans="1:11" s="38" customFormat="1">
      <c r="A157" s="52" t="s">
        <v>1231</v>
      </c>
      <c r="B157" s="53" t="s">
        <v>77</v>
      </c>
      <c r="C157" s="54" t="s">
        <v>26</v>
      </c>
      <c r="D157" s="54" t="s">
        <v>108</v>
      </c>
      <c r="E157" s="54" t="s">
        <v>153</v>
      </c>
      <c r="F157" s="54" t="s">
        <v>46</v>
      </c>
      <c r="G157" s="55">
        <f>VLOOKUP($K157,'[1]исх данные 2018-2019'!$A$10:$H$548,6,0)</f>
        <v>12409950</v>
      </c>
      <c r="H157" s="55">
        <f>VLOOKUP($K157,'[1]исх данные 2018-2019'!$A$10:$H$548,7,0)</f>
        <v>11789550</v>
      </c>
      <c r="I157" s="54">
        <v>1420411010</v>
      </c>
      <c r="J157" s="36" t="str">
        <f t="shared" si="14"/>
        <v>1420411010</v>
      </c>
      <c r="K157" s="45" t="str">
        <f t="shared" si="15"/>
        <v>60101131420411010244</v>
      </c>
    </row>
    <row r="158" spans="1:11" s="59" customFormat="1">
      <c r="A158" s="52" t="s">
        <v>47</v>
      </c>
      <c r="B158" s="53" t="s">
        <v>77</v>
      </c>
      <c r="C158" s="54" t="s">
        <v>26</v>
      </c>
      <c r="D158" s="54" t="s">
        <v>108</v>
      </c>
      <c r="E158" s="54" t="s">
        <v>153</v>
      </c>
      <c r="F158" s="72">
        <v>850</v>
      </c>
      <c r="G158" s="55">
        <f>SUM(G159:G161)</f>
        <v>1342750</v>
      </c>
      <c r="H158" s="55">
        <f>SUM(H159:H161)</f>
        <v>1342750</v>
      </c>
      <c r="I158" s="54">
        <v>1420411010</v>
      </c>
      <c r="J158" s="36" t="str">
        <f t="shared" si="14"/>
        <v>1420411010</v>
      </c>
      <c r="K158" s="45" t="str">
        <f t="shared" si="15"/>
        <v>60101131420411010850</v>
      </c>
    </row>
    <row r="159" spans="1:11" s="59" customFormat="1">
      <c r="A159" s="57" t="s">
        <v>49</v>
      </c>
      <c r="B159" s="53" t="s">
        <v>77</v>
      </c>
      <c r="C159" s="54" t="s">
        <v>26</v>
      </c>
      <c r="D159" s="54" t="s">
        <v>108</v>
      </c>
      <c r="E159" s="54" t="s">
        <v>153</v>
      </c>
      <c r="F159" s="72">
        <v>851</v>
      </c>
      <c r="G159" s="55">
        <f>VLOOKUP($K159,'[1]исх данные 2018-2019'!$A$10:$H$548,6,0)</f>
        <v>1324830</v>
      </c>
      <c r="H159" s="55">
        <f>VLOOKUP($K159,'[1]исх данные 2018-2019'!$A$10:$H$548,7,0)</f>
        <v>1324830</v>
      </c>
      <c r="I159" s="54">
        <v>1420411010</v>
      </c>
      <c r="J159" s="36" t="str">
        <f t="shared" si="14"/>
        <v>1420411010</v>
      </c>
      <c r="K159" s="45" t="str">
        <f t="shared" si="15"/>
        <v>60101131420411010851</v>
      </c>
    </row>
    <row r="160" spans="1:11" s="38" customFormat="1">
      <c r="A160" s="57" t="s">
        <v>51</v>
      </c>
      <c r="B160" s="53" t="s">
        <v>77</v>
      </c>
      <c r="C160" s="54" t="s">
        <v>26</v>
      </c>
      <c r="D160" s="54" t="s">
        <v>108</v>
      </c>
      <c r="E160" s="54" t="s">
        <v>153</v>
      </c>
      <c r="F160" s="72">
        <v>852</v>
      </c>
      <c r="G160" s="55">
        <f>VLOOKUP($K160,'[1]исх данные 2018-2019'!$A$10:$H$548,6,0)</f>
        <v>6850</v>
      </c>
      <c r="H160" s="55">
        <f>VLOOKUP($K160,'[1]исх данные 2018-2019'!$A$10:$H$548,7,0)</f>
        <v>6850</v>
      </c>
      <c r="I160" s="54">
        <v>1420411010</v>
      </c>
      <c r="J160" s="36" t="str">
        <f t="shared" si="14"/>
        <v>1420411010</v>
      </c>
      <c r="K160" s="45" t="str">
        <f t="shared" si="15"/>
        <v>60101131420411010852</v>
      </c>
    </row>
    <row r="161" spans="1:11" s="38" customFormat="1">
      <c r="A161" s="57" t="s">
        <v>53</v>
      </c>
      <c r="B161" s="53" t="s">
        <v>77</v>
      </c>
      <c r="C161" s="54" t="s">
        <v>26</v>
      </c>
      <c r="D161" s="54" t="s">
        <v>108</v>
      </c>
      <c r="E161" s="54" t="s">
        <v>153</v>
      </c>
      <c r="F161" s="72">
        <v>853</v>
      </c>
      <c r="G161" s="55">
        <f>VLOOKUP($K161,'[1]исх данные 2018-2019'!$A$10:$H$548,6,0)</f>
        <v>11070</v>
      </c>
      <c r="H161" s="55">
        <f>VLOOKUP($K161,'[1]исх данные 2018-2019'!$A$10:$H$548,7,0)</f>
        <v>11070</v>
      </c>
      <c r="I161" s="54">
        <v>1420411010</v>
      </c>
      <c r="J161" s="36" t="str">
        <f t="shared" si="14"/>
        <v>1420411010</v>
      </c>
      <c r="K161" s="45" t="str">
        <f t="shared" si="15"/>
        <v>60101131420411010853</v>
      </c>
    </row>
    <row r="162" spans="1:11" s="38" customFormat="1" ht="25.5">
      <c r="A162" s="57" t="s">
        <v>162</v>
      </c>
      <c r="B162" s="66">
        <v>601</v>
      </c>
      <c r="C162" s="66" t="s">
        <v>26</v>
      </c>
      <c r="D162" s="66">
        <v>13</v>
      </c>
      <c r="E162" s="66" t="s">
        <v>163</v>
      </c>
      <c r="F162" s="66" t="s">
        <v>24</v>
      </c>
      <c r="G162" s="73">
        <f>G163+G168+G183</f>
        <v>1051790</v>
      </c>
      <c r="H162" s="73">
        <f>H163+H168+H183</f>
        <v>1001790</v>
      </c>
      <c r="I162" s="66">
        <v>1500000000</v>
      </c>
      <c r="J162" s="36" t="str">
        <f t="shared" si="14"/>
        <v>1500000000</v>
      </c>
      <c r="K162" s="45" t="str">
        <f t="shared" si="15"/>
        <v>60101131500000000000</v>
      </c>
    </row>
    <row r="163" spans="1:11" s="38" customFormat="1">
      <c r="A163" s="52" t="s">
        <v>164</v>
      </c>
      <c r="B163" s="66">
        <v>601</v>
      </c>
      <c r="C163" s="66" t="s">
        <v>26</v>
      </c>
      <c r="D163" s="66">
        <v>13</v>
      </c>
      <c r="E163" s="66" t="s">
        <v>165</v>
      </c>
      <c r="F163" s="66" t="s">
        <v>24</v>
      </c>
      <c r="G163" s="73">
        <f>G164</f>
        <v>386600</v>
      </c>
      <c r="H163" s="73">
        <f>H164</f>
        <v>336600</v>
      </c>
      <c r="I163" s="66">
        <v>1510000000</v>
      </c>
      <c r="J163" s="36" t="str">
        <f t="shared" si="14"/>
        <v>1510000000</v>
      </c>
      <c r="K163" s="45" t="str">
        <f t="shared" si="15"/>
        <v>60101131510000000000</v>
      </c>
    </row>
    <row r="164" spans="1:11" s="38" customFormat="1" ht="51">
      <c r="A164" s="65" t="s">
        <v>166</v>
      </c>
      <c r="B164" s="66">
        <v>601</v>
      </c>
      <c r="C164" s="66" t="s">
        <v>26</v>
      </c>
      <c r="D164" s="66">
        <v>13</v>
      </c>
      <c r="E164" s="66" t="s">
        <v>167</v>
      </c>
      <c r="F164" s="66" t="s">
        <v>24</v>
      </c>
      <c r="G164" s="73">
        <f>G165</f>
        <v>386600</v>
      </c>
      <c r="H164" s="73">
        <f>H165</f>
        <v>336600</v>
      </c>
      <c r="I164" s="66">
        <v>1510100000</v>
      </c>
      <c r="J164" s="36" t="str">
        <f t="shared" si="14"/>
        <v>1510100000</v>
      </c>
      <c r="K164" s="45" t="str">
        <f t="shared" si="15"/>
        <v>60101131510100000000</v>
      </c>
    </row>
    <row r="165" spans="1:11" s="59" customFormat="1" ht="25.5">
      <c r="A165" s="65" t="s">
        <v>168</v>
      </c>
      <c r="B165" s="66">
        <v>601</v>
      </c>
      <c r="C165" s="66" t="s">
        <v>26</v>
      </c>
      <c r="D165" s="66">
        <v>13</v>
      </c>
      <c r="E165" s="66" t="s">
        <v>169</v>
      </c>
      <c r="F165" s="66" t="s">
        <v>24</v>
      </c>
      <c r="G165" s="73">
        <f>SUM(G166:G166)</f>
        <v>386600</v>
      </c>
      <c r="H165" s="73">
        <f>SUM(H166:H166)</f>
        <v>336600</v>
      </c>
      <c r="I165" s="66">
        <v>1510120350</v>
      </c>
      <c r="J165" s="36" t="str">
        <f t="shared" si="14"/>
        <v>1510120350</v>
      </c>
      <c r="K165" s="45" t="str">
        <f t="shared" si="15"/>
        <v>60101131510120350000</v>
      </c>
    </row>
    <row r="166" spans="1:11" s="38" customFormat="1" ht="25.5">
      <c r="A166" s="75" t="s">
        <v>43</v>
      </c>
      <c r="B166" s="66">
        <v>601</v>
      </c>
      <c r="C166" s="66" t="s">
        <v>26</v>
      </c>
      <c r="D166" s="66">
        <v>13</v>
      </c>
      <c r="E166" s="66" t="s">
        <v>169</v>
      </c>
      <c r="F166" s="66" t="s">
        <v>44</v>
      </c>
      <c r="G166" s="55">
        <f>G167</f>
        <v>386600</v>
      </c>
      <c r="H166" s="55">
        <f>H167</f>
        <v>336600</v>
      </c>
      <c r="I166" s="66">
        <v>1510120350</v>
      </c>
      <c r="J166" s="36" t="str">
        <f t="shared" si="14"/>
        <v>1510120350</v>
      </c>
      <c r="K166" s="45" t="str">
        <f t="shared" si="15"/>
        <v>60101131510120350240</v>
      </c>
    </row>
    <row r="167" spans="1:11" s="38" customFormat="1">
      <c r="A167" s="52" t="s">
        <v>1231</v>
      </c>
      <c r="B167" s="66">
        <v>601</v>
      </c>
      <c r="C167" s="66" t="s">
        <v>26</v>
      </c>
      <c r="D167" s="66">
        <v>13</v>
      </c>
      <c r="E167" s="66" t="s">
        <v>169</v>
      </c>
      <c r="F167" s="66" t="s">
        <v>46</v>
      </c>
      <c r="G167" s="55">
        <f>VLOOKUP($K167,'[1]исх данные 2018-2019'!$A$10:$H$548,6,0)</f>
        <v>386600</v>
      </c>
      <c r="H167" s="55">
        <f>VLOOKUP($K167,'[1]исх данные 2018-2019'!$A$10:$H$548,7,0)</f>
        <v>336600</v>
      </c>
      <c r="I167" s="66">
        <v>1510120350</v>
      </c>
      <c r="J167" s="36" t="str">
        <f t="shared" si="14"/>
        <v>1510120350</v>
      </c>
      <c r="K167" s="45" t="str">
        <f t="shared" si="15"/>
        <v>60101131510120350244</v>
      </c>
    </row>
    <row r="168" spans="1:11" s="38" customFormat="1">
      <c r="A168" s="57" t="s">
        <v>170</v>
      </c>
      <c r="B168" s="71">
        <v>601</v>
      </c>
      <c r="C168" s="66" t="s">
        <v>26</v>
      </c>
      <c r="D168" s="66">
        <v>13</v>
      </c>
      <c r="E168" s="66" t="s">
        <v>171</v>
      </c>
      <c r="F168" s="66" t="s">
        <v>24</v>
      </c>
      <c r="G168" s="73">
        <f>G173+G178+G169</f>
        <v>414270</v>
      </c>
      <c r="H168" s="73">
        <f>H173+H178+H169</f>
        <v>414270</v>
      </c>
      <c r="I168" s="66">
        <v>1520000000</v>
      </c>
      <c r="J168" s="36" t="str">
        <f t="shared" si="14"/>
        <v>1520000000</v>
      </c>
      <c r="K168" s="45" t="str">
        <f t="shared" si="15"/>
        <v>60101131520000000000</v>
      </c>
    </row>
    <row r="169" spans="1:11" s="38" customFormat="1" ht="25.5">
      <c r="A169" s="65" t="s">
        <v>172</v>
      </c>
      <c r="B169" s="71">
        <v>601</v>
      </c>
      <c r="C169" s="66" t="s">
        <v>26</v>
      </c>
      <c r="D169" s="66">
        <v>13</v>
      </c>
      <c r="E169" s="66" t="s">
        <v>173</v>
      </c>
      <c r="F169" s="66" t="s">
        <v>24</v>
      </c>
      <c r="G169" s="73">
        <f t="shared" ref="G169:H171" si="18">G170</f>
        <v>74970</v>
      </c>
      <c r="H169" s="73">
        <f t="shared" si="18"/>
        <v>74970</v>
      </c>
      <c r="I169" s="66">
        <v>1520100000</v>
      </c>
      <c r="J169" s="36" t="str">
        <f t="shared" si="14"/>
        <v>1520100000</v>
      </c>
      <c r="K169" s="45" t="str">
        <f t="shared" si="15"/>
        <v>60101131520100000000</v>
      </c>
    </row>
    <row r="170" spans="1:11" s="59" customFormat="1" ht="38.25">
      <c r="A170" s="65" t="s">
        <v>1239</v>
      </c>
      <c r="B170" s="71">
        <v>601</v>
      </c>
      <c r="C170" s="66" t="s">
        <v>26</v>
      </c>
      <c r="D170" s="66">
        <v>13</v>
      </c>
      <c r="E170" s="66" t="s">
        <v>175</v>
      </c>
      <c r="F170" s="66" t="s">
        <v>24</v>
      </c>
      <c r="G170" s="55">
        <f t="shared" si="18"/>
        <v>74970</v>
      </c>
      <c r="H170" s="55">
        <f t="shared" si="18"/>
        <v>74970</v>
      </c>
      <c r="I170" s="66">
        <v>1520120370</v>
      </c>
      <c r="J170" s="36" t="str">
        <f t="shared" si="14"/>
        <v>1520120370</v>
      </c>
      <c r="K170" s="45" t="str">
        <f t="shared" si="15"/>
        <v>60101131520120370000</v>
      </c>
    </row>
    <row r="171" spans="1:11" s="38" customFormat="1" ht="25.5">
      <c r="A171" s="52" t="s">
        <v>43</v>
      </c>
      <c r="B171" s="71">
        <v>601</v>
      </c>
      <c r="C171" s="66" t="s">
        <v>26</v>
      </c>
      <c r="D171" s="66">
        <v>13</v>
      </c>
      <c r="E171" s="66" t="s">
        <v>175</v>
      </c>
      <c r="F171" s="66" t="s">
        <v>44</v>
      </c>
      <c r="G171" s="55">
        <f t="shared" si="18"/>
        <v>74970</v>
      </c>
      <c r="H171" s="55">
        <f t="shared" si="18"/>
        <v>74970</v>
      </c>
      <c r="I171" s="66">
        <v>1520120370</v>
      </c>
      <c r="J171" s="36" t="str">
        <f t="shared" si="14"/>
        <v>1520120370</v>
      </c>
      <c r="K171" s="45" t="str">
        <f t="shared" si="15"/>
        <v>60101131520120370240</v>
      </c>
    </row>
    <row r="172" spans="1:11" s="38" customFormat="1">
      <c r="A172" s="52" t="s">
        <v>1231</v>
      </c>
      <c r="B172" s="71">
        <v>601</v>
      </c>
      <c r="C172" s="66" t="s">
        <v>26</v>
      </c>
      <c r="D172" s="66">
        <v>13</v>
      </c>
      <c r="E172" s="66" t="s">
        <v>175</v>
      </c>
      <c r="F172" s="66" t="s">
        <v>46</v>
      </c>
      <c r="G172" s="55">
        <f>VLOOKUP($K172,'[1]исх данные 2018-2019'!$A$10:$H$548,6,0)</f>
        <v>74970</v>
      </c>
      <c r="H172" s="55">
        <f>VLOOKUP($K172,'[1]исх данные 2018-2019'!$A$10:$H$548,7,0)</f>
        <v>74970</v>
      </c>
      <c r="I172" s="66">
        <v>1520120370</v>
      </c>
      <c r="J172" s="36" t="str">
        <f t="shared" si="14"/>
        <v>1520120370</v>
      </c>
      <c r="K172" s="45" t="str">
        <f t="shared" si="15"/>
        <v>60101131520120370244</v>
      </c>
    </row>
    <row r="173" spans="1:11" s="38" customFormat="1" ht="25.5">
      <c r="A173" s="65" t="s">
        <v>176</v>
      </c>
      <c r="B173" s="71">
        <v>601</v>
      </c>
      <c r="C173" s="66" t="s">
        <v>26</v>
      </c>
      <c r="D173" s="66">
        <v>13</v>
      </c>
      <c r="E173" s="66" t="s">
        <v>177</v>
      </c>
      <c r="F173" s="54" t="s">
        <v>24</v>
      </c>
      <c r="G173" s="55">
        <f>G174</f>
        <v>76500</v>
      </c>
      <c r="H173" s="55">
        <f>H174</f>
        <v>76500</v>
      </c>
      <c r="I173" s="66">
        <v>1520200000</v>
      </c>
      <c r="J173" s="36" t="str">
        <f t="shared" si="14"/>
        <v>1520200000</v>
      </c>
      <c r="K173" s="45" t="str">
        <f t="shared" si="15"/>
        <v>60101131520200000000</v>
      </c>
    </row>
    <row r="174" spans="1:11" s="59" customFormat="1" ht="38.25">
      <c r="A174" s="65" t="s">
        <v>1239</v>
      </c>
      <c r="B174" s="71">
        <v>601</v>
      </c>
      <c r="C174" s="66" t="s">
        <v>26</v>
      </c>
      <c r="D174" s="66">
        <v>13</v>
      </c>
      <c r="E174" s="66" t="s">
        <v>178</v>
      </c>
      <c r="F174" s="54" t="s">
        <v>24</v>
      </c>
      <c r="G174" s="55">
        <f>G175+G177</f>
        <v>76500</v>
      </c>
      <c r="H174" s="55">
        <f>H175+H177</f>
        <v>76500</v>
      </c>
      <c r="I174" s="66">
        <v>1520220370</v>
      </c>
      <c r="J174" s="36" t="str">
        <f t="shared" si="14"/>
        <v>1520220370</v>
      </c>
      <c r="K174" s="45" t="str">
        <f t="shared" si="15"/>
        <v>60101131520220370000</v>
      </c>
    </row>
    <row r="175" spans="1:11" s="38" customFormat="1" ht="25.5">
      <c r="A175" s="52" t="s">
        <v>43</v>
      </c>
      <c r="B175" s="71">
        <v>601</v>
      </c>
      <c r="C175" s="66" t="s">
        <v>26</v>
      </c>
      <c r="D175" s="66">
        <v>13</v>
      </c>
      <c r="E175" s="66" t="s">
        <v>178</v>
      </c>
      <c r="F175" s="54" t="s">
        <v>44</v>
      </c>
      <c r="G175" s="55">
        <f>G176</f>
        <v>13500</v>
      </c>
      <c r="H175" s="55">
        <f>H176</f>
        <v>13500</v>
      </c>
      <c r="I175" s="66">
        <v>1520220370</v>
      </c>
      <c r="J175" s="36" t="str">
        <f t="shared" si="14"/>
        <v>1520220370</v>
      </c>
      <c r="K175" s="45" t="str">
        <f t="shared" si="15"/>
        <v>60101131520220370240</v>
      </c>
    </row>
    <row r="176" spans="1:11" s="38" customFormat="1">
      <c r="A176" s="52" t="s">
        <v>1231</v>
      </c>
      <c r="B176" s="71">
        <v>601</v>
      </c>
      <c r="C176" s="66" t="s">
        <v>26</v>
      </c>
      <c r="D176" s="66">
        <v>13</v>
      </c>
      <c r="E176" s="66" t="s">
        <v>178</v>
      </c>
      <c r="F176" s="54" t="s">
        <v>46</v>
      </c>
      <c r="G176" s="55">
        <f>VLOOKUP($K176,'[1]исх данные 2018-2019'!$A$10:$H$548,6,0)</f>
        <v>13500</v>
      </c>
      <c r="H176" s="55">
        <f>VLOOKUP($K176,'[1]исх данные 2018-2019'!$A$10:$H$548,7,0)</f>
        <v>13500</v>
      </c>
      <c r="I176" s="66">
        <v>1520220370</v>
      </c>
      <c r="J176" s="36" t="str">
        <f t="shared" si="14"/>
        <v>1520220370</v>
      </c>
      <c r="K176" s="45" t="str">
        <f t="shared" si="15"/>
        <v>60101131520220370244</v>
      </c>
    </row>
    <row r="177" spans="1:11" s="38" customFormat="1">
      <c r="A177" s="52" t="s">
        <v>179</v>
      </c>
      <c r="B177" s="71">
        <v>601</v>
      </c>
      <c r="C177" s="66" t="s">
        <v>26</v>
      </c>
      <c r="D177" s="66">
        <v>13</v>
      </c>
      <c r="E177" s="66" t="s">
        <v>178</v>
      </c>
      <c r="F177" s="54" t="s">
        <v>180</v>
      </c>
      <c r="G177" s="55">
        <f>VLOOKUP($K177,'[1]исх данные 2018-2019'!$A$10:$H$548,6,0)</f>
        <v>63000</v>
      </c>
      <c r="H177" s="55">
        <f>VLOOKUP($K177,'[1]исх данные 2018-2019'!$A$10:$H$548,7,0)</f>
        <v>63000</v>
      </c>
      <c r="I177" s="66">
        <v>1520220370</v>
      </c>
      <c r="J177" s="36" t="str">
        <f t="shared" si="14"/>
        <v>1520220370</v>
      </c>
      <c r="K177" s="45" t="str">
        <f t="shared" si="15"/>
        <v>60101131520220370350</v>
      </c>
    </row>
    <row r="178" spans="1:11" s="38" customFormat="1" ht="25.5">
      <c r="A178" s="65" t="s">
        <v>181</v>
      </c>
      <c r="B178" s="71">
        <v>601</v>
      </c>
      <c r="C178" s="66" t="s">
        <v>26</v>
      </c>
      <c r="D178" s="66">
        <v>13</v>
      </c>
      <c r="E178" s="66" t="s">
        <v>182</v>
      </c>
      <c r="F178" s="54" t="s">
        <v>24</v>
      </c>
      <c r="G178" s="55">
        <f>G179</f>
        <v>262800</v>
      </c>
      <c r="H178" s="55">
        <f>H179</f>
        <v>262800</v>
      </c>
      <c r="I178" s="66">
        <v>1520300000</v>
      </c>
      <c r="J178" s="36" t="str">
        <f t="shared" si="14"/>
        <v>1520300000</v>
      </c>
      <c r="K178" s="45" t="str">
        <f t="shared" si="15"/>
        <v>60101131520300000000</v>
      </c>
    </row>
    <row r="179" spans="1:11" s="59" customFormat="1" ht="38.25">
      <c r="A179" s="65" t="s">
        <v>1239</v>
      </c>
      <c r="B179" s="71">
        <v>601</v>
      </c>
      <c r="C179" s="66" t="s">
        <v>26</v>
      </c>
      <c r="D179" s="66">
        <v>13</v>
      </c>
      <c r="E179" s="66" t="s">
        <v>1240</v>
      </c>
      <c r="F179" s="54" t="s">
        <v>24</v>
      </c>
      <c r="G179" s="55">
        <f>G180+G182</f>
        <v>262800</v>
      </c>
      <c r="H179" s="55">
        <f>H180+H182</f>
        <v>262800</v>
      </c>
      <c r="I179" s="66">
        <v>1520320370</v>
      </c>
      <c r="J179" s="36" t="str">
        <f t="shared" si="14"/>
        <v>1520320370</v>
      </c>
      <c r="K179" s="45" t="str">
        <f t="shared" si="15"/>
        <v>60101131520320370000</v>
      </c>
    </row>
    <row r="180" spans="1:11" s="38" customFormat="1" ht="25.5">
      <c r="A180" s="52" t="s">
        <v>43</v>
      </c>
      <c r="B180" s="71">
        <v>601</v>
      </c>
      <c r="C180" s="66" t="s">
        <v>26</v>
      </c>
      <c r="D180" s="66">
        <v>13</v>
      </c>
      <c r="E180" s="66" t="s">
        <v>1240</v>
      </c>
      <c r="F180" s="54" t="s">
        <v>44</v>
      </c>
      <c r="G180" s="55">
        <f>G181</f>
        <v>202800</v>
      </c>
      <c r="H180" s="55">
        <f>H181</f>
        <v>202800</v>
      </c>
      <c r="I180" s="66">
        <v>1520320370</v>
      </c>
      <c r="J180" s="36" t="str">
        <f t="shared" si="14"/>
        <v>1520320370</v>
      </c>
      <c r="K180" s="45" t="str">
        <f t="shared" si="15"/>
        <v>60101131520320370240</v>
      </c>
    </row>
    <row r="181" spans="1:11" s="38" customFormat="1">
      <c r="A181" s="52" t="s">
        <v>1231</v>
      </c>
      <c r="B181" s="71">
        <v>601</v>
      </c>
      <c r="C181" s="66" t="s">
        <v>26</v>
      </c>
      <c r="D181" s="66">
        <v>13</v>
      </c>
      <c r="E181" s="66" t="s">
        <v>1240</v>
      </c>
      <c r="F181" s="54" t="s">
        <v>46</v>
      </c>
      <c r="G181" s="55">
        <f>VLOOKUP($K181,'[1]исх данные 2018-2019'!$A$10:$H$548,6,0)</f>
        <v>202800</v>
      </c>
      <c r="H181" s="55">
        <f>VLOOKUP($K181,'[1]исх данные 2018-2019'!$A$10:$H$548,7,0)</f>
        <v>202800</v>
      </c>
      <c r="I181" s="66">
        <v>1520320370</v>
      </c>
      <c r="J181" s="36" t="str">
        <f t="shared" si="14"/>
        <v>1520320370</v>
      </c>
      <c r="K181" s="45" t="str">
        <f t="shared" si="15"/>
        <v>60101131520320370244</v>
      </c>
    </row>
    <row r="182" spans="1:11" s="38" customFormat="1">
      <c r="A182" s="52" t="s">
        <v>179</v>
      </c>
      <c r="B182" s="71">
        <v>601</v>
      </c>
      <c r="C182" s="66" t="s">
        <v>26</v>
      </c>
      <c r="D182" s="66">
        <v>13</v>
      </c>
      <c r="E182" s="66" t="s">
        <v>1240</v>
      </c>
      <c r="F182" s="54" t="s">
        <v>180</v>
      </c>
      <c r="G182" s="55">
        <f>VLOOKUP($K182,'[1]исх данные 2018-2019'!$A$10:$H$548,6,0)</f>
        <v>60000</v>
      </c>
      <c r="H182" s="55">
        <f>VLOOKUP($K182,'[1]исх данные 2018-2019'!$A$10:$H$548,7,0)</f>
        <v>60000</v>
      </c>
      <c r="I182" s="66">
        <v>1520320370</v>
      </c>
      <c r="J182" s="36" t="str">
        <f t="shared" si="14"/>
        <v>1520320370</v>
      </c>
      <c r="K182" s="45" t="str">
        <f t="shared" si="15"/>
        <v>60101131520320370350</v>
      </c>
    </row>
    <row r="183" spans="1:11" s="38" customFormat="1">
      <c r="A183" s="52" t="s">
        <v>184</v>
      </c>
      <c r="B183" s="71">
        <v>601</v>
      </c>
      <c r="C183" s="66" t="s">
        <v>26</v>
      </c>
      <c r="D183" s="66">
        <v>13</v>
      </c>
      <c r="E183" s="66" t="s">
        <v>185</v>
      </c>
      <c r="F183" s="54" t="s">
        <v>24</v>
      </c>
      <c r="G183" s="55">
        <f t="shared" ref="G183:H185" si="19">G184</f>
        <v>250920</v>
      </c>
      <c r="H183" s="55">
        <f t="shared" si="19"/>
        <v>250920</v>
      </c>
      <c r="I183" s="66">
        <v>1530000000</v>
      </c>
      <c r="J183" s="36" t="str">
        <f t="shared" si="14"/>
        <v>1530000000</v>
      </c>
      <c r="K183" s="45" t="str">
        <f t="shared" si="15"/>
        <v>60101131530000000000</v>
      </c>
    </row>
    <row r="184" spans="1:11" s="38" customFormat="1" ht="25.5">
      <c r="A184" s="52" t="s">
        <v>186</v>
      </c>
      <c r="B184" s="71">
        <v>601</v>
      </c>
      <c r="C184" s="66" t="s">
        <v>26</v>
      </c>
      <c r="D184" s="66">
        <v>13</v>
      </c>
      <c r="E184" s="66" t="s">
        <v>187</v>
      </c>
      <c r="F184" s="54" t="s">
        <v>24</v>
      </c>
      <c r="G184" s="55">
        <f t="shared" si="19"/>
        <v>250920</v>
      </c>
      <c r="H184" s="55">
        <f t="shared" si="19"/>
        <v>250920</v>
      </c>
      <c r="I184" s="66">
        <v>1530300000</v>
      </c>
      <c r="J184" s="36" t="str">
        <f t="shared" si="14"/>
        <v>1530300000</v>
      </c>
      <c r="K184" s="45" t="str">
        <f t="shared" si="15"/>
        <v>60101131530300000000</v>
      </c>
    </row>
    <row r="185" spans="1:11" s="38" customFormat="1" ht="38.25">
      <c r="A185" s="52" t="s">
        <v>188</v>
      </c>
      <c r="B185" s="71">
        <v>601</v>
      </c>
      <c r="C185" s="66" t="s">
        <v>26</v>
      </c>
      <c r="D185" s="66">
        <v>13</v>
      </c>
      <c r="E185" s="66" t="s">
        <v>189</v>
      </c>
      <c r="F185" s="54" t="s">
        <v>24</v>
      </c>
      <c r="G185" s="55">
        <f t="shared" si="19"/>
        <v>250920</v>
      </c>
      <c r="H185" s="55">
        <f t="shared" si="19"/>
        <v>250920</v>
      </c>
      <c r="I185" s="66">
        <v>1530320100</v>
      </c>
      <c r="J185" s="36" t="str">
        <f t="shared" si="14"/>
        <v>1530320100</v>
      </c>
      <c r="K185" s="45" t="str">
        <f t="shared" si="15"/>
        <v>60101131530320100000</v>
      </c>
    </row>
    <row r="186" spans="1:11" s="38" customFormat="1">
      <c r="A186" s="52" t="s">
        <v>179</v>
      </c>
      <c r="B186" s="71">
        <v>601</v>
      </c>
      <c r="C186" s="66" t="s">
        <v>26</v>
      </c>
      <c r="D186" s="66">
        <v>13</v>
      </c>
      <c r="E186" s="66" t="s">
        <v>189</v>
      </c>
      <c r="F186" s="54" t="s">
        <v>180</v>
      </c>
      <c r="G186" s="55">
        <f>VLOOKUP($K186,'[1]исх данные 2018-2019'!$A$10:$H$548,6,0)</f>
        <v>250920</v>
      </c>
      <c r="H186" s="55">
        <f>VLOOKUP($K186,'[1]исх данные 2018-2019'!$A$10:$H$548,7,0)</f>
        <v>250920</v>
      </c>
      <c r="I186" s="66">
        <v>1530320100</v>
      </c>
      <c r="J186" s="36" t="str">
        <f t="shared" si="14"/>
        <v>1530320100</v>
      </c>
      <c r="K186" s="45" t="str">
        <f t="shared" si="15"/>
        <v>60101131530320100350</v>
      </c>
    </row>
    <row r="187" spans="1:11" s="38" customFormat="1">
      <c r="A187" s="52" t="s">
        <v>190</v>
      </c>
      <c r="B187" s="53" t="s">
        <v>77</v>
      </c>
      <c r="C187" s="54" t="s">
        <v>26</v>
      </c>
      <c r="D187" s="54" t="s">
        <v>108</v>
      </c>
      <c r="E187" s="54" t="s">
        <v>191</v>
      </c>
      <c r="F187" s="54" t="s">
        <v>24</v>
      </c>
      <c r="G187" s="55">
        <f t="shared" ref="G187:H190" si="20">G188</f>
        <v>2292500</v>
      </c>
      <c r="H187" s="55">
        <f t="shared" si="20"/>
        <v>2292500</v>
      </c>
      <c r="I187" s="54">
        <v>1800000000</v>
      </c>
      <c r="J187" s="36" t="str">
        <f t="shared" si="14"/>
        <v>1800000000</v>
      </c>
      <c r="K187" s="45" t="str">
        <f t="shared" si="15"/>
        <v>60101131800000000000</v>
      </c>
    </row>
    <row r="188" spans="1:11" s="38" customFormat="1" ht="25.5">
      <c r="A188" s="52" t="s">
        <v>192</v>
      </c>
      <c r="B188" s="53" t="s">
        <v>77</v>
      </c>
      <c r="C188" s="54" t="s">
        <v>26</v>
      </c>
      <c r="D188" s="54" t="s">
        <v>108</v>
      </c>
      <c r="E188" s="54" t="s">
        <v>193</v>
      </c>
      <c r="F188" s="54" t="s">
        <v>24</v>
      </c>
      <c r="G188" s="55">
        <f t="shared" si="20"/>
        <v>2292500</v>
      </c>
      <c r="H188" s="55">
        <f t="shared" si="20"/>
        <v>2292500</v>
      </c>
      <c r="I188" s="54" t="s">
        <v>194</v>
      </c>
      <c r="J188" s="36" t="str">
        <f t="shared" si="14"/>
        <v>18Б0000000</v>
      </c>
      <c r="K188" s="45" t="str">
        <f t="shared" si="15"/>
        <v>601011318Б0000000000</v>
      </c>
    </row>
    <row r="189" spans="1:11" s="38" customFormat="1" ht="38.25">
      <c r="A189" s="65" t="s">
        <v>195</v>
      </c>
      <c r="B189" s="53" t="s">
        <v>77</v>
      </c>
      <c r="C189" s="54" t="s">
        <v>26</v>
      </c>
      <c r="D189" s="54" t="s">
        <v>108</v>
      </c>
      <c r="E189" s="54" t="s">
        <v>196</v>
      </c>
      <c r="F189" s="54" t="s">
        <v>24</v>
      </c>
      <c r="G189" s="55">
        <f t="shared" si="20"/>
        <v>2292500</v>
      </c>
      <c r="H189" s="55">
        <f t="shared" si="20"/>
        <v>2292500</v>
      </c>
      <c r="I189" s="54" t="s">
        <v>197</v>
      </c>
      <c r="J189" s="36" t="str">
        <f t="shared" si="14"/>
        <v>18Б0100000</v>
      </c>
      <c r="K189" s="45" t="str">
        <f t="shared" si="15"/>
        <v>601011318Б0100000000</v>
      </c>
    </row>
    <row r="190" spans="1:11" s="59" customFormat="1" ht="63.75">
      <c r="A190" s="52" t="s">
        <v>198</v>
      </c>
      <c r="B190" s="53" t="s">
        <v>77</v>
      </c>
      <c r="C190" s="54" t="s">
        <v>26</v>
      </c>
      <c r="D190" s="54" t="s">
        <v>108</v>
      </c>
      <c r="E190" s="54" t="s">
        <v>199</v>
      </c>
      <c r="F190" s="54" t="s">
        <v>24</v>
      </c>
      <c r="G190" s="55">
        <f t="shared" si="20"/>
        <v>2292500</v>
      </c>
      <c r="H190" s="55">
        <f t="shared" si="20"/>
        <v>2292500</v>
      </c>
      <c r="I190" s="54" t="s">
        <v>200</v>
      </c>
      <c r="J190" s="36" t="str">
        <f t="shared" si="14"/>
        <v>18Б0160080</v>
      </c>
      <c r="K190" s="45" t="str">
        <f t="shared" si="15"/>
        <v>601011318Б0160080000</v>
      </c>
    </row>
    <row r="191" spans="1:11" s="38" customFormat="1" ht="25.5">
      <c r="A191" s="52" t="s">
        <v>201</v>
      </c>
      <c r="B191" s="53" t="s">
        <v>77</v>
      </c>
      <c r="C191" s="54" t="s">
        <v>26</v>
      </c>
      <c r="D191" s="54" t="s">
        <v>108</v>
      </c>
      <c r="E191" s="54" t="s">
        <v>199</v>
      </c>
      <c r="F191" s="54" t="s">
        <v>202</v>
      </c>
      <c r="G191" s="55">
        <f>G192</f>
        <v>2292500</v>
      </c>
      <c r="H191" s="55">
        <f>H192</f>
        <v>2292500</v>
      </c>
      <c r="I191" s="54" t="s">
        <v>200</v>
      </c>
      <c r="J191" s="36" t="str">
        <f t="shared" si="14"/>
        <v>18Б0160080</v>
      </c>
      <c r="K191" s="45" t="str">
        <f t="shared" si="15"/>
        <v>601011318Б0160080630</v>
      </c>
    </row>
    <row r="192" spans="1:11" s="38" customFormat="1" ht="51">
      <c r="A192" s="52" t="s">
        <v>1241</v>
      </c>
      <c r="B192" s="53" t="s">
        <v>77</v>
      </c>
      <c r="C192" s="54" t="s">
        <v>26</v>
      </c>
      <c r="D192" s="54" t="s">
        <v>108</v>
      </c>
      <c r="E192" s="54" t="s">
        <v>199</v>
      </c>
      <c r="F192" s="54" t="s">
        <v>204</v>
      </c>
      <c r="G192" s="55">
        <f>VLOOKUP($K192,'[1]исх данные 2018-2019'!$A$10:$H$548,6,0)</f>
        <v>2292500</v>
      </c>
      <c r="H192" s="55">
        <f>VLOOKUP($K192,'[1]исх данные 2018-2019'!$A$10:$H$548,7,0)</f>
        <v>2292500</v>
      </c>
      <c r="I192" s="54" t="s">
        <v>200</v>
      </c>
      <c r="J192" s="36" t="str">
        <f t="shared" si="14"/>
        <v>18Б0160080</v>
      </c>
      <c r="K192" s="45" t="str">
        <f t="shared" si="15"/>
        <v>601011318Б0160080631</v>
      </c>
    </row>
    <row r="193" spans="1:11" s="38" customFormat="1">
      <c r="A193" s="65" t="s">
        <v>79</v>
      </c>
      <c r="B193" s="66" t="s">
        <v>77</v>
      </c>
      <c r="C193" s="67" t="s">
        <v>26</v>
      </c>
      <c r="D193" s="67" t="s">
        <v>108</v>
      </c>
      <c r="E193" s="67" t="s">
        <v>80</v>
      </c>
      <c r="F193" s="67" t="s">
        <v>24</v>
      </c>
      <c r="G193" s="55">
        <f>G194</f>
        <v>37338510</v>
      </c>
      <c r="H193" s="55">
        <f>H194</f>
        <v>32338510</v>
      </c>
      <c r="I193" s="67">
        <v>7100000000</v>
      </c>
      <c r="J193" s="36" t="str">
        <f t="shared" si="14"/>
        <v>7100000000</v>
      </c>
      <c r="K193" s="45" t="str">
        <f t="shared" si="15"/>
        <v>60101137100000000000</v>
      </c>
    </row>
    <row r="194" spans="1:11" s="38" customFormat="1" ht="25.5">
      <c r="A194" s="65" t="s">
        <v>87</v>
      </c>
      <c r="B194" s="66" t="s">
        <v>77</v>
      </c>
      <c r="C194" s="67" t="s">
        <v>26</v>
      </c>
      <c r="D194" s="67" t="s">
        <v>108</v>
      </c>
      <c r="E194" s="67" t="s">
        <v>88</v>
      </c>
      <c r="F194" s="67" t="s">
        <v>24</v>
      </c>
      <c r="G194" s="55">
        <f>G195+G206</f>
        <v>37338510</v>
      </c>
      <c r="H194" s="55">
        <f>H195+H206</f>
        <v>32338510</v>
      </c>
      <c r="I194" s="67">
        <v>7110000000</v>
      </c>
      <c r="J194" s="36" t="str">
        <f t="shared" si="14"/>
        <v>7110000000</v>
      </c>
      <c r="K194" s="45" t="str">
        <f t="shared" si="15"/>
        <v>60101137110000000000</v>
      </c>
    </row>
    <row r="195" spans="1:11" s="59" customFormat="1">
      <c r="A195" s="52" t="s">
        <v>152</v>
      </c>
      <c r="B195" s="53" t="s">
        <v>77</v>
      </c>
      <c r="C195" s="54" t="s">
        <v>26</v>
      </c>
      <c r="D195" s="54" t="s">
        <v>108</v>
      </c>
      <c r="E195" s="54" t="s">
        <v>207</v>
      </c>
      <c r="F195" s="54" t="s">
        <v>24</v>
      </c>
      <c r="G195" s="55">
        <f>G196+G200+G202</f>
        <v>37138510</v>
      </c>
      <c r="H195" s="55">
        <f>H196+H200+H202</f>
        <v>32138510</v>
      </c>
      <c r="I195" s="54">
        <v>7110011010</v>
      </c>
      <c r="J195" s="36" t="str">
        <f t="shared" si="14"/>
        <v>7110011010</v>
      </c>
      <c r="K195" s="45" t="str">
        <f t="shared" si="15"/>
        <v>60101137110011010000</v>
      </c>
    </row>
    <row r="196" spans="1:11" s="59" customFormat="1">
      <c r="A196" s="70" t="s">
        <v>154</v>
      </c>
      <c r="B196" s="53" t="s">
        <v>77</v>
      </c>
      <c r="C196" s="54" t="s">
        <v>26</v>
      </c>
      <c r="D196" s="54" t="s">
        <v>108</v>
      </c>
      <c r="E196" s="54" t="s">
        <v>207</v>
      </c>
      <c r="F196" s="54" t="s">
        <v>155</v>
      </c>
      <c r="G196" s="55">
        <f>SUM(G197:G199)</f>
        <v>12661960</v>
      </c>
      <c r="H196" s="55">
        <f>SUM(H197:H199)</f>
        <v>12661960</v>
      </c>
      <c r="I196" s="54">
        <v>7110011010</v>
      </c>
      <c r="J196" s="36" t="str">
        <f t="shared" si="14"/>
        <v>7110011010</v>
      </c>
      <c r="K196" s="45" t="str">
        <f t="shared" si="15"/>
        <v>60101137110011010110</v>
      </c>
    </row>
    <row r="197" spans="1:11" s="59" customFormat="1">
      <c r="A197" s="57" t="s">
        <v>156</v>
      </c>
      <c r="B197" s="53" t="s">
        <v>77</v>
      </c>
      <c r="C197" s="54" t="s">
        <v>26</v>
      </c>
      <c r="D197" s="54" t="s">
        <v>108</v>
      </c>
      <c r="E197" s="54" t="s">
        <v>207</v>
      </c>
      <c r="F197" s="54" t="s">
        <v>157</v>
      </c>
      <c r="G197" s="55">
        <f>VLOOKUP($K197,'[1]исх данные 2018-2019'!$A$10:$H$548,6,0)</f>
        <v>9739070</v>
      </c>
      <c r="H197" s="55">
        <f>VLOOKUP($K197,'[1]исх данные 2018-2019'!$A$10:$H$548,7,0)</f>
        <v>9739070</v>
      </c>
      <c r="I197" s="54">
        <v>7110011010</v>
      </c>
      <c r="J197" s="36" t="str">
        <f t="shared" si="14"/>
        <v>7110011010</v>
      </c>
      <c r="K197" s="45" t="str">
        <f t="shared" si="15"/>
        <v>60101137110011010111</v>
      </c>
    </row>
    <row r="198" spans="1:11" s="38" customFormat="1">
      <c r="A198" s="57" t="s">
        <v>158</v>
      </c>
      <c r="B198" s="53" t="s">
        <v>77</v>
      </c>
      <c r="C198" s="54" t="s">
        <v>26</v>
      </c>
      <c r="D198" s="54" t="s">
        <v>108</v>
      </c>
      <c r="E198" s="54" t="s">
        <v>207</v>
      </c>
      <c r="F198" s="54" t="s">
        <v>159</v>
      </c>
      <c r="G198" s="55">
        <f>VLOOKUP($K198,'[1]исх данные 2018-2019'!$A$10:$H$548,6,0)</f>
        <v>55000</v>
      </c>
      <c r="H198" s="55">
        <f>VLOOKUP($K198,'[1]исх данные 2018-2019'!$A$10:$H$548,7,0)</f>
        <v>55000</v>
      </c>
      <c r="I198" s="54">
        <v>7110011010</v>
      </c>
      <c r="J198" s="36" t="str">
        <f t="shared" si="14"/>
        <v>7110011010</v>
      </c>
      <c r="K198" s="45" t="str">
        <f t="shared" si="15"/>
        <v>60101137110011010112</v>
      </c>
    </row>
    <row r="199" spans="1:11" s="59" customFormat="1" ht="25.5">
      <c r="A199" s="57" t="s">
        <v>856</v>
      </c>
      <c r="B199" s="53" t="s">
        <v>77</v>
      </c>
      <c r="C199" s="54" t="s">
        <v>26</v>
      </c>
      <c r="D199" s="54" t="s">
        <v>108</v>
      </c>
      <c r="E199" s="54" t="s">
        <v>207</v>
      </c>
      <c r="F199" s="54" t="s">
        <v>161</v>
      </c>
      <c r="G199" s="55">
        <f>VLOOKUP($K199,'[1]исх данные 2018-2019'!$A$10:$H$548,6,0)</f>
        <v>2867890</v>
      </c>
      <c r="H199" s="55">
        <f>VLOOKUP($K199,'[1]исх данные 2018-2019'!$A$10:$H$548,7,0)</f>
        <v>2867890</v>
      </c>
      <c r="I199" s="54">
        <v>7110011010</v>
      </c>
      <c r="J199" s="36" t="str">
        <f t="shared" si="14"/>
        <v>7110011010</v>
      </c>
      <c r="K199" s="45" t="str">
        <f t="shared" si="15"/>
        <v>60101137110011010119</v>
      </c>
    </row>
    <row r="200" spans="1:11" s="38" customFormat="1" ht="25.5">
      <c r="A200" s="52" t="s">
        <v>43</v>
      </c>
      <c r="B200" s="53" t="s">
        <v>77</v>
      </c>
      <c r="C200" s="54" t="s">
        <v>26</v>
      </c>
      <c r="D200" s="54" t="s">
        <v>108</v>
      </c>
      <c r="E200" s="54" t="s">
        <v>207</v>
      </c>
      <c r="F200" s="54" t="s">
        <v>44</v>
      </c>
      <c r="G200" s="55">
        <f>G201</f>
        <v>24082020</v>
      </c>
      <c r="H200" s="55">
        <f>H201</f>
        <v>19082020</v>
      </c>
      <c r="I200" s="54">
        <v>7110011010</v>
      </c>
      <c r="J200" s="36" t="str">
        <f t="shared" si="14"/>
        <v>7110011010</v>
      </c>
      <c r="K200" s="45" t="str">
        <f t="shared" si="15"/>
        <v>60101137110011010240</v>
      </c>
    </row>
    <row r="201" spans="1:11" s="38" customFormat="1">
      <c r="A201" s="52" t="s">
        <v>1231</v>
      </c>
      <c r="B201" s="53" t="s">
        <v>77</v>
      </c>
      <c r="C201" s="54" t="s">
        <v>26</v>
      </c>
      <c r="D201" s="54" t="s">
        <v>108</v>
      </c>
      <c r="E201" s="54" t="s">
        <v>207</v>
      </c>
      <c r="F201" s="54" t="s">
        <v>46</v>
      </c>
      <c r="G201" s="55">
        <f>VLOOKUP($K201,'[1]исх данные 2018-2019'!$A$10:$H$548,6,0)</f>
        <v>24082020</v>
      </c>
      <c r="H201" s="55">
        <f>VLOOKUP($K201,'[1]исх данные 2018-2019'!$A$10:$H$548,7,0)</f>
        <v>19082020</v>
      </c>
      <c r="I201" s="54">
        <v>7110011010</v>
      </c>
      <c r="J201" s="36" t="str">
        <f t="shared" si="14"/>
        <v>7110011010</v>
      </c>
      <c r="K201" s="45" t="str">
        <f t="shared" si="15"/>
        <v>60101137110011010244</v>
      </c>
    </row>
    <row r="202" spans="1:11" s="38" customFormat="1">
      <c r="A202" s="52" t="s">
        <v>47</v>
      </c>
      <c r="B202" s="53" t="s">
        <v>77</v>
      </c>
      <c r="C202" s="54" t="s">
        <v>26</v>
      </c>
      <c r="D202" s="54" t="s">
        <v>108</v>
      </c>
      <c r="E202" s="54" t="s">
        <v>207</v>
      </c>
      <c r="F202" s="54" t="s">
        <v>48</v>
      </c>
      <c r="G202" s="55">
        <f>SUM(G203:G205)</f>
        <v>394530</v>
      </c>
      <c r="H202" s="55">
        <f>SUM(H203:H205)</f>
        <v>394530</v>
      </c>
      <c r="I202" s="54">
        <v>7110011010</v>
      </c>
      <c r="J202" s="36" t="str">
        <f t="shared" si="14"/>
        <v>7110011010</v>
      </c>
      <c r="K202" s="45" t="str">
        <f t="shared" si="15"/>
        <v>60101137110011010850</v>
      </c>
    </row>
    <row r="203" spans="1:11" s="38" customFormat="1">
      <c r="A203" s="57" t="s">
        <v>49</v>
      </c>
      <c r="B203" s="53" t="s">
        <v>77</v>
      </c>
      <c r="C203" s="54" t="s">
        <v>26</v>
      </c>
      <c r="D203" s="54" t="s">
        <v>108</v>
      </c>
      <c r="E203" s="54" t="s">
        <v>207</v>
      </c>
      <c r="F203" s="54" t="s">
        <v>50</v>
      </c>
      <c r="G203" s="55">
        <f>VLOOKUP($K203,'[1]исх данные 2018-2019'!$A$10:$H$548,6,0)</f>
        <v>200000</v>
      </c>
      <c r="H203" s="55">
        <f>VLOOKUP($K203,'[1]исх данные 2018-2019'!$A$10:$H$548,7,0)</f>
        <v>200000</v>
      </c>
      <c r="I203" s="54">
        <v>7110011010</v>
      </c>
      <c r="J203" s="36" t="str">
        <f t="shared" ref="J203:J266" si="21">TEXT(I203,"0000000000")</f>
        <v>7110011010</v>
      </c>
      <c r="K203" s="45" t="str">
        <f t="shared" ref="K203:K266" si="22">CONCATENATE(B203,C203,D203,J203,F203)</f>
        <v>60101137110011010851</v>
      </c>
    </row>
    <row r="204" spans="1:11" s="38" customFormat="1">
      <c r="A204" s="57" t="s">
        <v>51</v>
      </c>
      <c r="B204" s="53" t="s">
        <v>77</v>
      </c>
      <c r="C204" s="54" t="s">
        <v>26</v>
      </c>
      <c r="D204" s="54" t="s">
        <v>108</v>
      </c>
      <c r="E204" s="54" t="s">
        <v>207</v>
      </c>
      <c r="F204" s="54" t="s">
        <v>52</v>
      </c>
      <c r="G204" s="55">
        <f>VLOOKUP($K204,'[1]исх данные 2018-2019'!$A$10:$H$548,6,0)</f>
        <v>187530</v>
      </c>
      <c r="H204" s="55">
        <f>VLOOKUP($K204,'[1]исх данные 2018-2019'!$A$10:$H$548,7,0)</f>
        <v>187530</v>
      </c>
      <c r="I204" s="54">
        <v>7110011010</v>
      </c>
      <c r="J204" s="36" t="str">
        <f t="shared" si="21"/>
        <v>7110011010</v>
      </c>
      <c r="K204" s="45" t="str">
        <f t="shared" si="22"/>
        <v>60101137110011010852</v>
      </c>
    </row>
    <row r="205" spans="1:11" s="38" customFormat="1">
      <c r="A205" s="57" t="s">
        <v>53</v>
      </c>
      <c r="B205" s="53" t="s">
        <v>77</v>
      </c>
      <c r="C205" s="54" t="s">
        <v>26</v>
      </c>
      <c r="D205" s="54" t="s">
        <v>108</v>
      </c>
      <c r="E205" s="54" t="s">
        <v>207</v>
      </c>
      <c r="F205" s="54" t="s">
        <v>54</v>
      </c>
      <c r="G205" s="55">
        <f>VLOOKUP($K205,'[1]исх данные 2018-2019'!$A$10:$H$548,6,0)</f>
        <v>7000</v>
      </c>
      <c r="H205" s="55">
        <f>VLOOKUP($K205,'[1]исх данные 2018-2019'!$A$10:$H$548,7,0)</f>
        <v>7000</v>
      </c>
      <c r="I205" s="54">
        <v>7110011010</v>
      </c>
      <c r="J205" s="36" t="str">
        <f t="shared" si="21"/>
        <v>7110011010</v>
      </c>
      <c r="K205" s="45" t="str">
        <f t="shared" si="22"/>
        <v>60101137110011010853</v>
      </c>
    </row>
    <row r="206" spans="1:11" s="38" customFormat="1">
      <c r="A206" s="65" t="s">
        <v>208</v>
      </c>
      <c r="B206" s="66" t="s">
        <v>77</v>
      </c>
      <c r="C206" s="67" t="s">
        <v>26</v>
      </c>
      <c r="D206" s="67" t="s">
        <v>108</v>
      </c>
      <c r="E206" s="67" t="s">
        <v>209</v>
      </c>
      <c r="F206" s="67" t="s">
        <v>24</v>
      </c>
      <c r="G206" s="55">
        <f>G207</f>
        <v>200000</v>
      </c>
      <c r="H206" s="55">
        <f>H207</f>
        <v>200000</v>
      </c>
      <c r="I206" s="67">
        <v>7110020050</v>
      </c>
      <c r="J206" s="36" t="str">
        <f t="shared" si="21"/>
        <v>7110020050</v>
      </c>
      <c r="K206" s="45" t="str">
        <f t="shared" si="22"/>
        <v>60101137110020050000</v>
      </c>
    </row>
    <row r="207" spans="1:11" s="38" customFormat="1">
      <c r="A207" s="52" t="s">
        <v>90</v>
      </c>
      <c r="B207" s="66" t="s">
        <v>77</v>
      </c>
      <c r="C207" s="67" t="s">
        <v>26</v>
      </c>
      <c r="D207" s="67" t="s">
        <v>108</v>
      </c>
      <c r="E207" s="67" t="s">
        <v>209</v>
      </c>
      <c r="F207" s="67" t="s">
        <v>91</v>
      </c>
      <c r="G207" s="55">
        <f>G208</f>
        <v>200000</v>
      </c>
      <c r="H207" s="55">
        <f>H208</f>
        <v>200000</v>
      </c>
      <c r="I207" s="67">
        <v>7110020050</v>
      </c>
      <c r="J207" s="36" t="str">
        <f t="shared" si="21"/>
        <v>7110020050</v>
      </c>
      <c r="K207" s="45" t="str">
        <f t="shared" si="22"/>
        <v>60101137110020050830</v>
      </c>
    </row>
    <row r="208" spans="1:11" s="59" customFormat="1" ht="25.5">
      <c r="A208" s="65" t="s">
        <v>92</v>
      </c>
      <c r="B208" s="66" t="s">
        <v>77</v>
      </c>
      <c r="C208" s="67" t="s">
        <v>26</v>
      </c>
      <c r="D208" s="67" t="s">
        <v>108</v>
      </c>
      <c r="E208" s="67" t="s">
        <v>209</v>
      </c>
      <c r="F208" s="67" t="s">
        <v>93</v>
      </c>
      <c r="G208" s="55">
        <f>VLOOKUP($K208,'[1]исх данные 2018-2019'!$A$10:$H$548,6,0)</f>
        <v>200000</v>
      </c>
      <c r="H208" s="55">
        <f>VLOOKUP($K208,'[1]исх данные 2018-2019'!$A$10:$H$548,7,0)</f>
        <v>200000</v>
      </c>
      <c r="I208" s="67">
        <v>7110020050</v>
      </c>
      <c r="J208" s="36" t="str">
        <f t="shared" si="21"/>
        <v>7110020050</v>
      </c>
      <c r="K208" s="45" t="str">
        <f t="shared" si="22"/>
        <v>60101137110020050831</v>
      </c>
    </row>
    <row r="209" spans="1:11" s="59" customFormat="1" ht="25.5">
      <c r="A209" s="52" t="s">
        <v>101</v>
      </c>
      <c r="B209" s="66" t="s">
        <v>77</v>
      </c>
      <c r="C209" s="67" t="s">
        <v>26</v>
      </c>
      <c r="D209" s="67" t="s">
        <v>108</v>
      </c>
      <c r="E209" s="67" t="s">
        <v>102</v>
      </c>
      <c r="F209" s="67" t="s">
        <v>24</v>
      </c>
      <c r="G209" s="55">
        <f>G210</f>
        <v>7404690</v>
      </c>
      <c r="H209" s="55">
        <f>H210</f>
        <v>7404690</v>
      </c>
      <c r="I209" s="67">
        <v>9800000000</v>
      </c>
      <c r="J209" s="36" t="str">
        <f t="shared" si="21"/>
        <v>9800000000</v>
      </c>
      <c r="K209" s="45" t="str">
        <f t="shared" si="22"/>
        <v>60101139800000000000</v>
      </c>
    </row>
    <row r="210" spans="1:11" s="38" customFormat="1">
      <c r="A210" s="52" t="s">
        <v>103</v>
      </c>
      <c r="B210" s="66" t="s">
        <v>77</v>
      </c>
      <c r="C210" s="67" t="s">
        <v>26</v>
      </c>
      <c r="D210" s="67" t="s">
        <v>108</v>
      </c>
      <c r="E210" s="67" t="s">
        <v>104</v>
      </c>
      <c r="F210" s="67" t="s">
        <v>24</v>
      </c>
      <c r="G210" s="55">
        <f t="shared" ref="G210:H210" si="23">G211</f>
        <v>7404690</v>
      </c>
      <c r="H210" s="55">
        <f t="shared" si="23"/>
        <v>7404690</v>
      </c>
      <c r="I210" s="67">
        <v>9810000000</v>
      </c>
      <c r="J210" s="36" t="str">
        <f t="shared" si="21"/>
        <v>9810000000</v>
      </c>
      <c r="K210" s="45" t="str">
        <f t="shared" si="22"/>
        <v>60101139810000000000</v>
      </c>
    </row>
    <row r="211" spans="1:11" s="38" customFormat="1" ht="25.5">
      <c r="A211" s="65" t="s">
        <v>213</v>
      </c>
      <c r="B211" s="66" t="s">
        <v>77</v>
      </c>
      <c r="C211" s="67" t="s">
        <v>26</v>
      </c>
      <c r="D211" s="67" t="s">
        <v>108</v>
      </c>
      <c r="E211" s="67" t="s">
        <v>214</v>
      </c>
      <c r="F211" s="67" t="s">
        <v>24</v>
      </c>
      <c r="G211" s="55">
        <f>SUM(G212:G212)</f>
        <v>7404690</v>
      </c>
      <c r="H211" s="55">
        <f>SUM(H212:H212)</f>
        <v>7404690</v>
      </c>
      <c r="I211" s="67">
        <v>9810076610</v>
      </c>
      <c r="J211" s="36" t="str">
        <f t="shared" si="21"/>
        <v>9810076610</v>
      </c>
      <c r="K211" s="45" t="str">
        <f t="shared" si="22"/>
        <v>60101139810076610000</v>
      </c>
    </row>
    <row r="212" spans="1:11" s="38" customFormat="1">
      <c r="A212" s="57" t="s">
        <v>35</v>
      </c>
      <c r="B212" s="66" t="s">
        <v>77</v>
      </c>
      <c r="C212" s="67" t="s">
        <v>26</v>
      </c>
      <c r="D212" s="67" t="s">
        <v>108</v>
      </c>
      <c r="E212" s="67" t="s">
        <v>214</v>
      </c>
      <c r="F212" s="67" t="s">
        <v>36</v>
      </c>
      <c r="G212" s="55">
        <f>SUM(G213:G214)</f>
        <v>7404690</v>
      </c>
      <c r="H212" s="55">
        <f>SUM(H213:H214)</f>
        <v>7404690</v>
      </c>
      <c r="I212" s="67">
        <v>9810076610</v>
      </c>
      <c r="J212" s="36" t="str">
        <f t="shared" si="21"/>
        <v>9810076610</v>
      </c>
      <c r="K212" s="45" t="str">
        <f t="shared" si="22"/>
        <v>60101139810076610120</v>
      </c>
    </row>
    <row r="213" spans="1:11" s="38" customFormat="1">
      <c r="A213" s="57" t="s">
        <v>57</v>
      </c>
      <c r="B213" s="66" t="s">
        <v>77</v>
      </c>
      <c r="C213" s="67" t="s">
        <v>26</v>
      </c>
      <c r="D213" s="67" t="s">
        <v>108</v>
      </c>
      <c r="E213" s="67" t="s">
        <v>214</v>
      </c>
      <c r="F213" s="54" t="s">
        <v>58</v>
      </c>
      <c r="G213" s="55">
        <f>VLOOKUP($K213,'[1]исх данные 2018-2019'!$A$10:$H$548,6,0)</f>
        <v>5687160</v>
      </c>
      <c r="H213" s="55">
        <f>VLOOKUP($K213,'[1]исх данные 2018-2019'!$A$10:$H$548,7,0)</f>
        <v>5687160</v>
      </c>
      <c r="I213" s="67">
        <v>9810076610</v>
      </c>
      <c r="J213" s="36" t="str">
        <f t="shared" si="21"/>
        <v>9810076610</v>
      </c>
      <c r="K213" s="45" t="str">
        <f t="shared" si="22"/>
        <v>60101139810076610121</v>
      </c>
    </row>
    <row r="214" spans="1:11" s="38" customFormat="1" ht="25.5">
      <c r="A214" s="57" t="s">
        <v>41</v>
      </c>
      <c r="B214" s="66" t="s">
        <v>77</v>
      </c>
      <c r="C214" s="67" t="s">
        <v>26</v>
      </c>
      <c r="D214" s="67" t="s">
        <v>108</v>
      </c>
      <c r="E214" s="67" t="s">
        <v>214</v>
      </c>
      <c r="F214" s="54" t="s">
        <v>42</v>
      </c>
      <c r="G214" s="55">
        <f>VLOOKUP($K214,'[1]исх данные 2018-2019'!$A$10:$H$548,6,0)</f>
        <v>1717530</v>
      </c>
      <c r="H214" s="55">
        <f>VLOOKUP($K214,'[1]исх данные 2018-2019'!$A$10:$H$548,7,0)</f>
        <v>1717530</v>
      </c>
      <c r="I214" s="67">
        <v>9810076610</v>
      </c>
      <c r="J214" s="36" t="str">
        <f t="shared" si="21"/>
        <v>9810076610</v>
      </c>
      <c r="K214" s="45" t="str">
        <f t="shared" si="22"/>
        <v>60101139810076610129</v>
      </c>
    </row>
    <row r="215" spans="1:11" s="38" customFormat="1">
      <c r="A215" s="40" t="s">
        <v>215</v>
      </c>
      <c r="B215" s="41" t="s">
        <v>77</v>
      </c>
      <c r="C215" s="42" t="s">
        <v>86</v>
      </c>
      <c r="D215" s="42" t="s">
        <v>22</v>
      </c>
      <c r="E215" s="42" t="s">
        <v>23</v>
      </c>
      <c r="F215" s="42" t="s">
        <v>24</v>
      </c>
      <c r="G215" s="43">
        <f t="shared" ref="G215:H216" si="24">G216</f>
        <v>11547500</v>
      </c>
      <c r="H215" s="43">
        <f t="shared" si="24"/>
        <v>11547500</v>
      </c>
      <c r="I215" s="42">
        <v>0</v>
      </c>
      <c r="J215" s="36" t="str">
        <f t="shared" si="21"/>
        <v>0000000000</v>
      </c>
      <c r="K215" s="45" t="str">
        <f t="shared" si="22"/>
        <v>60104000000000000000</v>
      </c>
    </row>
    <row r="216" spans="1:11" s="38" customFormat="1">
      <c r="A216" s="47" t="s">
        <v>216</v>
      </c>
      <c r="B216" s="48" t="s">
        <v>77</v>
      </c>
      <c r="C216" s="49" t="s">
        <v>86</v>
      </c>
      <c r="D216" s="49" t="s">
        <v>68</v>
      </c>
      <c r="E216" s="49" t="s">
        <v>23</v>
      </c>
      <c r="F216" s="49" t="s">
        <v>24</v>
      </c>
      <c r="G216" s="50">
        <f t="shared" si="24"/>
        <v>11547500</v>
      </c>
      <c r="H216" s="50">
        <f t="shared" si="24"/>
        <v>11547500</v>
      </c>
      <c r="I216" s="49">
        <v>0</v>
      </c>
      <c r="J216" s="36" t="str">
        <f t="shared" si="21"/>
        <v>0000000000</v>
      </c>
      <c r="K216" s="45" t="str">
        <f t="shared" si="22"/>
        <v>60104120000000000000</v>
      </c>
    </row>
    <row r="217" spans="1:11" s="38" customFormat="1">
      <c r="A217" s="65" t="s">
        <v>109</v>
      </c>
      <c r="B217" s="53" t="s">
        <v>77</v>
      </c>
      <c r="C217" s="54" t="s">
        <v>86</v>
      </c>
      <c r="D217" s="54" t="s">
        <v>68</v>
      </c>
      <c r="E217" s="54" t="s">
        <v>110</v>
      </c>
      <c r="F217" s="54" t="s">
        <v>24</v>
      </c>
      <c r="G217" s="55">
        <f>G218+G234</f>
        <v>11547500</v>
      </c>
      <c r="H217" s="55">
        <f>H218+H234</f>
        <v>11547500</v>
      </c>
      <c r="I217" s="54">
        <v>1200000000</v>
      </c>
      <c r="J217" s="36" t="str">
        <f t="shared" si="21"/>
        <v>1200000000</v>
      </c>
      <c r="K217" s="45" t="str">
        <f t="shared" si="22"/>
        <v>60104121200000000000</v>
      </c>
    </row>
    <row r="218" spans="1:11" s="59" customFormat="1" ht="25.5">
      <c r="A218" s="65" t="s">
        <v>217</v>
      </c>
      <c r="B218" s="53" t="s">
        <v>77</v>
      </c>
      <c r="C218" s="54" t="s">
        <v>86</v>
      </c>
      <c r="D218" s="54" t="s">
        <v>68</v>
      </c>
      <c r="E218" s="54" t="s">
        <v>218</v>
      </c>
      <c r="F218" s="54" t="s">
        <v>24</v>
      </c>
      <c r="G218" s="55">
        <f>G219+G224+G230</f>
        <v>8210000</v>
      </c>
      <c r="H218" s="55">
        <f>H219+H224+H230</f>
        <v>8210000</v>
      </c>
      <c r="I218" s="54">
        <v>1210000000</v>
      </c>
      <c r="J218" s="36" t="str">
        <f t="shared" si="21"/>
        <v>1210000000</v>
      </c>
      <c r="K218" s="45" t="str">
        <f t="shared" si="22"/>
        <v>60104121210000000000</v>
      </c>
    </row>
    <row r="219" spans="1:11" s="38" customFormat="1" ht="25.5">
      <c r="A219" s="65" t="s">
        <v>219</v>
      </c>
      <c r="B219" s="53" t="s">
        <v>77</v>
      </c>
      <c r="C219" s="54" t="s">
        <v>86</v>
      </c>
      <c r="D219" s="54" t="s">
        <v>68</v>
      </c>
      <c r="E219" s="54" t="s">
        <v>220</v>
      </c>
      <c r="F219" s="54" t="s">
        <v>24</v>
      </c>
      <c r="G219" s="55">
        <f t="shared" ref="G219:H220" si="25">G220</f>
        <v>5000000</v>
      </c>
      <c r="H219" s="55">
        <f t="shared" si="25"/>
        <v>5000000</v>
      </c>
      <c r="I219" s="54">
        <v>1210100000</v>
      </c>
      <c r="J219" s="36" t="str">
        <f t="shared" si="21"/>
        <v>1210100000</v>
      </c>
      <c r="K219" s="45" t="str">
        <f t="shared" si="22"/>
        <v>60104121210100000000</v>
      </c>
    </row>
    <row r="220" spans="1:11" s="38" customFormat="1" ht="25.5">
      <c r="A220" s="65" t="s">
        <v>221</v>
      </c>
      <c r="B220" s="53" t="s">
        <v>77</v>
      </c>
      <c r="C220" s="54" t="s">
        <v>86</v>
      </c>
      <c r="D220" s="54" t="s">
        <v>68</v>
      </c>
      <c r="E220" s="54" t="s">
        <v>222</v>
      </c>
      <c r="F220" s="54" t="s">
        <v>24</v>
      </c>
      <c r="G220" s="55">
        <f t="shared" si="25"/>
        <v>5000000</v>
      </c>
      <c r="H220" s="55">
        <f t="shared" si="25"/>
        <v>5000000</v>
      </c>
      <c r="I220" s="54">
        <v>1210160130</v>
      </c>
      <c r="J220" s="36" t="str">
        <f t="shared" si="21"/>
        <v>1210160130</v>
      </c>
      <c r="K220" s="45" t="str">
        <f t="shared" si="22"/>
        <v>60104121210160130000</v>
      </c>
    </row>
    <row r="221" spans="1:11" s="38" customFormat="1" ht="38.25">
      <c r="A221" s="65" t="s">
        <v>223</v>
      </c>
      <c r="B221" s="53" t="s">
        <v>77</v>
      </c>
      <c r="C221" s="54" t="s">
        <v>86</v>
      </c>
      <c r="D221" s="54" t="s">
        <v>68</v>
      </c>
      <c r="E221" s="54" t="s">
        <v>222</v>
      </c>
      <c r="F221" s="54" t="s">
        <v>224</v>
      </c>
      <c r="G221" s="55">
        <f>SUM(G222:G223)</f>
        <v>5000000</v>
      </c>
      <c r="H221" s="55">
        <f>SUM(H222:H223)</f>
        <v>5000000</v>
      </c>
      <c r="I221" s="54">
        <v>1210160130</v>
      </c>
      <c r="J221" s="36" t="str">
        <f t="shared" si="21"/>
        <v>1210160130</v>
      </c>
      <c r="K221" s="45" t="str">
        <f t="shared" si="22"/>
        <v>60104121210160130810</v>
      </c>
    </row>
    <row r="222" spans="1:11" s="82" customFormat="1" ht="38.25">
      <c r="A222" s="57" t="s">
        <v>1242</v>
      </c>
      <c r="B222" s="53" t="s">
        <v>77</v>
      </c>
      <c r="C222" s="54" t="s">
        <v>86</v>
      </c>
      <c r="D222" s="54" t="s">
        <v>68</v>
      </c>
      <c r="E222" s="54" t="s">
        <v>222</v>
      </c>
      <c r="F222" s="54" t="s">
        <v>225</v>
      </c>
      <c r="G222" s="55">
        <f>VLOOKUP($K222,'[1]исх данные 2018-2019'!$A$10:$H$548,6,0)</f>
        <v>3000000</v>
      </c>
      <c r="H222" s="55">
        <f>VLOOKUP($K222,'[1]исх данные 2018-2019'!$A$10:$H$548,7,0)</f>
        <v>3000000</v>
      </c>
      <c r="I222" s="54">
        <v>1210160130</v>
      </c>
      <c r="J222" s="36" t="str">
        <f t="shared" si="21"/>
        <v>1210160130</v>
      </c>
      <c r="K222" s="45" t="str">
        <f t="shared" si="22"/>
        <v>60104121210160130811</v>
      </c>
    </row>
    <row r="223" spans="1:11" s="38" customFormat="1" ht="63.75">
      <c r="A223" s="57" t="s">
        <v>1243</v>
      </c>
      <c r="B223" s="53" t="s">
        <v>77</v>
      </c>
      <c r="C223" s="54" t="s">
        <v>86</v>
      </c>
      <c r="D223" s="54" t="s">
        <v>68</v>
      </c>
      <c r="E223" s="54" t="s">
        <v>222</v>
      </c>
      <c r="F223" s="54" t="s">
        <v>227</v>
      </c>
      <c r="G223" s="55">
        <f>VLOOKUP($K223,'[1]исх данные 2018-2019'!$A$10:$H$548,6,0)</f>
        <v>2000000</v>
      </c>
      <c r="H223" s="55">
        <f>VLOOKUP($K223,'[1]исх данные 2018-2019'!$A$10:$H$548,7,0)</f>
        <v>2000000</v>
      </c>
      <c r="I223" s="54">
        <v>1210160130</v>
      </c>
      <c r="J223" s="36" t="str">
        <f t="shared" si="21"/>
        <v>1210160130</v>
      </c>
      <c r="K223" s="45" t="str">
        <f t="shared" si="22"/>
        <v>60104121210160130812</v>
      </c>
    </row>
    <row r="224" spans="1:11" s="38" customFormat="1" ht="25.5">
      <c r="A224" s="65" t="s">
        <v>228</v>
      </c>
      <c r="B224" s="53" t="s">
        <v>77</v>
      </c>
      <c r="C224" s="54" t="s">
        <v>86</v>
      </c>
      <c r="D224" s="54" t="s">
        <v>68</v>
      </c>
      <c r="E224" s="54" t="s">
        <v>229</v>
      </c>
      <c r="F224" s="54" t="s">
        <v>24</v>
      </c>
      <c r="G224" s="55">
        <f t="shared" ref="G224:H224" si="26">G225</f>
        <v>2550000</v>
      </c>
      <c r="H224" s="55">
        <f t="shared" si="26"/>
        <v>2550000</v>
      </c>
      <c r="I224" s="54">
        <v>1210200000</v>
      </c>
      <c r="J224" s="36" t="str">
        <f t="shared" si="21"/>
        <v>1210200000</v>
      </c>
      <c r="K224" s="45" t="str">
        <f t="shared" si="22"/>
        <v>60104121210200000000</v>
      </c>
    </row>
    <row r="225" spans="1:11" s="38" customFormat="1" ht="25.5">
      <c r="A225" s="65" t="s">
        <v>230</v>
      </c>
      <c r="B225" s="53" t="s">
        <v>77</v>
      </c>
      <c r="C225" s="54" t="s">
        <v>86</v>
      </c>
      <c r="D225" s="54" t="s">
        <v>68</v>
      </c>
      <c r="E225" s="54" t="s">
        <v>231</v>
      </c>
      <c r="F225" s="54" t="s">
        <v>24</v>
      </c>
      <c r="G225" s="55">
        <f>G226+G228</f>
        <v>2550000</v>
      </c>
      <c r="H225" s="55">
        <f>H226+H228</f>
        <v>2550000</v>
      </c>
      <c r="I225" s="54">
        <v>1210220480</v>
      </c>
      <c r="J225" s="36" t="str">
        <f t="shared" si="21"/>
        <v>1210220480</v>
      </c>
      <c r="K225" s="45" t="str">
        <f t="shared" si="22"/>
        <v>60104121210220480000</v>
      </c>
    </row>
    <row r="226" spans="1:11" s="59" customFormat="1" ht="25.5">
      <c r="A226" s="52" t="s">
        <v>43</v>
      </c>
      <c r="B226" s="53" t="s">
        <v>77</v>
      </c>
      <c r="C226" s="54" t="s">
        <v>86</v>
      </c>
      <c r="D226" s="54" t="s">
        <v>68</v>
      </c>
      <c r="E226" s="54" t="s">
        <v>231</v>
      </c>
      <c r="F226" s="54" t="s">
        <v>44</v>
      </c>
      <c r="G226" s="55">
        <f>G227</f>
        <v>150000</v>
      </c>
      <c r="H226" s="55">
        <f>H227</f>
        <v>150000</v>
      </c>
      <c r="I226" s="54">
        <v>1210220480</v>
      </c>
      <c r="J226" s="36" t="str">
        <f t="shared" si="21"/>
        <v>1210220480</v>
      </c>
      <c r="K226" s="45" t="str">
        <f t="shared" si="22"/>
        <v>60104121210220480240</v>
      </c>
    </row>
    <row r="227" spans="1:11" s="38" customFormat="1">
      <c r="A227" s="52" t="s">
        <v>1231</v>
      </c>
      <c r="B227" s="53" t="s">
        <v>77</v>
      </c>
      <c r="C227" s="54" t="s">
        <v>86</v>
      </c>
      <c r="D227" s="54" t="s">
        <v>68</v>
      </c>
      <c r="E227" s="54" t="s">
        <v>231</v>
      </c>
      <c r="F227" s="54" t="s">
        <v>46</v>
      </c>
      <c r="G227" s="55">
        <f>VLOOKUP($K227,'[1]исх данные 2018-2019'!$A$10:$H$548,6,0)</f>
        <v>150000</v>
      </c>
      <c r="H227" s="55">
        <f>VLOOKUP($K227,'[1]исх данные 2018-2019'!$A$10:$H$548,7,0)</f>
        <v>150000</v>
      </c>
      <c r="I227" s="54">
        <v>1210220480</v>
      </c>
      <c r="J227" s="36" t="str">
        <f t="shared" si="21"/>
        <v>1210220480</v>
      </c>
      <c r="K227" s="45" t="str">
        <f t="shared" si="22"/>
        <v>60104121210220480244</v>
      </c>
    </row>
    <row r="228" spans="1:11" s="38" customFormat="1" ht="25.5">
      <c r="A228" s="213" t="s">
        <v>201</v>
      </c>
      <c r="B228" s="53" t="s">
        <v>77</v>
      </c>
      <c r="C228" s="54" t="s">
        <v>86</v>
      </c>
      <c r="D228" s="54" t="s">
        <v>68</v>
      </c>
      <c r="E228" s="54" t="s">
        <v>231</v>
      </c>
      <c r="F228" s="54" t="s">
        <v>202</v>
      </c>
      <c r="G228" s="55">
        <f>G229</f>
        <v>2400000</v>
      </c>
      <c r="H228" s="55">
        <f>H229</f>
        <v>2400000</v>
      </c>
      <c r="I228" s="54">
        <v>1210220480</v>
      </c>
      <c r="J228" s="36" t="str">
        <f t="shared" si="21"/>
        <v>1210220480</v>
      </c>
      <c r="K228" s="45" t="str">
        <f t="shared" si="22"/>
        <v>60104121210220480630</v>
      </c>
    </row>
    <row r="229" spans="1:11" s="38" customFormat="1" ht="25.5">
      <c r="A229" s="52" t="s">
        <v>1244</v>
      </c>
      <c r="B229" s="53" t="s">
        <v>77</v>
      </c>
      <c r="C229" s="54" t="s">
        <v>86</v>
      </c>
      <c r="D229" s="54" t="s">
        <v>68</v>
      </c>
      <c r="E229" s="54" t="s">
        <v>231</v>
      </c>
      <c r="F229" s="54" t="s">
        <v>1245</v>
      </c>
      <c r="G229" s="55">
        <f>VLOOKUP($K229,'[1]исх данные 2018-2019'!$A$10:$H$548,6,0)</f>
        <v>2400000</v>
      </c>
      <c r="H229" s="55">
        <f>VLOOKUP($K229,'[1]исх данные 2018-2019'!$A$10:$H$548,7,0)</f>
        <v>2400000</v>
      </c>
      <c r="I229" s="54">
        <v>1210220480</v>
      </c>
      <c r="J229" s="36" t="str">
        <f t="shared" si="21"/>
        <v>1210220480</v>
      </c>
      <c r="K229" s="45" t="str">
        <f t="shared" si="22"/>
        <v>60104121210220480634</v>
      </c>
    </row>
    <row r="230" spans="1:11" s="38" customFormat="1" ht="25.5">
      <c r="A230" s="65" t="s">
        <v>232</v>
      </c>
      <c r="B230" s="53" t="s">
        <v>77</v>
      </c>
      <c r="C230" s="54" t="s">
        <v>86</v>
      </c>
      <c r="D230" s="54" t="s">
        <v>68</v>
      </c>
      <c r="E230" s="54" t="s">
        <v>233</v>
      </c>
      <c r="F230" s="54" t="s">
        <v>24</v>
      </c>
      <c r="G230" s="55">
        <f t="shared" ref="G230:H231" si="27">G231</f>
        <v>660000</v>
      </c>
      <c r="H230" s="55">
        <f t="shared" si="27"/>
        <v>660000</v>
      </c>
      <c r="I230" s="54">
        <v>1210300000</v>
      </c>
      <c r="J230" s="36" t="str">
        <f t="shared" si="21"/>
        <v>1210300000</v>
      </c>
      <c r="K230" s="45" t="str">
        <f t="shared" si="22"/>
        <v>60104121210300000000</v>
      </c>
    </row>
    <row r="231" spans="1:11" s="59" customFormat="1" ht="25.5">
      <c r="A231" s="65" t="s">
        <v>230</v>
      </c>
      <c r="B231" s="53" t="s">
        <v>77</v>
      </c>
      <c r="C231" s="54" t="s">
        <v>86</v>
      </c>
      <c r="D231" s="54" t="s">
        <v>68</v>
      </c>
      <c r="E231" s="54" t="s">
        <v>234</v>
      </c>
      <c r="F231" s="54" t="s">
        <v>24</v>
      </c>
      <c r="G231" s="55">
        <f t="shared" si="27"/>
        <v>660000</v>
      </c>
      <c r="H231" s="55">
        <f t="shared" si="27"/>
        <v>660000</v>
      </c>
      <c r="I231" s="54">
        <v>1210320480</v>
      </c>
      <c r="J231" s="36" t="str">
        <f t="shared" si="21"/>
        <v>1210320480</v>
      </c>
      <c r="K231" s="45" t="str">
        <f t="shared" si="22"/>
        <v>60104121210320480000</v>
      </c>
    </row>
    <row r="232" spans="1:11" s="38" customFormat="1" ht="25.5">
      <c r="A232" s="52" t="s">
        <v>43</v>
      </c>
      <c r="B232" s="53" t="s">
        <v>77</v>
      </c>
      <c r="C232" s="54" t="s">
        <v>86</v>
      </c>
      <c r="D232" s="54" t="s">
        <v>68</v>
      </c>
      <c r="E232" s="54" t="s">
        <v>234</v>
      </c>
      <c r="F232" s="54" t="s">
        <v>44</v>
      </c>
      <c r="G232" s="55">
        <f>G233</f>
        <v>660000</v>
      </c>
      <c r="H232" s="55">
        <f>H233</f>
        <v>660000</v>
      </c>
      <c r="I232" s="54">
        <v>1210320480</v>
      </c>
      <c r="J232" s="36" t="str">
        <f t="shared" si="21"/>
        <v>1210320480</v>
      </c>
      <c r="K232" s="45" t="str">
        <f t="shared" si="22"/>
        <v>60104121210320480240</v>
      </c>
    </row>
    <row r="233" spans="1:11" s="38" customFormat="1">
      <c r="A233" s="52" t="s">
        <v>1231</v>
      </c>
      <c r="B233" s="53" t="s">
        <v>77</v>
      </c>
      <c r="C233" s="54" t="s">
        <v>86</v>
      </c>
      <c r="D233" s="54" t="s">
        <v>68</v>
      </c>
      <c r="E233" s="54" t="s">
        <v>234</v>
      </c>
      <c r="F233" s="54" t="s">
        <v>46</v>
      </c>
      <c r="G233" s="55">
        <f>VLOOKUP($K233,'[1]исх данные 2018-2019'!$A$10:$H$548,6,0)</f>
        <v>660000</v>
      </c>
      <c r="H233" s="55">
        <f>VLOOKUP($K233,'[1]исх данные 2018-2019'!$A$10:$H$548,7,0)</f>
        <v>660000</v>
      </c>
      <c r="I233" s="54">
        <v>1210320480</v>
      </c>
      <c r="J233" s="36" t="str">
        <f t="shared" si="21"/>
        <v>1210320480</v>
      </c>
      <c r="K233" s="45" t="str">
        <f t="shared" si="22"/>
        <v>60104121210320480244</v>
      </c>
    </row>
    <row r="234" spans="1:11" s="38" customFormat="1" ht="25.5">
      <c r="A234" s="52" t="s">
        <v>111</v>
      </c>
      <c r="B234" s="53" t="s">
        <v>77</v>
      </c>
      <c r="C234" s="54" t="s">
        <v>86</v>
      </c>
      <c r="D234" s="54" t="s">
        <v>68</v>
      </c>
      <c r="E234" s="54" t="s">
        <v>112</v>
      </c>
      <c r="F234" s="54" t="s">
        <v>24</v>
      </c>
      <c r="G234" s="55">
        <f>G239+G235</f>
        <v>3337500</v>
      </c>
      <c r="H234" s="55">
        <f>H239+H235</f>
        <v>3337500</v>
      </c>
      <c r="I234" s="54">
        <v>1220000000</v>
      </c>
      <c r="J234" s="36" t="str">
        <f t="shared" si="21"/>
        <v>1220000000</v>
      </c>
      <c r="K234" s="45" t="str">
        <f t="shared" si="22"/>
        <v>60104121220000000000</v>
      </c>
    </row>
    <row r="235" spans="1:11" s="59" customFormat="1" ht="25.5">
      <c r="A235" s="65" t="s">
        <v>235</v>
      </c>
      <c r="B235" s="53" t="s">
        <v>77</v>
      </c>
      <c r="C235" s="54" t="s">
        <v>86</v>
      </c>
      <c r="D235" s="54" t="s">
        <v>68</v>
      </c>
      <c r="E235" s="54" t="s">
        <v>236</v>
      </c>
      <c r="F235" s="54" t="s">
        <v>24</v>
      </c>
      <c r="G235" s="55">
        <f t="shared" ref="G235:H237" si="28">G236</f>
        <v>1150000</v>
      </c>
      <c r="H235" s="55">
        <f t="shared" si="28"/>
        <v>1150000</v>
      </c>
      <c r="I235" s="54">
        <v>1220100000</v>
      </c>
      <c r="J235" s="36" t="str">
        <f t="shared" si="21"/>
        <v>1220100000</v>
      </c>
      <c r="K235" s="45" t="str">
        <f t="shared" si="22"/>
        <v>60104121220100000000</v>
      </c>
    </row>
    <row r="236" spans="1:11" s="38" customFormat="1">
      <c r="A236" s="65" t="s">
        <v>237</v>
      </c>
      <c r="B236" s="53" t="s">
        <v>77</v>
      </c>
      <c r="C236" s="54" t="s">
        <v>86</v>
      </c>
      <c r="D236" s="54" t="s">
        <v>68</v>
      </c>
      <c r="E236" s="54" t="s">
        <v>238</v>
      </c>
      <c r="F236" s="54" t="s">
        <v>24</v>
      </c>
      <c r="G236" s="55">
        <f t="shared" si="28"/>
        <v>1150000</v>
      </c>
      <c r="H236" s="55">
        <f t="shared" si="28"/>
        <v>1150000</v>
      </c>
      <c r="I236" s="54">
        <v>1220120650</v>
      </c>
      <c r="J236" s="36" t="str">
        <f t="shared" si="21"/>
        <v>1220120650</v>
      </c>
      <c r="K236" s="45" t="str">
        <f t="shared" si="22"/>
        <v>60104121220120650000</v>
      </c>
    </row>
    <row r="237" spans="1:11" s="38" customFormat="1" ht="25.5">
      <c r="A237" s="52" t="s">
        <v>43</v>
      </c>
      <c r="B237" s="53" t="s">
        <v>77</v>
      </c>
      <c r="C237" s="54" t="s">
        <v>86</v>
      </c>
      <c r="D237" s="54" t="s">
        <v>68</v>
      </c>
      <c r="E237" s="54" t="s">
        <v>238</v>
      </c>
      <c r="F237" s="54" t="s">
        <v>44</v>
      </c>
      <c r="G237" s="55">
        <f t="shared" si="28"/>
        <v>1150000</v>
      </c>
      <c r="H237" s="55">
        <f t="shared" si="28"/>
        <v>1150000</v>
      </c>
      <c r="I237" s="54">
        <v>1220120650</v>
      </c>
      <c r="J237" s="36" t="str">
        <f t="shared" si="21"/>
        <v>1220120650</v>
      </c>
      <c r="K237" s="45" t="str">
        <f t="shared" si="22"/>
        <v>60104121220120650240</v>
      </c>
    </row>
    <row r="238" spans="1:11" s="38" customFormat="1">
      <c r="A238" s="52" t="s">
        <v>1231</v>
      </c>
      <c r="B238" s="53" t="s">
        <v>77</v>
      </c>
      <c r="C238" s="54" t="s">
        <v>86</v>
      </c>
      <c r="D238" s="54" t="s">
        <v>68</v>
      </c>
      <c r="E238" s="54" t="s">
        <v>238</v>
      </c>
      <c r="F238" s="54" t="s">
        <v>46</v>
      </c>
      <c r="G238" s="55">
        <f>VLOOKUP($K238,'[1]исх данные 2018-2019'!$A$10:$H$548,6,0)</f>
        <v>1150000</v>
      </c>
      <c r="H238" s="55">
        <f>VLOOKUP($K238,'[1]исх данные 2018-2019'!$A$10:$H$548,7,0)</f>
        <v>1150000</v>
      </c>
      <c r="I238" s="54">
        <v>1220120650</v>
      </c>
      <c r="J238" s="36" t="str">
        <f t="shared" si="21"/>
        <v>1220120650</v>
      </c>
      <c r="K238" s="45" t="str">
        <f t="shared" si="22"/>
        <v>60104121220120650244</v>
      </c>
    </row>
    <row r="239" spans="1:11" s="38" customFormat="1" ht="25.5">
      <c r="A239" s="52" t="s">
        <v>239</v>
      </c>
      <c r="B239" s="53" t="s">
        <v>77</v>
      </c>
      <c r="C239" s="54" t="s">
        <v>86</v>
      </c>
      <c r="D239" s="54" t="s">
        <v>68</v>
      </c>
      <c r="E239" s="54" t="s">
        <v>240</v>
      </c>
      <c r="F239" s="54" t="s">
        <v>24</v>
      </c>
      <c r="G239" s="55">
        <f t="shared" ref="G239:H239" si="29">G240</f>
        <v>2187500</v>
      </c>
      <c r="H239" s="55">
        <f t="shared" si="29"/>
        <v>2187500</v>
      </c>
      <c r="I239" s="54">
        <v>1220200000</v>
      </c>
      <c r="J239" s="36" t="str">
        <f t="shared" si="21"/>
        <v>1220200000</v>
      </c>
      <c r="K239" s="45" t="str">
        <f t="shared" si="22"/>
        <v>60104121220200000000</v>
      </c>
    </row>
    <row r="240" spans="1:11" s="38" customFormat="1" ht="25.5">
      <c r="A240" s="65" t="s">
        <v>113</v>
      </c>
      <c r="B240" s="53" t="s">
        <v>77</v>
      </c>
      <c r="C240" s="54" t="s">
        <v>86</v>
      </c>
      <c r="D240" s="54" t="s">
        <v>68</v>
      </c>
      <c r="E240" s="54" t="s">
        <v>114</v>
      </c>
      <c r="F240" s="54" t="s">
        <v>24</v>
      </c>
      <c r="G240" s="55">
        <f>G241+G243</f>
        <v>2187500</v>
      </c>
      <c r="H240" s="55">
        <f>H241+H243</f>
        <v>2187500</v>
      </c>
      <c r="I240" s="54">
        <v>1220220640</v>
      </c>
      <c r="J240" s="36" t="str">
        <f t="shared" si="21"/>
        <v>1220220640</v>
      </c>
      <c r="K240" s="45" t="str">
        <f t="shared" si="22"/>
        <v>60104121220220640000</v>
      </c>
    </row>
    <row r="241" spans="1:11" s="38" customFormat="1" ht="25.5">
      <c r="A241" s="52" t="s">
        <v>43</v>
      </c>
      <c r="B241" s="53" t="s">
        <v>77</v>
      </c>
      <c r="C241" s="54" t="s">
        <v>86</v>
      </c>
      <c r="D241" s="54" t="s">
        <v>68</v>
      </c>
      <c r="E241" s="54" t="s">
        <v>114</v>
      </c>
      <c r="F241" s="54" t="s">
        <v>44</v>
      </c>
      <c r="G241" s="55">
        <f>G242</f>
        <v>2087500</v>
      </c>
      <c r="H241" s="55">
        <f>H242</f>
        <v>2087500</v>
      </c>
      <c r="I241" s="54">
        <v>1220220640</v>
      </c>
      <c r="J241" s="36" t="str">
        <f t="shared" si="21"/>
        <v>1220220640</v>
      </c>
      <c r="K241" s="45" t="str">
        <f t="shared" si="22"/>
        <v>60104121220220640240</v>
      </c>
    </row>
    <row r="242" spans="1:11" s="38" customFormat="1">
      <c r="A242" s="52" t="s">
        <v>1231</v>
      </c>
      <c r="B242" s="53" t="s">
        <v>77</v>
      </c>
      <c r="C242" s="54" t="s">
        <v>86</v>
      </c>
      <c r="D242" s="54" t="s">
        <v>68</v>
      </c>
      <c r="E242" s="54" t="s">
        <v>114</v>
      </c>
      <c r="F242" s="54" t="s">
        <v>46</v>
      </c>
      <c r="G242" s="55">
        <f>VLOOKUP($K242,'[1]исх данные 2018-2019'!$A$10:$H$548,6,0)</f>
        <v>2087500</v>
      </c>
      <c r="H242" s="55">
        <f>VLOOKUP($K242,'[1]исх данные 2018-2019'!$A$10:$H$548,7,0)</f>
        <v>2087500</v>
      </c>
      <c r="I242" s="54">
        <v>1220220640</v>
      </c>
      <c r="J242" s="36" t="str">
        <f t="shared" si="21"/>
        <v>1220220640</v>
      </c>
      <c r="K242" s="45" t="str">
        <f t="shared" si="22"/>
        <v>60104121220220640244</v>
      </c>
    </row>
    <row r="243" spans="1:11" s="59" customFormat="1" ht="38.25">
      <c r="A243" s="52" t="s">
        <v>223</v>
      </c>
      <c r="B243" s="53" t="s">
        <v>77</v>
      </c>
      <c r="C243" s="54" t="s">
        <v>86</v>
      </c>
      <c r="D243" s="54" t="s">
        <v>68</v>
      </c>
      <c r="E243" s="54" t="s">
        <v>114</v>
      </c>
      <c r="F243" s="54" t="s">
        <v>224</v>
      </c>
      <c r="G243" s="55">
        <f>G244</f>
        <v>100000</v>
      </c>
      <c r="H243" s="55">
        <f>H244</f>
        <v>100000</v>
      </c>
      <c r="I243" s="54">
        <v>1220220640</v>
      </c>
      <c r="J243" s="36" t="str">
        <f t="shared" si="21"/>
        <v>1220220640</v>
      </c>
      <c r="K243" s="45" t="str">
        <f t="shared" si="22"/>
        <v>60104121220220640810</v>
      </c>
    </row>
    <row r="244" spans="1:11" s="38" customFormat="1" ht="63.75">
      <c r="A244" s="57" t="s">
        <v>1246</v>
      </c>
      <c r="B244" s="53" t="s">
        <v>77</v>
      </c>
      <c r="C244" s="54" t="s">
        <v>86</v>
      </c>
      <c r="D244" s="54" t="s">
        <v>68</v>
      </c>
      <c r="E244" s="54" t="s">
        <v>114</v>
      </c>
      <c r="F244" s="54" t="s">
        <v>1247</v>
      </c>
      <c r="G244" s="55">
        <f>VLOOKUP($K244,'[1]исх данные 2018-2019'!$A$10:$H$548,6,0)</f>
        <v>100000</v>
      </c>
      <c r="H244" s="55">
        <f>VLOOKUP($K244,'[1]исх данные 2018-2019'!$A$10:$H$548,7,0)</f>
        <v>100000</v>
      </c>
      <c r="I244" s="54">
        <v>1220220640</v>
      </c>
      <c r="J244" s="36" t="str">
        <f t="shared" si="21"/>
        <v>1220220640</v>
      </c>
      <c r="K244" s="45" t="str">
        <f t="shared" si="22"/>
        <v>60104121220220640813</v>
      </c>
    </row>
    <row r="245" spans="1:11" s="38" customFormat="1">
      <c r="A245" s="40" t="s">
        <v>241</v>
      </c>
      <c r="B245" s="41" t="s">
        <v>77</v>
      </c>
      <c r="C245" s="42" t="s">
        <v>242</v>
      </c>
      <c r="D245" s="42" t="s">
        <v>22</v>
      </c>
      <c r="E245" s="42" t="s">
        <v>23</v>
      </c>
      <c r="F245" s="42" t="s">
        <v>24</v>
      </c>
      <c r="G245" s="43">
        <f t="shared" ref="G245:H250" si="30">G246</f>
        <v>160000</v>
      </c>
      <c r="H245" s="43">
        <f t="shared" si="30"/>
        <v>160000</v>
      </c>
      <c r="I245" s="42">
        <v>0</v>
      </c>
      <c r="J245" s="36" t="str">
        <f t="shared" si="21"/>
        <v>0000000000</v>
      </c>
      <c r="K245" s="45" t="str">
        <f t="shared" si="22"/>
        <v>60107000000000000000</v>
      </c>
    </row>
    <row r="246" spans="1:11" s="38" customFormat="1">
      <c r="A246" s="47" t="s">
        <v>243</v>
      </c>
      <c r="B246" s="48" t="s">
        <v>77</v>
      </c>
      <c r="C246" s="49" t="s">
        <v>242</v>
      </c>
      <c r="D246" s="49" t="s">
        <v>100</v>
      </c>
      <c r="E246" s="49" t="s">
        <v>23</v>
      </c>
      <c r="F246" s="49" t="s">
        <v>24</v>
      </c>
      <c r="G246" s="50">
        <f t="shared" si="30"/>
        <v>160000</v>
      </c>
      <c r="H246" s="50">
        <f t="shared" si="30"/>
        <v>160000</v>
      </c>
      <c r="I246" s="49">
        <v>0</v>
      </c>
      <c r="J246" s="36" t="str">
        <f t="shared" si="21"/>
        <v>0000000000</v>
      </c>
      <c r="K246" s="45" t="str">
        <f t="shared" si="22"/>
        <v>60107050000000000000</v>
      </c>
    </row>
    <row r="247" spans="1:11" s="38" customFormat="1" ht="25.5">
      <c r="A247" s="65" t="s">
        <v>123</v>
      </c>
      <c r="B247" s="53" t="s">
        <v>77</v>
      </c>
      <c r="C247" s="54" t="s">
        <v>242</v>
      </c>
      <c r="D247" s="54" t="s">
        <v>100</v>
      </c>
      <c r="E247" s="54" t="s">
        <v>124</v>
      </c>
      <c r="F247" s="54" t="s">
        <v>24</v>
      </c>
      <c r="G247" s="55">
        <f t="shared" si="30"/>
        <v>160000</v>
      </c>
      <c r="H247" s="55">
        <f t="shared" si="30"/>
        <v>160000</v>
      </c>
      <c r="I247" s="54">
        <v>1300000000</v>
      </c>
      <c r="J247" s="36" t="str">
        <f t="shared" si="21"/>
        <v>1300000000</v>
      </c>
      <c r="K247" s="45" t="str">
        <f t="shared" si="22"/>
        <v>60107051300000000000</v>
      </c>
    </row>
    <row r="248" spans="1:11" s="38" customFormat="1">
      <c r="A248" s="65" t="s">
        <v>244</v>
      </c>
      <c r="B248" s="53" t="s">
        <v>77</v>
      </c>
      <c r="C248" s="54" t="s">
        <v>242</v>
      </c>
      <c r="D248" s="54" t="s">
        <v>100</v>
      </c>
      <c r="E248" s="54" t="s">
        <v>245</v>
      </c>
      <c r="F248" s="54" t="s">
        <v>24</v>
      </c>
      <c r="G248" s="55">
        <f t="shared" si="30"/>
        <v>160000</v>
      </c>
      <c r="H248" s="55">
        <f t="shared" si="30"/>
        <v>160000</v>
      </c>
      <c r="I248" s="54">
        <v>1310000000</v>
      </c>
      <c r="J248" s="36" t="str">
        <f t="shared" si="21"/>
        <v>1310000000</v>
      </c>
      <c r="K248" s="45" t="str">
        <f t="shared" si="22"/>
        <v>60107051310000000000</v>
      </c>
    </row>
    <row r="249" spans="1:11" s="38" customFormat="1" ht="25.5">
      <c r="A249" s="65" t="s">
        <v>246</v>
      </c>
      <c r="B249" s="53" t="s">
        <v>77</v>
      </c>
      <c r="C249" s="54" t="s">
        <v>242</v>
      </c>
      <c r="D249" s="54" t="s">
        <v>100</v>
      </c>
      <c r="E249" s="54" t="s">
        <v>247</v>
      </c>
      <c r="F249" s="54" t="s">
        <v>24</v>
      </c>
      <c r="G249" s="55">
        <f t="shared" si="30"/>
        <v>160000</v>
      </c>
      <c r="H249" s="55">
        <f t="shared" si="30"/>
        <v>160000</v>
      </c>
      <c r="I249" s="54">
        <v>1310100000</v>
      </c>
      <c r="J249" s="36" t="str">
        <f t="shared" si="21"/>
        <v>1310100000</v>
      </c>
      <c r="K249" s="45" t="str">
        <f t="shared" si="22"/>
        <v>60107051310100000000</v>
      </c>
    </row>
    <row r="250" spans="1:11" s="38" customFormat="1" ht="25.5">
      <c r="A250" s="65" t="s">
        <v>248</v>
      </c>
      <c r="B250" s="53" t="s">
        <v>77</v>
      </c>
      <c r="C250" s="54" t="s">
        <v>242</v>
      </c>
      <c r="D250" s="54" t="s">
        <v>100</v>
      </c>
      <c r="E250" s="54" t="s">
        <v>249</v>
      </c>
      <c r="F250" s="54" t="s">
        <v>24</v>
      </c>
      <c r="G250" s="55">
        <f t="shared" si="30"/>
        <v>160000</v>
      </c>
      <c r="H250" s="55">
        <f t="shared" si="30"/>
        <v>160000</v>
      </c>
      <c r="I250" s="54">
        <v>1310120450</v>
      </c>
      <c r="J250" s="36" t="str">
        <f t="shared" si="21"/>
        <v>1310120450</v>
      </c>
      <c r="K250" s="45" t="str">
        <f t="shared" si="22"/>
        <v>60107051310120450000</v>
      </c>
    </row>
    <row r="251" spans="1:11" s="59" customFormat="1" ht="25.5">
      <c r="A251" s="52" t="s">
        <v>43</v>
      </c>
      <c r="B251" s="53" t="s">
        <v>77</v>
      </c>
      <c r="C251" s="54" t="s">
        <v>242</v>
      </c>
      <c r="D251" s="54" t="s">
        <v>100</v>
      </c>
      <c r="E251" s="54" t="s">
        <v>249</v>
      </c>
      <c r="F251" s="54" t="s">
        <v>44</v>
      </c>
      <c r="G251" s="55">
        <f>G252</f>
        <v>160000</v>
      </c>
      <c r="H251" s="55">
        <f>H252</f>
        <v>160000</v>
      </c>
      <c r="I251" s="54">
        <v>1310120450</v>
      </c>
      <c r="J251" s="36" t="str">
        <f t="shared" si="21"/>
        <v>1310120450</v>
      </c>
      <c r="K251" s="45" t="str">
        <f t="shared" si="22"/>
        <v>60107051310120450240</v>
      </c>
    </row>
    <row r="252" spans="1:11" s="38" customFormat="1">
      <c r="A252" s="52" t="s">
        <v>1231</v>
      </c>
      <c r="B252" s="53" t="s">
        <v>77</v>
      </c>
      <c r="C252" s="54" t="s">
        <v>242</v>
      </c>
      <c r="D252" s="54" t="s">
        <v>100</v>
      </c>
      <c r="E252" s="54" t="s">
        <v>249</v>
      </c>
      <c r="F252" s="54" t="s">
        <v>46</v>
      </c>
      <c r="G252" s="55">
        <f>VLOOKUP($K252,'[1]исх данные 2018-2019'!$A$10:$H$548,6,0)</f>
        <v>160000</v>
      </c>
      <c r="H252" s="55">
        <f>VLOOKUP($K252,'[1]исх данные 2018-2019'!$A$10:$H$548,7,0)</f>
        <v>160000</v>
      </c>
      <c r="I252" s="54">
        <v>1310120450</v>
      </c>
      <c r="J252" s="36" t="str">
        <f t="shared" si="21"/>
        <v>1310120450</v>
      </c>
      <c r="K252" s="45" t="str">
        <f t="shared" si="22"/>
        <v>60107051310120450244</v>
      </c>
    </row>
    <row r="253" spans="1:11" s="38" customFormat="1">
      <c r="A253" s="40" t="s">
        <v>250</v>
      </c>
      <c r="B253" s="41" t="s">
        <v>77</v>
      </c>
      <c r="C253" s="42" t="s">
        <v>251</v>
      </c>
      <c r="D253" s="42" t="s">
        <v>22</v>
      </c>
      <c r="E253" s="42" t="s">
        <v>23</v>
      </c>
      <c r="F253" s="42" t="s">
        <v>24</v>
      </c>
      <c r="G253" s="43">
        <f t="shared" ref="G253:H257" si="31">G254</f>
        <v>1911000</v>
      </c>
      <c r="H253" s="43">
        <f t="shared" si="31"/>
        <v>1911000</v>
      </c>
      <c r="I253" s="42">
        <v>0</v>
      </c>
      <c r="J253" s="36" t="str">
        <f t="shared" si="21"/>
        <v>0000000000</v>
      </c>
      <c r="K253" s="45" t="str">
        <f t="shared" si="22"/>
        <v>60108000000000000000</v>
      </c>
    </row>
    <row r="254" spans="1:11" s="38" customFormat="1">
      <c r="A254" s="47" t="s">
        <v>252</v>
      </c>
      <c r="B254" s="48" t="s">
        <v>77</v>
      </c>
      <c r="C254" s="49" t="s">
        <v>251</v>
      </c>
      <c r="D254" s="49" t="s">
        <v>26</v>
      </c>
      <c r="E254" s="49" t="s">
        <v>23</v>
      </c>
      <c r="F254" s="49" t="s">
        <v>24</v>
      </c>
      <c r="G254" s="50">
        <f t="shared" si="31"/>
        <v>1911000</v>
      </c>
      <c r="H254" s="50">
        <f t="shared" si="31"/>
        <v>1911000</v>
      </c>
      <c r="I254" s="49">
        <v>0</v>
      </c>
      <c r="J254" s="36" t="str">
        <f t="shared" si="21"/>
        <v>0000000000</v>
      </c>
      <c r="K254" s="45" t="str">
        <f t="shared" si="22"/>
        <v>60108010000000000000</v>
      </c>
    </row>
    <row r="255" spans="1:11" s="38" customFormat="1">
      <c r="A255" s="52" t="s">
        <v>253</v>
      </c>
      <c r="B255" s="53" t="s">
        <v>77</v>
      </c>
      <c r="C255" s="54" t="s">
        <v>251</v>
      </c>
      <c r="D255" s="54" t="s">
        <v>26</v>
      </c>
      <c r="E255" s="54" t="s">
        <v>254</v>
      </c>
      <c r="F255" s="54" t="s">
        <v>24</v>
      </c>
      <c r="G255" s="55">
        <f t="shared" si="31"/>
        <v>1911000</v>
      </c>
      <c r="H255" s="55">
        <f t="shared" si="31"/>
        <v>1911000</v>
      </c>
      <c r="I255" s="54">
        <v>700000000</v>
      </c>
      <c r="J255" s="36" t="str">
        <f t="shared" si="21"/>
        <v>0700000000</v>
      </c>
      <c r="K255" s="45" t="str">
        <f t="shared" si="22"/>
        <v>60108010700000000000</v>
      </c>
    </row>
    <row r="256" spans="1:11" s="38" customFormat="1" ht="38.25">
      <c r="A256" s="65" t="s">
        <v>255</v>
      </c>
      <c r="B256" s="53" t="s">
        <v>77</v>
      </c>
      <c r="C256" s="54" t="s">
        <v>251</v>
      </c>
      <c r="D256" s="54" t="s">
        <v>26</v>
      </c>
      <c r="E256" s="54" t="s">
        <v>256</v>
      </c>
      <c r="F256" s="54" t="s">
        <v>24</v>
      </c>
      <c r="G256" s="55">
        <f t="shared" si="31"/>
        <v>1911000</v>
      </c>
      <c r="H256" s="55">
        <f t="shared" si="31"/>
        <v>1911000</v>
      </c>
      <c r="I256" s="54">
        <v>710000000</v>
      </c>
      <c r="J256" s="36" t="str">
        <f t="shared" si="21"/>
        <v>0710000000</v>
      </c>
      <c r="K256" s="45" t="str">
        <f t="shared" si="22"/>
        <v>60108010710000000000</v>
      </c>
    </row>
    <row r="257" spans="1:11" s="38" customFormat="1" ht="51">
      <c r="A257" s="65" t="s">
        <v>257</v>
      </c>
      <c r="B257" s="53" t="s">
        <v>77</v>
      </c>
      <c r="C257" s="54" t="s">
        <v>251</v>
      </c>
      <c r="D257" s="54" t="s">
        <v>26</v>
      </c>
      <c r="E257" s="54" t="s">
        <v>258</v>
      </c>
      <c r="F257" s="54" t="s">
        <v>24</v>
      </c>
      <c r="G257" s="55">
        <f t="shared" si="31"/>
        <v>1911000</v>
      </c>
      <c r="H257" s="55">
        <f t="shared" si="31"/>
        <v>1911000</v>
      </c>
      <c r="I257" s="54">
        <v>710100000</v>
      </c>
      <c r="J257" s="36" t="str">
        <f t="shared" si="21"/>
        <v>0710100000</v>
      </c>
      <c r="K257" s="45" t="str">
        <f t="shared" si="22"/>
        <v>60108010710100000000</v>
      </c>
    </row>
    <row r="258" spans="1:11" s="38" customFormat="1">
      <c r="A258" s="65" t="s">
        <v>259</v>
      </c>
      <c r="B258" s="53" t="s">
        <v>77</v>
      </c>
      <c r="C258" s="54" t="s">
        <v>251</v>
      </c>
      <c r="D258" s="54" t="s">
        <v>26</v>
      </c>
      <c r="E258" s="54" t="s">
        <v>260</v>
      </c>
      <c r="F258" s="54" t="s">
        <v>24</v>
      </c>
      <c r="G258" s="55">
        <f>G259</f>
        <v>1911000</v>
      </c>
      <c r="H258" s="55">
        <f>H259</f>
        <v>1911000</v>
      </c>
      <c r="I258" s="54">
        <v>710120060</v>
      </c>
      <c r="J258" s="36" t="str">
        <f t="shared" si="21"/>
        <v>0710120060</v>
      </c>
      <c r="K258" s="45" t="str">
        <f t="shared" si="22"/>
        <v>60108010710120060000</v>
      </c>
    </row>
    <row r="259" spans="1:11" s="59" customFormat="1" ht="25.5">
      <c r="A259" s="52" t="s">
        <v>43</v>
      </c>
      <c r="B259" s="53" t="s">
        <v>77</v>
      </c>
      <c r="C259" s="54" t="s">
        <v>251</v>
      </c>
      <c r="D259" s="54" t="s">
        <v>26</v>
      </c>
      <c r="E259" s="54" t="s">
        <v>260</v>
      </c>
      <c r="F259" s="54" t="s">
        <v>44</v>
      </c>
      <c r="G259" s="55">
        <f>G260</f>
        <v>1911000</v>
      </c>
      <c r="H259" s="55">
        <f>H260</f>
        <v>1911000</v>
      </c>
      <c r="I259" s="54">
        <v>710120060</v>
      </c>
      <c r="J259" s="36" t="str">
        <f t="shared" si="21"/>
        <v>0710120060</v>
      </c>
      <c r="K259" s="45" t="str">
        <f t="shared" si="22"/>
        <v>60108010710120060240</v>
      </c>
    </row>
    <row r="260" spans="1:11" s="38" customFormat="1">
      <c r="A260" s="52" t="s">
        <v>1231</v>
      </c>
      <c r="B260" s="53" t="s">
        <v>77</v>
      </c>
      <c r="C260" s="54" t="s">
        <v>251</v>
      </c>
      <c r="D260" s="54" t="s">
        <v>26</v>
      </c>
      <c r="E260" s="54" t="s">
        <v>260</v>
      </c>
      <c r="F260" s="54" t="s">
        <v>46</v>
      </c>
      <c r="G260" s="55">
        <f>VLOOKUP($K260,'[1]исх данные 2018-2019'!$A$10:$H$548,6,0)</f>
        <v>1911000</v>
      </c>
      <c r="H260" s="55">
        <f>VLOOKUP($K260,'[1]исх данные 2018-2019'!$A$10:$H$548,7,0)</f>
        <v>1911000</v>
      </c>
      <c r="I260" s="54">
        <v>710120060</v>
      </c>
      <c r="J260" s="36" t="str">
        <f t="shared" si="21"/>
        <v>0710120060</v>
      </c>
      <c r="K260" s="45" t="str">
        <f t="shared" si="22"/>
        <v>60108010710120060244</v>
      </c>
    </row>
    <row r="261" spans="1:11" s="38" customFormat="1">
      <c r="A261" s="40" t="s">
        <v>67</v>
      </c>
      <c r="B261" s="41" t="s">
        <v>77</v>
      </c>
      <c r="C261" s="42" t="s">
        <v>68</v>
      </c>
      <c r="D261" s="42" t="s">
        <v>22</v>
      </c>
      <c r="E261" s="42" t="s">
        <v>23</v>
      </c>
      <c r="F261" s="42" t="s">
        <v>24</v>
      </c>
      <c r="G261" s="43">
        <f>G269+G262</f>
        <v>20457500</v>
      </c>
      <c r="H261" s="43">
        <f>H269+H262</f>
        <v>20457500</v>
      </c>
      <c r="I261" s="42">
        <v>0</v>
      </c>
      <c r="J261" s="36" t="str">
        <f t="shared" si="21"/>
        <v>0000000000</v>
      </c>
      <c r="K261" s="45" t="str">
        <f t="shared" si="22"/>
        <v>60112000000000000000</v>
      </c>
    </row>
    <row r="262" spans="1:11" s="38" customFormat="1">
      <c r="A262" s="47" t="s">
        <v>69</v>
      </c>
      <c r="B262" s="48" t="s">
        <v>77</v>
      </c>
      <c r="C262" s="49" t="s">
        <v>68</v>
      </c>
      <c r="D262" s="49" t="s">
        <v>26</v>
      </c>
      <c r="E262" s="49" t="s">
        <v>23</v>
      </c>
      <c r="F262" s="49" t="s">
        <v>24</v>
      </c>
      <c r="G262" s="50">
        <f t="shared" ref="G262:H267" si="32">G263</f>
        <v>5900500</v>
      </c>
      <c r="H262" s="50">
        <f t="shared" si="32"/>
        <v>5900500</v>
      </c>
      <c r="I262" s="49">
        <v>0</v>
      </c>
      <c r="J262" s="36" t="str">
        <f t="shared" si="21"/>
        <v>0000000000</v>
      </c>
      <c r="K262" s="45" t="str">
        <f t="shared" si="22"/>
        <v>60112010000000000000</v>
      </c>
    </row>
    <row r="263" spans="1:11" s="38" customFormat="1" ht="38.25">
      <c r="A263" s="65" t="s">
        <v>131</v>
      </c>
      <c r="B263" s="53" t="s">
        <v>77</v>
      </c>
      <c r="C263" s="54" t="s">
        <v>68</v>
      </c>
      <c r="D263" s="54" t="s">
        <v>26</v>
      </c>
      <c r="E263" s="54" t="s">
        <v>132</v>
      </c>
      <c r="F263" s="54" t="s">
        <v>24</v>
      </c>
      <c r="G263" s="55">
        <f t="shared" si="32"/>
        <v>5900500</v>
      </c>
      <c r="H263" s="55">
        <f t="shared" si="32"/>
        <v>5900500</v>
      </c>
      <c r="I263" s="54">
        <v>1400000000</v>
      </c>
      <c r="J263" s="36" t="str">
        <f t="shared" si="21"/>
        <v>1400000000</v>
      </c>
      <c r="K263" s="45" t="str">
        <f t="shared" si="22"/>
        <v>60112011400000000000</v>
      </c>
    </row>
    <row r="264" spans="1:11" s="38" customFormat="1">
      <c r="A264" s="65" t="s">
        <v>133</v>
      </c>
      <c r="B264" s="53" t="s">
        <v>77</v>
      </c>
      <c r="C264" s="54" t="s">
        <v>68</v>
      </c>
      <c r="D264" s="54" t="s">
        <v>26</v>
      </c>
      <c r="E264" s="54" t="s">
        <v>134</v>
      </c>
      <c r="F264" s="54" t="s">
        <v>24</v>
      </c>
      <c r="G264" s="55">
        <f t="shared" si="32"/>
        <v>5900500</v>
      </c>
      <c r="H264" s="55">
        <f t="shared" si="32"/>
        <v>5900500</v>
      </c>
      <c r="I264" s="54">
        <v>1410000000</v>
      </c>
      <c r="J264" s="36" t="str">
        <f t="shared" si="21"/>
        <v>1410000000</v>
      </c>
      <c r="K264" s="45" t="str">
        <f t="shared" si="22"/>
        <v>60112011410000000000</v>
      </c>
    </row>
    <row r="265" spans="1:11" s="38" customFormat="1" ht="38.25">
      <c r="A265" s="65" t="s">
        <v>261</v>
      </c>
      <c r="B265" s="53" t="s">
        <v>77</v>
      </c>
      <c r="C265" s="54" t="s">
        <v>68</v>
      </c>
      <c r="D265" s="54" t="s">
        <v>26</v>
      </c>
      <c r="E265" s="54" t="s">
        <v>262</v>
      </c>
      <c r="F265" s="54" t="s">
        <v>24</v>
      </c>
      <c r="G265" s="55">
        <f t="shared" si="32"/>
        <v>5900500</v>
      </c>
      <c r="H265" s="55">
        <f t="shared" si="32"/>
        <v>5900500</v>
      </c>
      <c r="I265" s="54">
        <v>1410300000</v>
      </c>
      <c r="J265" s="36" t="str">
        <f t="shared" si="21"/>
        <v>1410300000</v>
      </c>
      <c r="K265" s="45" t="str">
        <f t="shared" si="22"/>
        <v>60112011410300000000</v>
      </c>
    </row>
    <row r="266" spans="1:11" s="59" customFormat="1">
      <c r="A266" s="65" t="s">
        <v>72</v>
      </c>
      <c r="B266" s="53" t="s">
        <v>77</v>
      </c>
      <c r="C266" s="54" t="s">
        <v>68</v>
      </c>
      <c r="D266" s="54" t="s">
        <v>26</v>
      </c>
      <c r="E266" s="54" t="s">
        <v>263</v>
      </c>
      <c r="F266" s="54" t="s">
        <v>24</v>
      </c>
      <c r="G266" s="55">
        <f t="shared" si="32"/>
        <v>5900500</v>
      </c>
      <c r="H266" s="55">
        <f t="shared" si="32"/>
        <v>5900500</v>
      </c>
      <c r="I266" s="54">
        <v>1410398710</v>
      </c>
      <c r="J266" s="36" t="str">
        <f t="shared" si="21"/>
        <v>1410398710</v>
      </c>
      <c r="K266" s="45" t="str">
        <f t="shared" si="22"/>
        <v>60112011410398710000</v>
      </c>
    </row>
    <row r="267" spans="1:11" s="38" customFormat="1" ht="25.5">
      <c r="A267" s="52" t="s">
        <v>43</v>
      </c>
      <c r="B267" s="53" t="s">
        <v>77</v>
      </c>
      <c r="C267" s="54" t="s">
        <v>68</v>
      </c>
      <c r="D267" s="54" t="s">
        <v>26</v>
      </c>
      <c r="E267" s="54" t="s">
        <v>263</v>
      </c>
      <c r="F267" s="54" t="s">
        <v>44</v>
      </c>
      <c r="G267" s="55">
        <f t="shared" si="32"/>
        <v>5900500</v>
      </c>
      <c r="H267" s="55">
        <f t="shared" si="32"/>
        <v>5900500</v>
      </c>
      <c r="I267" s="54">
        <v>1410398710</v>
      </c>
      <c r="J267" s="36" t="str">
        <f t="shared" ref="J267:J330" si="33">TEXT(I267,"0000000000")</f>
        <v>1410398710</v>
      </c>
      <c r="K267" s="45" t="str">
        <f t="shared" ref="K267:K330" si="34">CONCATENATE(B267,C267,D267,J267,F267)</f>
        <v>60112011410398710240</v>
      </c>
    </row>
    <row r="268" spans="1:11" s="38" customFormat="1">
      <c r="A268" s="52" t="s">
        <v>1231</v>
      </c>
      <c r="B268" s="53" t="s">
        <v>77</v>
      </c>
      <c r="C268" s="54" t="s">
        <v>68</v>
      </c>
      <c r="D268" s="54" t="s">
        <v>26</v>
      </c>
      <c r="E268" s="54" t="s">
        <v>263</v>
      </c>
      <c r="F268" s="54" t="s">
        <v>46</v>
      </c>
      <c r="G268" s="55">
        <f>VLOOKUP($K268,'[1]исх данные 2018-2019'!$A$10:$H$548,6,0)</f>
        <v>5900500</v>
      </c>
      <c r="H268" s="55">
        <f>VLOOKUP($K268,'[1]исх данные 2018-2019'!$A$10:$H$548,7,0)</f>
        <v>5900500</v>
      </c>
      <c r="I268" s="54">
        <v>1410398710</v>
      </c>
      <c r="J268" s="36" t="str">
        <f t="shared" si="33"/>
        <v>1410398710</v>
      </c>
      <c r="K268" s="45" t="str">
        <f t="shared" si="34"/>
        <v>60112011410398710244</v>
      </c>
    </row>
    <row r="269" spans="1:11" s="38" customFormat="1">
      <c r="A269" s="47" t="s">
        <v>74</v>
      </c>
      <c r="B269" s="48" t="s">
        <v>77</v>
      </c>
      <c r="C269" s="49" t="s">
        <v>68</v>
      </c>
      <c r="D269" s="49" t="s">
        <v>75</v>
      </c>
      <c r="E269" s="49" t="s">
        <v>23</v>
      </c>
      <c r="F269" s="49" t="s">
        <v>24</v>
      </c>
      <c r="G269" s="50">
        <f t="shared" ref="G269:H277" si="35">G270</f>
        <v>14557000</v>
      </c>
      <c r="H269" s="50">
        <f t="shared" si="35"/>
        <v>14557000</v>
      </c>
      <c r="I269" s="49">
        <v>0</v>
      </c>
      <c r="J269" s="36" t="str">
        <f t="shared" si="33"/>
        <v>0000000000</v>
      </c>
      <c r="K269" s="45" t="str">
        <f t="shared" si="34"/>
        <v>60112020000000000000</v>
      </c>
    </row>
    <row r="270" spans="1:11" s="82" customFormat="1" ht="38.25">
      <c r="A270" s="65" t="s">
        <v>131</v>
      </c>
      <c r="B270" s="53" t="s">
        <v>77</v>
      </c>
      <c r="C270" s="54" t="s">
        <v>68</v>
      </c>
      <c r="D270" s="54" t="s">
        <v>75</v>
      </c>
      <c r="E270" s="54" t="s">
        <v>132</v>
      </c>
      <c r="F270" s="54" t="s">
        <v>24</v>
      </c>
      <c r="G270" s="55">
        <f t="shared" si="35"/>
        <v>14557000</v>
      </c>
      <c r="H270" s="55">
        <f t="shared" si="35"/>
        <v>14557000</v>
      </c>
      <c r="I270" s="54">
        <v>1400000000</v>
      </c>
      <c r="J270" s="36" t="str">
        <f t="shared" si="33"/>
        <v>1400000000</v>
      </c>
      <c r="K270" s="45" t="str">
        <f t="shared" si="34"/>
        <v>60112021400000000000</v>
      </c>
    </row>
    <row r="271" spans="1:11" s="64" customFormat="1">
      <c r="A271" s="65" t="s">
        <v>133</v>
      </c>
      <c r="B271" s="53" t="s">
        <v>77</v>
      </c>
      <c r="C271" s="54" t="s">
        <v>68</v>
      </c>
      <c r="D271" s="54" t="s">
        <v>75</v>
      </c>
      <c r="E271" s="54" t="s">
        <v>134</v>
      </c>
      <c r="F271" s="54" t="s">
        <v>24</v>
      </c>
      <c r="G271" s="55">
        <f>G276+G272</f>
        <v>14557000</v>
      </c>
      <c r="H271" s="55">
        <f>H276+H272</f>
        <v>14557000</v>
      </c>
      <c r="I271" s="54">
        <v>1410000000</v>
      </c>
      <c r="J271" s="36" t="str">
        <f t="shared" si="33"/>
        <v>1410000000</v>
      </c>
      <c r="K271" s="45" t="str">
        <f t="shared" si="34"/>
        <v>60112021410000000000</v>
      </c>
    </row>
    <row r="272" spans="1:11" s="76" customFormat="1" ht="38.25">
      <c r="A272" s="65" t="s">
        <v>261</v>
      </c>
      <c r="B272" s="53" t="s">
        <v>77</v>
      </c>
      <c r="C272" s="54" t="s">
        <v>68</v>
      </c>
      <c r="D272" s="54" t="s">
        <v>75</v>
      </c>
      <c r="E272" s="54" t="s">
        <v>262</v>
      </c>
      <c r="F272" s="54" t="s">
        <v>24</v>
      </c>
      <c r="G272" s="55">
        <f t="shared" ref="G272:H274" si="36">G273</f>
        <v>1190000</v>
      </c>
      <c r="H272" s="55">
        <f t="shared" si="36"/>
        <v>1190000</v>
      </c>
      <c r="I272" s="54">
        <v>1410300000</v>
      </c>
      <c r="J272" s="36" t="str">
        <f t="shared" si="33"/>
        <v>1410300000</v>
      </c>
      <c r="K272" s="45" t="str">
        <f t="shared" si="34"/>
        <v>60112021410300000000</v>
      </c>
    </row>
    <row r="273" spans="1:11" s="76" customFormat="1" ht="12.75">
      <c r="A273" s="65" t="s">
        <v>72</v>
      </c>
      <c r="B273" s="53" t="s">
        <v>77</v>
      </c>
      <c r="C273" s="54" t="s">
        <v>68</v>
      </c>
      <c r="D273" s="54" t="s">
        <v>75</v>
      </c>
      <c r="E273" s="54" t="s">
        <v>263</v>
      </c>
      <c r="F273" s="54" t="s">
        <v>24</v>
      </c>
      <c r="G273" s="55">
        <f t="shared" si="36"/>
        <v>1190000</v>
      </c>
      <c r="H273" s="55">
        <f t="shared" si="36"/>
        <v>1190000</v>
      </c>
      <c r="I273" s="54">
        <v>1410398710</v>
      </c>
      <c r="J273" s="36" t="str">
        <f t="shared" si="33"/>
        <v>1410398710</v>
      </c>
      <c r="K273" s="45" t="str">
        <f t="shared" si="34"/>
        <v>60112021410398710000</v>
      </c>
    </row>
    <row r="274" spans="1:11" s="76" customFormat="1" ht="25.5">
      <c r="A274" s="52" t="s">
        <v>43</v>
      </c>
      <c r="B274" s="53" t="s">
        <v>77</v>
      </c>
      <c r="C274" s="54" t="s">
        <v>68</v>
      </c>
      <c r="D274" s="54" t="s">
        <v>75</v>
      </c>
      <c r="E274" s="54" t="s">
        <v>263</v>
      </c>
      <c r="F274" s="54" t="s">
        <v>44</v>
      </c>
      <c r="G274" s="55">
        <f t="shared" si="36"/>
        <v>1190000</v>
      </c>
      <c r="H274" s="55">
        <f t="shared" si="36"/>
        <v>1190000</v>
      </c>
      <c r="I274" s="54">
        <v>1410398710</v>
      </c>
      <c r="J274" s="36" t="str">
        <f t="shared" si="33"/>
        <v>1410398710</v>
      </c>
      <c r="K274" s="45" t="str">
        <f t="shared" si="34"/>
        <v>60112021410398710240</v>
      </c>
    </row>
    <row r="275" spans="1:11" s="76" customFormat="1" ht="12.75">
      <c r="A275" s="52" t="s">
        <v>1231</v>
      </c>
      <c r="B275" s="53" t="s">
        <v>77</v>
      </c>
      <c r="C275" s="54" t="s">
        <v>68</v>
      </c>
      <c r="D275" s="54" t="s">
        <v>75</v>
      </c>
      <c r="E275" s="54" t="s">
        <v>263</v>
      </c>
      <c r="F275" s="54" t="s">
        <v>46</v>
      </c>
      <c r="G275" s="55">
        <f>VLOOKUP($K275,'[1]исх данные 2018-2019'!$A$10:$H$548,6,0)</f>
        <v>1190000</v>
      </c>
      <c r="H275" s="55">
        <f>VLOOKUP($K275,'[1]исх данные 2018-2019'!$A$10:$H$548,7,0)</f>
        <v>1190000</v>
      </c>
      <c r="I275" s="54">
        <v>1410398710</v>
      </c>
      <c r="J275" s="36" t="str">
        <f t="shared" si="33"/>
        <v>1410398710</v>
      </c>
      <c r="K275" s="45" t="str">
        <f t="shared" si="34"/>
        <v>60112021410398710244</v>
      </c>
    </row>
    <row r="276" spans="1:11" s="76" customFormat="1" ht="25.5">
      <c r="A276" s="65" t="s">
        <v>264</v>
      </c>
      <c r="B276" s="53" t="s">
        <v>77</v>
      </c>
      <c r="C276" s="54" t="s">
        <v>68</v>
      </c>
      <c r="D276" s="54" t="s">
        <v>75</v>
      </c>
      <c r="E276" s="54" t="s">
        <v>265</v>
      </c>
      <c r="F276" s="54" t="s">
        <v>24</v>
      </c>
      <c r="G276" s="55">
        <f>G277</f>
        <v>13367000</v>
      </c>
      <c r="H276" s="55">
        <f>H277</f>
        <v>13367000</v>
      </c>
      <c r="I276" s="54">
        <v>1410400000</v>
      </c>
      <c r="J276" s="36" t="str">
        <f t="shared" si="33"/>
        <v>1410400000</v>
      </c>
      <c r="K276" s="45" t="str">
        <f t="shared" si="34"/>
        <v>60112021410400000000</v>
      </c>
    </row>
    <row r="277" spans="1:11" s="76" customFormat="1" ht="25.5">
      <c r="A277" s="65" t="s">
        <v>266</v>
      </c>
      <c r="B277" s="53" t="s">
        <v>77</v>
      </c>
      <c r="C277" s="54" t="s">
        <v>68</v>
      </c>
      <c r="D277" s="54" t="s">
        <v>75</v>
      </c>
      <c r="E277" s="54" t="s">
        <v>267</v>
      </c>
      <c r="F277" s="54" t="s">
        <v>24</v>
      </c>
      <c r="G277" s="55">
        <f t="shared" si="35"/>
        <v>13367000</v>
      </c>
      <c r="H277" s="55">
        <f t="shared" si="35"/>
        <v>13367000</v>
      </c>
      <c r="I277" s="54">
        <v>1410498720</v>
      </c>
      <c r="J277" s="36" t="str">
        <f t="shared" si="33"/>
        <v>1410498720</v>
      </c>
      <c r="K277" s="45" t="str">
        <f t="shared" si="34"/>
        <v>60112021410498720000</v>
      </c>
    </row>
    <row r="278" spans="1:11" s="76" customFormat="1" ht="38.25">
      <c r="A278" s="65" t="s">
        <v>223</v>
      </c>
      <c r="B278" s="53" t="s">
        <v>77</v>
      </c>
      <c r="C278" s="54" t="s">
        <v>68</v>
      </c>
      <c r="D278" s="54" t="s">
        <v>75</v>
      </c>
      <c r="E278" s="54" t="s">
        <v>267</v>
      </c>
      <c r="F278" s="54" t="s">
        <v>224</v>
      </c>
      <c r="G278" s="55">
        <f>G279</f>
        <v>13367000</v>
      </c>
      <c r="H278" s="55">
        <f>H279</f>
        <v>13367000</v>
      </c>
      <c r="I278" s="54">
        <v>1410498720</v>
      </c>
      <c r="J278" s="36" t="str">
        <f t="shared" si="33"/>
        <v>1410498720</v>
      </c>
      <c r="K278" s="45" t="str">
        <f t="shared" si="34"/>
        <v>60112021410498720810</v>
      </c>
    </row>
    <row r="279" spans="1:11" s="76" customFormat="1" ht="38.25">
      <c r="A279" s="57" t="s">
        <v>1242</v>
      </c>
      <c r="B279" s="53" t="s">
        <v>77</v>
      </c>
      <c r="C279" s="54" t="s">
        <v>68</v>
      </c>
      <c r="D279" s="54" t="s">
        <v>75</v>
      </c>
      <c r="E279" s="54" t="s">
        <v>267</v>
      </c>
      <c r="F279" s="54" t="s">
        <v>225</v>
      </c>
      <c r="G279" s="55">
        <f>VLOOKUP($K279,'[1]исх данные 2018-2019'!$A$10:$H$548,6,0)</f>
        <v>13367000</v>
      </c>
      <c r="H279" s="55">
        <f>VLOOKUP($K279,'[1]исх данные 2018-2019'!$A$10:$H$548,7,0)</f>
        <v>13367000</v>
      </c>
      <c r="I279" s="54">
        <v>1410498720</v>
      </c>
      <c r="J279" s="36" t="str">
        <f t="shared" si="33"/>
        <v>1410498720</v>
      </c>
      <c r="K279" s="45" t="str">
        <f t="shared" si="34"/>
        <v>60112021410498720811</v>
      </c>
    </row>
    <row r="280" spans="1:11" s="85" customFormat="1" ht="12.75">
      <c r="A280" s="65"/>
      <c r="B280" s="53"/>
      <c r="C280" s="54"/>
      <c r="D280" s="54"/>
      <c r="E280" s="54"/>
      <c r="F280" s="54"/>
      <c r="G280" s="55"/>
      <c r="H280" s="55"/>
      <c r="I280" s="54"/>
      <c r="J280" s="36" t="str">
        <f t="shared" si="33"/>
        <v>0000000000</v>
      </c>
      <c r="K280" s="45" t="str">
        <f t="shared" si="34"/>
        <v>0000000000</v>
      </c>
    </row>
    <row r="281" spans="1:11" s="76" customFormat="1" ht="12.75">
      <c r="A281" s="31" t="s">
        <v>268</v>
      </c>
      <c r="B281" s="32" t="s">
        <v>269</v>
      </c>
      <c r="C281" s="33" t="s">
        <v>22</v>
      </c>
      <c r="D281" s="33" t="s">
        <v>22</v>
      </c>
      <c r="E281" s="33" t="s">
        <v>23</v>
      </c>
      <c r="F281" s="33" t="s">
        <v>24</v>
      </c>
      <c r="G281" s="34">
        <f>G282+G329+G352+G366</f>
        <v>134380660</v>
      </c>
      <c r="H281" s="34">
        <f>H282+H329+H352+H366</f>
        <v>92836180</v>
      </c>
      <c r="I281" s="33">
        <v>0</v>
      </c>
      <c r="J281" s="36" t="str">
        <f t="shared" si="33"/>
        <v>0000000000</v>
      </c>
      <c r="K281" s="45" t="str">
        <f t="shared" si="34"/>
        <v>60200000000000000000</v>
      </c>
    </row>
    <row r="282" spans="1:11" s="85" customFormat="1" ht="12.75">
      <c r="A282" s="40" t="s">
        <v>25</v>
      </c>
      <c r="B282" s="41" t="s">
        <v>269</v>
      </c>
      <c r="C282" s="42" t="s">
        <v>26</v>
      </c>
      <c r="D282" s="42" t="s">
        <v>22</v>
      </c>
      <c r="E282" s="42" t="s">
        <v>23</v>
      </c>
      <c r="F282" s="42" t="s">
        <v>24</v>
      </c>
      <c r="G282" s="43">
        <f>G283</f>
        <v>79225420</v>
      </c>
      <c r="H282" s="43">
        <f>H283</f>
        <v>74852420</v>
      </c>
      <c r="I282" s="42">
        <v>0</v>
      </c>
      <c r="J282" s="36" t="str">
        <f t="shared" si="33"/>
        <v>0000000000</v>
      </c>
      <c r="K282" s="45" t="str">
        <f t="shared" si="34"/>
        <v>60201000000000000000</v>
      </c>
    </row>
    <row r="283" spans="1:11" s="76" customFormat="1" ht="12.75">
      <c r="A283" s="47" t="s">
        <v>107</v>
      </c>
      <c r="B283" s="48" t="s">
        <v>269</v>
      </c>
      <c r="C283" s="49" t="s">
        <v>26</v>
      </c>
      <c r="D283" s="49" t="s">
        <v>108</v>
      </c>
      <c r="E283" s="49" t="s">
        <v>23</v>
      </c>
      <c r="F283" s="49" t="s">
        <v>24</v>
      </c>
      <c r="G283" s="50">
        <f>G284+G308+G302+G324</f>
        <v>79225420</v>
      </c>
      <c r="H283" s="50">
        <f>H284+H308+H302+H324</f>
        <v>74852420</v>
      </c>
      <c r="I283" s="49">
        <v>0</v>
      </c>
      <c r="J283" s="36" t="str">
        <f t="shared" si="33"/>
        <v>0000000000</v>
      </c>
      <c r="K283" s="45" t="str">
        <f t="shared" si="34"/>
        <v>60201130000000000000</v>
      </c>
    </row>
    <row r="284" spans="1:11" s="76" customFormat="1" ht="38.25">
      <c r="A284" s="70" t="s">
        <v>270</v>
      </c>
      <c r="B284" s="53" t="s">
        <v>269</v>
      </c>
      <c r="C284" s="54" t="s">
        <v>26</v>
      </c>
      <c r="D284" s="54" t="s">
        <v>108</v>
      </c>
      <c r="E284" s="54" t="s">
        <v>271</v>
      </c>
      <c r="F284" s="54" t="s">
        <v>24</v>
      </c>
      <c r="G284" s="55">
        <f>G285</f>
        <v>5342960</v>
      </c>
      <c r="H284" s="55">
        <f>H285</f>
        <v>5342960</v>
      </c>
      <c r="I284" s="54">
        <v>1100000000</v>
      </c>
      <c r="J284" s="36" t="str">
        <f t="shared" si="33"/>
        <v>1100000000</v>
      </c>
      <c r="K284" s="45" t="str">
        <f t="shared" si="34"/>
        <v>60201131100000000000</v>
      </c>
    </row>
    <row r="285" spans="1:11" s="85" customFormat="1" ht="38.25">
      <c r="A285" s="70" t="s">
        <v>272</v>
      </c>
      <c r="B285" s="53" t="s">
        <v>269</v>
      </c>
      <c r="C285" s="54" t="s">
        <v>26</v>
      </c>
      <c r="D285" s="54" t="s">
        <v>108</v>
      </c>
      <c r="E285" s="54" t="s">
        <v>273</v>
      </c>
      <c r="F285" s="54" t="s">
        <v>24</v>
      </c>
      <c r="G285" s="55">
        <f>G286+G298</f>
        <v>5342960</v>
      </c>
      <c r="H285" s="55">
        <f>H286+H298</f>
        <v>5342960</v>
      </c>
      <c r="I285" s="54" t="s">
        <v>274</v>
      </c>
      <c r="J285" s="36" t="str">
        <f t="shared" si="33"/>
        <v>11Б0000000</v>
      </c>
      <c r="K285" s="45" t="str">
        <f t="shared" si="34"/>
        <v>602011311Б0000000000</v>
      </c>
    </row>
    <row r="286" spans="1:11" s="76" customFormat="1" ht="25.5">
      <c r="A286" s="52" t="s">
        <v>275</v>
      </c>
      <c r="B286" s="53" t="s">
        <v>269</v>
      </c>
      <c r="C286" s="54" t="s">
        <v>26</v>
      </c>
      <c r="D286" s="54" t="s">
        <v>108</v>
      </c>
      <c r="E286" s="54" t="s">
        <v>276</v>
      </c>
      <c r="F286" s="54" t="s">
        <v>24</v>
      </c>
      <c r="G286" s="55">
        <f>G287+G292+G295</f>
        <v>4770920</v>
      </c>
      <c r="H286" s="55">
        <f>H287+H292+H295</f>
        <v>4770920</v>
      </c>
      <c r="I286" s="54" t="s">
        <v>277</v>
      </c>
      <c r="J286" s="36" t="str">
        <f t="shared" si="33"/>
        <v>11Б0100000</v>
      </c>
      <c r="K286" s="45" t="str">
        <f t="shared" si="34"/>
        <v>602011311Б0100000000</v>
      </c>
    </row>
    <row r="287" spans="1:11" s="76" customFormat="1" ht="38.25">
      <c r="A287" s="52" t="s">
        <v>278</v>
      </c>
      <c r="B287" s="53" t="s">
        <v>269</v>
      </c>
      <c r="C287" s="54" t="s">
        <v>26</v>
      </c>
      <c r="D287" s="54" t="s">
        <v>108</v>
      </c>
      <c r="E287" s="54" t="s">
        <v>279</v>
      </c>
      <c r="F287" s="54" t="s">
        <v>24</v>
      </c>
      <c r="G287" s="55">
        <f>G288+G290</f>
        <v>1261000</v>
      </c>
      <c r="H287" s="55">
        <f>H288+H290</f>
        <v>1261000</v>
      </c>
      <c r="I287" s="54" t="s">
        <v>280</v>
      </c>
      <c r="J287" s="36" t="str">
        <f t="shared" si="33"/>
        <v>11Б0120030</v>
      </c>
      <c r="K287" s="45" t="str">
        <f t="shared" si="34"/>
        <v>602011311Б0120030000</v>
      </c>
    </row>
    <row r="288" spans="1:11" s="85" customFormat="1" ht="25.5">
      <c r="A288" s="52" t="s">
        <v>43</v>
      </c>
      <c r="B288" s="53" t="s">
        <v>269</v>
      </c>
      <c r="C288" s="54" t="s">
        <v>26</v>
      </c>
      <c r="D288" s="54" t="s">
        <v>108</v>
      </c>
      <c r="E288" s="54" t="s">
        <v>279</v>
      </c>
      <c r="F288" s="54" t="s">
        <v>44</v>
      </c>
      <c r="G288" s="55">
        <f>G289</f>
        <v>1250000</v>
      </c>
      <c r="H288" s="55">
        <f>H289</f>
        <v>1250000</v>
      </c>
      <c r="I288" s="54" t="s">
        <v>280</v>
      </c>
      <c r="J288" s="36" t="str">
        <f t="shared" si="33"/>
        <v>11Б0120030</v>
      </c>
      <c r="K288" s="45" t="str">
        <f t="shared" si="34"/>
        <v>602011311Б0120030240</v>
      </c>
    </row>
    <row r="289" spans="1:11" s="76" customFormat="1" ht="12.75">
      <c r="A289" s="52" t="s">
        <v>1231</v>
      </c>
      <c r="B289" s="53" t="s">
        <v>269</v>
      </c>
      <c r="C289" s="54" t="s">
        <v>26</v>
      </c>
      <c r="D289" s="54" t="s">
        <v>108</v>
      </c>
      <c r="E289" s="54" t="s">
        <v>279</v>
      </c>
      <c r="F289" s="54" t="s">
        <v>46</v>
      </c>
      <c r="G289" s="55">
        <f>VLOOKUP($K289,'[1]исх данные 2018-2019'!$A$10:$H$548,6,0)</f>
        <v>1250000</v>
      </c>
      <c r="H289" s="55">
        <f>VLOOKUP($K289,'[1]исх данные 2018-2019'!$A$10:$H$548,7,0)</f>
        <v>1250000</v>
      </c>
      <c r="I289" s="54" t="s">
        <v>280</v>
      </c>
      <c r="J289" s="36" t="str">
        <f t="shared" si="33"/>
        <v>11Б0120030</v>
      </c>
      <c r="K289" s="45" t="str">
        <f t="shared" si="34"/>
        <v>602011311Б0120030244</v>
      </c>
    </row>
    <row r="290" spans="1:11" s="76" customFormat="1" ht="12.75">
      <c r="A290" s="52" t="s">
        <v>47</v>
      </c>
      <c r="B290" s="53" t="s">
        <v>269</v>
      </c>
      <c r="C290" s="54" t="s">
        <v>26</v>
      </c>
      <c r="D290" s="54" t="s">
        <v>108</v>
      </c>
      <c r="E290" s="54" t="s">
        <v>279</v>
      </c>
      <c r="F290" s="54" t="s">
        <v>48</v>
      </c>
      <c r="G290" s="55">
        <f>G291</f>
        <v>11000</v>
      </c>
      <c r="H290" s="55">
        <f>H291</f>
        <v>11000</v>
      </c>
      <c r="I290" s="54" t="s">
        <v>280</v>
      </c>
      <c r="J290" s="36" t="str">
        <f t="shared" si="33"/>
        <v>11Б0120030</v>
      </c>
      <c r="K290" s="45" t="str">
        <f t="shared" si="34"/>
        <v>602011311Б0120030850</v>
      </c>
    </row>
    <row r="291" spans="1:11" s="76" customFormat="1" ht="12.75">
      <c r="A291" s="57" t="s">
        <v>51</v>
      </c>
      <c r="B291" s="53" t="s">
        <v>269</v>
      </c>
      <c r="C291" s="54" t="s">
        <v>26</v>
      </c>
      <c r="D291" s="54" t="s">
        <v>108</v>
      </c>
      <c r="E291" s="54" t="s">
        <v>279</v>
      </c>
      <c r="F291" s="54" t="s">
        <v>52</v>
      </c>
      <c r="G291" s="55">
        <f>VLOOKUP($K291,'[1]исх данные 2018-2019'!$A$10:$H$548,6,0)</f>
        <v>11000</v>
      </c>
      <c r="H291" s="55">
        <f>VLOOKUP($K291,'[1]исх данные 2018-2019'!$A$10:$H$548,7,0)</f>
        <v>11000</v>
      </c>
      <c r="I291" s="54" t="s">
        <v>280</v>
      </c>
      <c r="J291" s="36" t="str">
        <f t="shared" si="33"/>
        <v>11Б0120030</v>
      </c>
      <c r="K291" s="45" t="str">
        <f t="shared" si="34"/>
        <v>602011311Б0120030852</v>
      </c>
    </row>
    <row r="292" spans="1:11" s="85" customFormat="1" ht="25.5">
      <c r="A292" s="52" t="s">
        <v>281</v>
      </c>
      <c r="B292" s="53" t="s">
        <v>269</v>
      </c>
      <c r="C292" s="54" t="s">
        <v>26</v>
      </c>
      <c r="D292" s="54" t="s">
        <v>108</v>
      </c>
      <c r="E292" s="54" t="s">
        <v>282</v>
      </c>
      <c r="F292" s="54" t="s">
        <v>24</v>
      </c>
      <c r="G292" s="55">
        <f>G293</f>
        <v>1703920</v>
      </c>
      <c r="H292" s="55">
        <f>H293</f>
        <v>1703920</v>
      </c>
      <c r="I292" s="54" t="s">
        <v>283</v>
      </c>
      <c r="J292" s="36" t="str">
        <f t="shared" si="33"/>
        <v>11Б0120070</v>
      </c>
      <c r="K292" s="45" t="str">
        <f t="shared" si="34"/>
        <v>602011311Б0120070000</v>
      </c>
    </row>
    <row r="293" spans="1:11" s="76" customFormat="1" ht="25.5">
      <c r="A293" s="52" t="s">
        <v>43</v>
      </c>
      <c r="B293" s="53" t="s">
        <v>269</v>
      </c>
      <c r="C293" s="54" t="s">
        <v>26</v>
      </c>
      <c r="D293" s="54" t="s">
        <v>108</v>
      </c>
      <c r="E293" s="54" t="s">
        <v>282</v>
      </c>
      <c r="F293" s="54" t="s">
        <v>44</v>
      </c>
      <c r="G293" s="55">
        <f>G294</f>
        <v>1703920</v>
      </c>
      <c r="H293" s="55">
        <f>H294</f>
        <v>1703920</v>
      </c>
      <c r="I293" s="54" t="s">
        <v>283</v>
      </c>
      <c r="J293" s="36" t="str">
        <f t="shared" si="33"/>
        <v>11Б0120070</v>
      </c>
      <c r="K293" s="45" t="str">
        <f t="shared" si="34"/>
        <v>602011311Б0120070240</v>
      </c>
    </row>
    <row r="294" spans="1:11" s="76" customFormat="1" ht="12.75">
      <c r="A294" s="52" t="s">
        <v>1231</v>
      </c>
      <c r="B294" s="53" t="s">
        <v>269</v>
      </c>
      <c r="C294" s="54" t="s">
        <v>26</v>
      </c>
      <c r="D294" s="54" t="s">
        <v>108</v>
      </c>
      <c r="E294" s="54" t="s">
        <v>282</v>
      </c>
      <c r="F294" s="54" t="s">
        <v>46</v>
      </c>
      <c r="G294" s="55">
        <f>VLOOKUP($K294,'[1]исх данные 2018-2019'!$A$10:$H$548,6,0)</f>
        <v>1703920</v>
      </c>
      <c r="H294" s="55">
        <f>VLOOKUP($K294,'[1]исх данные 2018-2019'!$A$10:$H$548,7,0)</f>
        <v>1703920</v>
      </c>
      <c r="I294" s="54" t="s">
        <v>283</v>
      </c>
      <c r="J294" s="36" t="str">
        <f t="shared" si="33"/>
        <v>11Б0120070</v>
      </c>
      <c r="K294" s="45" t="str">
        <f t="shared" si="34"/>
        <v>602011311Б0120070244</v>
      </c>
    </row>
    <row r="295" spans="1:11" s="76" customFormat="1" ht="25.5">
      <c r="A295" s="52" t="s">
        <v>284</v>
      </c>
      <c r="B295" s="53" t="s">
        <v>269</v>
      </c>
      <c r="C295" s="54" t="s">
        <v>26</v>
      </c>
      <c r="D295" s="54" t="s">
        <v>108</v>
      </c>
      <c r="E295" s="54" t="s">
        <v>285</v>
      </c>
      <c r="F295" s="54" t="s">
        <v>24</v>
      </c>
      <c r="G295" s="55">
        <f>G296</f>
        <v>1806000</v>
      </c>
      <c r="H295" s="55">
        <f>H296</f>
        <v>1806000</v>
      </c>
      <c r="I295" s="54" t="s">
        <v>286</v>
      </c>
      <c r="J295" s="36" t="str">
        <f t="shared" si="33"/>
        <v>11Б0121120</v>
      </c>
      <c r="K295" s="45" t="str">
        <f t="shared" si="34"/>
        <v>602011311Б0121120000</v>
      </c>
    </row>
    <row r="296" spans="1:11" s="76" customFormat="1" ht="25.5">
      <c r="A296" s="52" t="s">
        <v>43</v>
      </c>
      <c r="B296" s="53" t="s">
        <v>269</v>
      </c>
      <c r="C296" s="54" t="s">
        <v>26</v>
      </c>
      <c r="D296" s="54" t="s">
        <v>108</v>
      </c>
      <c r="E296" s="54" t="s">
        <v>285</v>
      </c>
      <c r="F296" s="54" t="s">
        <v>44</v>
      </c>
      <c r="G296" s="55">
        <f>G297</f>
        <v>1806000</v>
      </c>
      <c r="H296" s="55">
        <f>H297</f>
        <v>1806000</v>
      </c>
      <c r="I296" s="54" t="s">
        <v>286</v>
      </c>
      <c r="J296" s="36" t="str">
        <f t="shared" si="33"/>
        <v>11Б0121120</v>
      </c>
      <c r="K296" s="45" t="str">
        <f t="shared" si="34"/>
        <v>602011311Б0121120240</v>
      </c>
    </row>
    <row r="297" spans="1:11" s="76" customFormat="1" ht="12.75">
      <c r="A297" s="52" t="s">
        <v>1231</v>
      </c>
      <c r="B297" s="53" t="s">
        <v>269</v>
      </c>
      <c r="C297" s="54" t="s">
        <v>26</v>
      </c>
      <c r="D297" s="54" t="s">
        <v>108</v>
      </c>
      <c r="E297" s="54" t="s">
        <v>285</v>
      </c>
      <c r="F297" s="54" t="s">
        <v>46</v>
      </c>
      <c r="G297" s="55">
        <f>VLOOKUP($K297,'[1]исх данные 2018-2019'!$A$10:$H$548,6,0)</f>
        <v>1806000</v>
      </c>
      <c r="H297" s="55">
        <f>VLOOKUP($K297,'[1]исх данные 2018-2019'!$A$10:$H$548,7,0)</f>
        <v>1806000</v>
      </c>
      <c r="I297" s="54" t="s">
        <v>286</v>
      </c>
      <c r="J297" s="36" t="str">
        <f t="shared" si="33"/>
        <v>11Б0121120</v>
      </c>
      <c r="K297" s="45" t="str">
        <f t="shared" si="34"/>
        <v>602011311Б0121120244</v>
      </c>
    </row>
    <row r="298" spans="1:11" s="85" customFormat="1" ht="51">
      <c r="A298" s="214" t="s">
        <v>287</v>
      </c>
      <c r="B298" s="53" t="s">
        <v>269</v>
      </c>
      <c r="C298" s="54" t="s">
        <v>26</v>
      </c>
      <c r="D298" s="54" t="s">
        <v>108</v>
      </c>
      <c r="E298" s="54" t="s">
        <v>288</v>
      </c>
      <c r="F298" s="54" t="s">
        <v>24</v>
      </c>
      <c r="G298" s="55">
        <f t="shared" ref="G298:H299" si="37">G299</f>
        <v>572040</v>
      </c>
      <c r="H298" s="55">
        <f t="shared" si="37"/>
        <v>572040</v>
      </c>
      <c r="I298" s="54" t="s">
        <v>289</v>
      </c>
      <c r="J298" s="36" t="str">
        <f t="shared" si="33"/>
        <v>11Б0300000</v>
      </c>
      <c r="K298" s="45" t="str">
        <f t="shared" si="34"/>
        <v>602011311Б0300000000</v>
      </c>
    </row>
    <row r="299" spans="1:11" s="76" customFormat="1" ht="38.25">
      <c r="A299" s="52" t="s">
        <v>290</v>
      </c>
      <c r="B299" s="53" t="s">
        <v>269</v>
      </c>
      <c r="C299" s="54" t="s">
        <v>26</v>
      </c>
      <c r="D299" s="54" t="s">
        <v>108</v>
      </c>
      <c r="E299" s="54" t="s">
        <v>291</v>
      </c>
      <c r="F299" s="54" t="s">
        <v>24</v>
      </c>
      <c r="G299" s="55">
        <f t="shared" si="37"/>
        <v>572040</v>
      </c>
      <c r="H299" s="55">
        <f t="shared" si="37"/>
        <v>572040</v>
      </c>
      <c r="I299" s="54" t="s">
        <v>292</v>
      </c>
      <c r="J299" s="36" t="str">
        <f t="shared" si="33"/>
        <v>11Б0320340</v>
      </c>
      <c r="K299" s="45" t="str">
        <f t="shared" si="34"/>
        <v>602011311Б0320340000</v>
      </c>
    </row>
    <row r="300" spans="1:11" s="76" customFormat="1" ht="25.5">
      <c r="A300" s="52" t="s">
        <v>43</v>
      </c>
      <c r="B300" s="53" t="s">
        <v>269</v>
      </c>
      <c r="C300" s="54" t="s">
        <v>26</v>
      </c>
      <c r="D300" s="54" t="s">
        <v>108</v>
      </c>
      <c r="E300" s="54" t="s">
        <v>291</v>
      </c>
      <c r="F300" s="54" t="s">
        <v>44</v>
      </c>
      <c r="G300" s="55">
        <f>G301</f>
        <v>572040</v>
      </c>
      <c r="H300" s="55">
        <f>H301</f>
        <v>572040</v>
      </c>
      <c r="I300" s="54" t="s">
        <v>292</v>
      </c>
      <c r="J300" s="36" t="str">
        <f t="shared" si="33"/>
        <v>11Б0320340</v>
      </c>
      <c r="K300" s="45" t="str">
        <f t="shared" si="34"/>
        <v>602011311Б0320340240</v>
      </c>
    </row>
    <row r="301" spans="1:11" s="76" customFormat="1" ht="12.75">
      <c r="A301" s="52" t="s">
        <v>1231</v>
      </c>
      <c r="B301" s="53" t="s">
        <v>269</v>
      </c>
      <c r="C301" s="54" t="s">
        <v>26</v>
      </c>
      <c r="D301" s="54" t="s">
        <v>108</v>
      </c>
      <c r="E301" s="54" t="s">
        <v>291</v>
      </c>
      <c r="F301" s="54" t="s">
        <v>46</v>
      </c>
      <c r="G301" s="55">
        <f>VLOOKUP($K301,'[1]исх данные 2018-2019'!$A$10:$H$548,6,0)</f>
        <v>572040</v>
      </c>
      <c r="H301" s="55">
        <f>VLOOKUP($K301,'[1]исх данные 2018-2019'!$A$10:$H$548,7,0)</f>
        <v>572040</v>
      </c>
      <c r="I301" s="54" t="s">
        <v>292</v>
      </c>
      <c r="J301" s="36" t="str">
        <f t="shared" si="33"/>
        <v>11Б0320340</v>
      </c>
      <c r="K301" s="45" t="str">
        <f t="shared" si="34"/>
        <v>602011311Б0320340244</v>
      </c>
    </row>
    <row r="302" spans="1:11" s="76" customFormat="1" ht="25.5">
      <c r="A302" s="57" t="s">
        <v>162</v>
      </c>
      <c r="B302" s="53" t="s">
        <v>269</v>
      </c>
      <c r="C302" s="66" t="s">
        <v>26</v>
      </c>
      <c r="D302" s="66">
        <v>13</v>
      </c>
      <c r="E302" s="66" t="s">
        <v>163</v>
      </c>
      <c r="F302" s="66" t="s">
        <v>24</v>
      </c>
      <c r="G302" s="73">
        <f t="shared" ref="G302:H305" si="38">G303</f>
        <v>3000000</v>
      </c>
      <c r="H302" s="73">
        <f t="shared" si="38"/>
        <v>0</v>
      </c>
      <c r="I302" s="66">
        <v>1500000000</v>
      </c>
      <c r="J302" s="36" t="str">
        <f t="shared" si="33"/>
        <v>1500000000</v>
      </c>
      <c r="K302" s="45" t="str">
        <f t="shared" si="34"/>
        <v>60201131500000000000</v>
      </c>
    </row>
    <row r="303" spans="1:11" s="85" customFormat="1" ht="12.75">
      <c r="A303" s="52" t="s">
        <v>164</v>
      </c>
      <c r="B303" s="53" t="s">
        <v>269</v>
      </c>
      <c r="C303" s="66" t="s">
        <v>26</v>
      </c>
      <c r="D303" s="66">
        <v>13</v>
      </c>
      <c r="E303" s="66" t="s">
        <v>165</v>
      </c>
      <c r="F303" s="66" t="s">
        <v>24</v>
      </c>
      <c r="G303" s="73">
        <f t="shared" si="38"/>
        <v>3000000</v>
      </c>
      <c r="H303" s="73">
        <f t="shared" si="38"/>
        <v>0</v>
      </c>
      <c r="I303" s="66">
        <v>1510000000</v>
      </c>
      <c r="J303" s="36" t="str">
        <f t="shared" si="33"/>
        <v>1510000000</v>
      </c>
      <c r="K303" s="45" t="str">
        <f t="shared" si="34"/>
        <v>60201131510000000000</v>
      </c>
    </row>
    <row r="304" spans="1:11" s="85" customFormat="1" ht="25.5">
      <c r="A304" s="75" t="s">
        <v>293</v>
      </c>
      <c r="B304" s="53" t="s">
        <v>269</v>
      </c>
      <c r="C304" s="66" t="s">
        <v>26</v>
      </c>
      <c r="D304" s="66">
        <v>13</v>
      </c>
      <c r="E304" s="66" t="s">
        <v>294</v>
      </c>
      <c r="F304" s="66" t="s">
        <v>24</v>
      </c>
      <c r="G304" s="73">
        <f t="shared" si="38"/>
        <v>3000000</v>
      </c>
      <c r="H304" s="73">
        <f t="shared" si="38"/>
        <v>0</v>
      </c>
      <c r="I304" s="66">
        <v>1510200000</v>
      </c>
      <c r="J304" s="36" t="str">
        <f t="shared" si="33"/>
        <v>1510200000</v>
      </c>
      <c r="K304" s="45" t="str">
        <f t="shared" si="34"/>
        <v>60201131510200000000</v>
      </c>
    </row>
    <row r="305" spans="1:11" s="76" customFormat="1" ht="25.5">
      <c r="A305" s="75" t="s">
        <v>168</v>
      </c>
      <c r="B305" s="53" t="s">
        <v>269</v>
      </c>
      <c r="C305" s="66" t="s">
        <v>26</v>
      </c>
      <c r="D305" s="66">
        <v>13</v>
      </c>
      <c r="E305" s="66" t="s">
        <v>295</v>
      </c>
      <c r="F305" s="66" t="s">
        <v>24</v>
      </c>
      <c r="G305" s="73">
        <f t="shared" si="38"/>
        <v>3000000</v>
      </c>
      <c r="H305" s="73">
        <f t="shared" si="38"/>
        <v>0</v>
      </c>
      <c r="I305" s="66">
        <v>1510220350</v>
      </c>
      <c r="J305" s="36" t="str">
        <f t="shared" si="33"/>
        <v>1510220350</v>
      </c>
      <c r="K305" s="45" t="str">
        <f t="shared" si="34"/>
        <v>60201131510220350000</v>
      </c>
    </row>
    <row r="306" spans="1:11" s="85" customFormat="1" ht="25.5">
      <c r="A306" s="75" t="s">
        <v>43</v>
      </c>
      <c r="B306" s="53" t="s">
        <v>269</v>
      </c>
      <c r="C306" s="66" t="s">
        <v>26</v>
      </c>
      <c r="D306" s="66">
        <v>13</v>
      </c>
      <c r="E306" s="66" t="s">
        <v>295</v>
      </c>
      <c r="F306" s="66" t="s">
        <v>44</v>
      </c>
      <c r="G306" s="55">
        <f>G307</f>
        <v>3000000</v>
      </c>
      <c r="H306" s="55">
        <f>H307</f>
        <v>0</v>
      </c>
      <c r="I306" s="66">
        <v>1510220350</v>
      </c>
      <c r="J306" s="36" t="str">
        <f t="shared" si="33"/>
        <v>1510220350</v>
      </c>
      <c r="K306" s="45" t="str">
        <f t="shared" si="34"/>
        <v>60201131510220350240</v>
      </c>
    </row>
    <row r="307" spans="1:11" s="76" customFormat="1" ht="12.75">
      <c r="A307" s="52" t="s">
        <v>1231</v>
      </c>
      <c r="B307" s="53" t="s">
        <v>269</v>
      </c>
      <c r="C307" s="66" t="s">
        <v>26</v>
      </c>
      <c r="D307" s="66">
        <v>13</v>
      </c>
      <c r="E307" s="66" t="s">
        <v>295</v>
      </c>
      <c r="F307" s="66" t="s">
        <v>46</v>
      </c>
      <c r="G307" s="55">
        <f>VLOOKUP($K307,'[1]исх данные 2018-2019'!$A$10:$H$548,6,0)</f>
        <v>3000000</v>
      </c>
      <c r="H307" s="55">
        <f>VLOOKUP($K307,'[1]исх данные 2018-2019'!$A$10:$H$548,7,0)</f>
        <v>0</v>
      </c>
      <c r="I307" s="66">
        <v>1510220350</v>
      </c>
      <c r="J307" s="36" t="str">
        <f t="shared" si="33"/>
        <v>1510220350</v>
      </c>
      <c r="K307" s="45" t="str">
        <f t="shared" si="34"/>
        <v>60201131510220350244</v>
      </c>
    </row>
    <row r="308" spans="1:11" s="89" customFormat="1" ht="25.5">
      <c r="A308" s="52" t="s">
        <v>301</v>
      </c>
      <c r="B308" s="53" t="s">
        <v>269</v>
      </c>
      <c r="C308" s="54" t="s">
        <v>26</v>
      </c>
      <c r="D308" s="54" t="s">
        <v>108</v>
      </c>
      <c r="E308" s="54" t="s">
        <v>302</v>
      </c>
      <c r="F308" s="54" t="s">
        <v>24</v>
      </c>
      <c r="G308" s="55">
        <f>G309</f>
        <v>70614460</v>
      </c>
      <c r="H308" s="55">
        <f>H309</f>
        <v>69509460</v>
      </c>
      <c r="I308" s="54">
        <v>7200000000</v>
      </c>
      <c r="J308" s="36" t="str">
        <f t="shared" si="33"/>
        <v>7200000000</v>
      </c>
      <c r="K308" s="45" t="str">
        <f t="shared" si="34"/>
        <v>60201137200000000000</v>
      </c>
    </row>
    <row r="309" spans="1:11" s="89" customFormat="1" ht="25.5">
      <c r="A309" s="52" t="s">
        <v>303</v>
      </c>
      <c r="B309" s="53" t="s">
        <v>269</v>
      </c>
      <c r="C309" s="54" t="s">
        <v>26</v>
      </c>
      <c r="D309" s="54" t="s">
        <v>108</v>
      </c>
      <c r="E309" s="54" t="s">
        <v>304</v>
      </c>
      <c r="F309" s="54" t="s">
        <v>24</v>
      </c>
      <c r="G309" s="55">
        <f>G320+G310</f>
        <v>70614460</v>
      </c>
      <c r="H309" s="55">
        <f>H320+H310</f>
        <v>69509460</v>
      </c>
      <c r="I309" s="54">
        <v>7210000000</v>
      </c>
      <c r="J309" s="36" t="str">
        <f t="shared" si="33"/>
        <v>7210000000</v>
      </c>
      <c r="K309" s="45" t="str">
        <f t="shared" si="34"/>
        <v>60201137210000000000</v>
      </c>
    </row>
    <row r="310" spans="1:11" s="76" customFormat="1" ht="25.5">
      <c r="A310" s="52" t="s">
        <v>33</v>
      </c>
      <c r="B310" s="53" t="s">
        <v>269</v>
      </c>
      <c r="C310" s="54" t="s">
        <v>26</v>
      </c>
      <c r="D310" s="54" t="s">
        <v>108</v>
      </c>
      <c r="E310" s="54" t="s">
        <v>305</v>
      </c>
      <c r="F310" s="54" t="s">
        <v>24</v>
      </c>
      <c r="G310" s="55">
        <f>G311+G314+G316</f>
        <v>11702940</v>
      </c>
      <c r="H310" s="55">
        <f>H311+H314+H316</f>
        <v>10597940</v>
      </c>
      <c r="I310" s="54">
        <v>7210010010</v>
      </c>
      <c r="J310" s="36" t="str">
        <f t="shared" si="33"/>
        <v>7210010010</v>
      </c>
      <c r="K310" s="45" t="str">
        <f t="shared" si="34"/>
        <v>60201137210010010000</v>
      </c>
    </row>
    <row r="311" spans="1:11" s="76" customFormat="1" ht="12.75">
      <c r="A311" s="57" t="s">
        <v>35</v>
      </c>
      <c r="B311" s="53" t="s">
        <v>269</v>
      </c>
      <c r="C311" s="54" t="s">
        <v>26</v>
      </c>
      <c r="D311" s="54" t="s">
        <v>108</v>
      </c>
      <c r="E311" s="54" t="s">
        <v>305</v>
      </c>
      <c r="F311" s="54" t="s">
        <v>36</v>
      </c>
      <c r="G311" s="55">
        <f>SUM(G312:G313)</f>
        <v>1571790</v>
      </c>
      <c r="H311" s="55">
        <f>SUM(H312:H313)</f>
        <v>1571790</v>
      </c>
      <c r="I311" s="54">
        <v>7210010010</v>
      </c>
      <c r="J311" s="36" t="str">
        <f t="shared" si="33"/>
        <v>7210010010</v>
      </c>
      <c r="K311" s="45" t="str">
        <f t="shared" si="34"/>
        <v>60201137210010010120</v>
      </c>
    </row>
    <row r="312" spans="1:11" s="76" customFormat="1" ht="25.5">
      <c r="A312" s="57" t="s">
        <v>37</v>
      </c>
      <c r="B312" s="53" t="s">
        <v>269</v>
      </c>
      <c r="C312" s="54" t="s">
        <v>26</v>
      </c>
      <c r="D312" s="54" t="s">
        <v>108</v>
      </c>
      <c r="E312" s="54" t="s">
        <v>305</v>
      </c>
      <c r="F312" s="54" t="s">
        <v>38</v>
      </c>
      <c r="G312" s="55">
        <f>VLOOKUP($K312,'[1]исх данные 2018-2019'!$A$10:$H$548,6,0)</f>
        <v>1220340</v>
      </c>
      <c r="H312" s="55">
        <f>VLOOKUP($K312,'[1]исх данные 2018-2019'!$A$10:$H$548,7,0)</f>
        <v>1220340</v>
      </c>
      <c r="I312" s="54">
        <v>7210010010</v>
      </c>
      <c r="J312" s="36" t="str">
        <f t="shared" si="33"/>
        <v>7210010010</v>
      </c>
      <c r="K312" s="45" t="str">
        <f t="shared" si="34"/>
        <v>60201137210010010122</v>
      </c>
    </row>
    <row r="313" spans="1:11" s="76" customFormat="1" ht="25.5">
      <c r="A313" s="57" t="s">
        <v>41</v>
      </c>
      <c r="B313" s="53" t="s">
        <v>269</v>
      </c>
      <c r="C313" s="54" t="s">
        <v>26</v>
      </c>
      <c r="D313" s="54" t="s">
        <v>108</v>
      </c>
      <c r="E313" s="54" t="s">
        <v>305</v>
      </c>
      <c r="F313" s="54" t="s">
        <v>42</v>
      </c>
      <c r="G313" s="55">
        <f>VLOOKUP($K313,'[1]исх данные 2018-2019'!$A$10:$H$548,6,0)</f>
        <v>351450</v>
      </c>
      <c r="H313" s="55">
        <f>VLOOKUP($K313,'[1]исх данные 2018-2019'!$A$10:$H$548,7,0)</f>
        <v>351450</v>
      </c>
      <c r="I313" s="54">
        <v>7210010010</v>
      </c>
      <c r="J313" s="36" t="str">
        <f t="shared" si="33"/>
        <v>7210010010</v>
      </c>
      <c r="K313" s="45" t="str">
        <f t="shared" si="34"/>
        <v>60201137210010010129</v>
      </c>
    </row>
    <row r="314" spans="1:11" s="76" customFormat="1" ht="25.5">
      <c r="A314" s="52" t="s">
        <v>43</v>
      </c>
      <c r="B314" s="53" t="s">
        <v>269</v>
      </c>
      <c r="C314" s="54" t="s">
        <v>26</v>
      </c>
      <c r="D314" s="54" t="s">
        <v>108</v>
      </c>
      <c r="E314" s="54" t="s">
        <v>305</v>
      </c>
      <c r="F314" s="54" t="s">
        <v>44</v>
      </c>
      <c r="G314" s="55">
        <f>G315</f>
        <v>10021450</v>
      </c>
      <c r="H314" s="55">
        <f>H315</f>
        <v>8947150</v>
      </c>
      <c r="I314" s="54">
        <v>7210010010</v>
      </c>
      <c r="J314" s="36" t="str">
        <f t="shared" si="33"/>
        <v>7210010010</v>
      </c>
      <c r="K314" s="45" t="str">
        <f t="shared" si="34"/>
        <v>60201137210010010240</v>
      </c>
    </row>
    <row r="315" spans="1:11" s="76" customFormat="1" ht="12.75">
      <c r="A315" s="52" t="s">
        <v>1231</v>
      </c>
      <c r="B315" s="53" t="s">
        <v>269</v>
      </c>
      <c r="C315" s="54" t="s">
        <v>26</v>
      </c>
      <c r="D315" s="54" t="s">
        <v>108</v>
      </c>
      <c r="E315" s="54" t="s">
        <v>305</v>
      </c>
      <c r="F315" s="54" t="s">
        <v>46</v>
      </c>
      <c r="G315" s="55">
        <f>VLOOKUP($K315,'[1]исх данные 2018-2019'!$A$10:$H$548,6,0)</f>
        <v>10021450</v>
      </c>
      <c r="H315" s="55">
        <f>VLOOKUP($K315,'[1]исх данные 2018-2019'!$A$10:$H$548,7,0)</f>
        <v>8947150</v>
      </c>
      <c r="I315" s="54">
        <v>7210010010</v>
      </c>
      <c r="J315" s="36" t="str">
        <f t="shared" si="33"/>
        <v>7210010010</v>
      </c>
      <c r="K315" s="45" t="str">
        <f t="shared" si="34"/>
        <v>60201137210010010244</v>
      </c>
    </row>
    <row r="316" spans="1:11" s="76" customFormat="1" ht="12.75">
      <c r="A316" s="52" t="s">
        <v>47</v>
      </c>
      <c r="B316" s="53" t="s">
        <v>269</v>
      </c>
      <c r="C316" s="54" t="s">
        <v>26</v>
      </c>
      <c r="D316" s="54" t="s">
        <v>108</v>
      </c>
      <c r="E316" s="54" t="s">
        <v>305</v>
      </c>
      <c r="F316" s="54" t="s">
        <v>48</v>
      </c>
      <c r="G316" s="55">
        <f>SUM(G317:G319)</f>
        <v>109700</v>
      </c>
      <c r="H316" s="55">
        <f>SUM(H317:H319)</f>
        <v>79000</v>
      </c>
      <c r="I316" s="54">
        <v>7210010010</v>
      </c>
      <c r="J316" s="36" t="str">
        <f t="shared" si="33"/>
        <v>7210010010</v>
      </c>
      <c r="K316" s="45" t="str">
        <f t="shared" si="34"/>
        <v>60201137210010010850</v>
      </c>
    </row>
    <row r="317" spans="1:11" s="76" customFormat="1" ht="12.75">
      <c r="A317" s="57" t="s">
        <v>49</v>
      </c>
      <c r="B317" s="53" t="s">
        <v>269</v>
      </c>
      <c r="C317" s="54" t="s">
        <v>26</v>
      </c>
      <c r="D317" s="54" t="s">
        <v>108</v>
      </c>
      <c r="E317" s="54" t="s">
        <v>305</v>
      </c>
      <c r="F317" s="54" t="s">
        <v>50</v>
      </c>
      <c r="G317" s="55">
        <f>VLOOKUP($K317,'[1]исх данные 2018-2019'!$A$10:$H$548,6,0)</f>
        <v>66940</v>
      </c>
      <c r="H317" s="55">
        <f>VLOOKUP($K317,'[1]исх данные 2018-2019'!$A$10:$H$548,7,0)</f>
        <v>66940</v>
      </c>
      <c r="I317" s="54">
        <v>7210010010</v>
      </c>
      <c r="J317" s="36" t="str">
        <f t="shared" si="33"/>
        <v>7210010010</v>
      </c>
      <c r="K317" s="45" t="str">
        <f t="shared" si="34"/>
        <v>60201137210010010851</v>
      </c>
    </row>
    <row r="318" spans="1:11" s="76" customFormat="1" ht="12.75">
      <c r="A318" s="57" t="s">
        <v>51</v>
      </c>
      <c r="B318" s="53" t="s">
        <v>269</v>
      </c>
      <c r="C318" s="54" t="s">
        <v>26</v>
      </c>
      <c r="D318" s="54" t="s">
        <v>108</v>
      </c>
      <c r="E318" s="54" t="s">
        <v>305</v>
      </c>
      <c r="F318" s="54" t="s">
        <v>52</v>
      </c>
      <c r="G318" s="55">
        <f>VLOOKUP($K318,'[1]исх данные 2018-2019'!$A$10:$H$548,6,0)</f>
        <v>36720</v>
      </c>
      <c r="H318" s="55">
        <f>VLOOKUP($K318,'[1]исх данные 2018-2019'!$A$10:$H$548,7,0)</f>
        <v>6020</v>
      </c>
      <c r="I318" s="54">
        <v>7210010010</v>
      </c>
      <c r="J318" s="36" t="str">
        <f t="shared" si="33"/>
        <v>7210010010</v>
      </c>
      <c r="K318" s="45" t="str">
        <f t="shared" si="34"/>
        <v>60201137210010010852</v>
      </c>
    </row>
    <row r="319" spans="1:11" s="76" customFormat="1" ht="12.75">
      <c r="A319" s="57" t="s">
        <v>53</v>
      </c>
      <c r="B319" s="53" t="s">
        <v>269</v>
      </c>
      <c r="C319" s="54" t="s">
        <v>26</v>
      </c>
      <c r="D319" s="54" t="s">
        <v>108</v>
      </c>
      <c r="E319" s="54" t="s">
        <v>305</v>
      </c>
      <c r="F319" s="54" t="s">
        <v>54</v>
      </c>
      <c r="G319" s="55">
        <f>VLOOKUP($K319,'[1]исх данные 2018-2019'!$A$10:$H$548,6,0)</f>
        <v>6040</v>
      </c>
      <c r="H319" s="55">
        <f>VLOOKUP($K319,'[1]исх данные 2018-2019'!$A$10:$H$548,7,0)</f>
        <v>6040</v>
      </c>
      <c r="I319" s="54">
        <v>7210010010</v>
      </c>
      <c r="J319" s="36" t="str">
        <f t="shared" si="33"/>
        <v>7210010010</v>
      </c>
      <c r="K319" s="45" t="str">
        <f t="shared" si="34"/>
        <v>60201137210010010853</v>
      </c>
    </row>
    <row r="320" spans="1:11" s="76" customFormat="1" ht="25.5">
      <c r="A320" s="52" t="s">
        <v>55</v>
      </c>
      <c r="B320" s="53" t="s">
        <v>269</v>
      </c>
      <c r="C320" s="54" t="s">
        <v>26</v>
      </c>
      <c r="D320" s="54" t="s">
        <v>108</v>
      </c>
      <c r="E320" s="54" t="s">
        <v>306</v>
      </c>
      <c r="F320" s="54" t="s">
        <v>24</v>
      </c>
      <c r="G320" s="55">
        <f>SUM(G321:G321)</f>
        <v>58911520</v>
      </c>
      <c r="H320" s="55">
        <f>SUM(H321:H321)</f>
        <v>58911520</v>
      </c>
      <c r="I320" s="54">
        <v>7210010020</v>
      </c>
      <c r="J320" s="36" t="str">
        <f t="shared" si="33"/>
        <v>7210010020</v>
      </c>
      <c r="K320" s="45" t="str">
        <f t="shared" si="34"/>
        <v>60201137210010020000</v>
      </c>
    </row>
    <row r="321" spans="1:11" s="85" customFormat="1" ht="12.75">
      <c r="A321" s="57" t="s">
        <v>35</v>
      </c>
      <c r="B321" s="53" t="s">
        <v>269</v>
      </c>
      <c r="C321" s="54" t="s">
        <v>26</v>
      </c>
      <c r="D321" s="54" t="s">
        <v>108</v>
      </c>
      <c r="E321" s="54" t="s">
        <v>306</v>
      </c>
      <c r="F321" s="54" t="s">
        <v>36</v>
      </c>
      <c r="G321" s="55">
        <f>SUM(G322:G323)</f>
        <v>58911520</v>
      </c>
      <c r="H321" s="55">
        <f>SUM(H322:H323)</f>
        <v>58911520</v>
      </c>
      <c r="I321" s="54">
        <v>7210010020</v>
      </c>
      <c r="J321" s="36" t="str">
        <f t="shared" si="33"/>
        <v>7210010020</v>
      </c>
      <c r="K321" s="45" t="str">
        <f t="shared" si="34"/>
        <v>60201137210010020120</v>
      </c>
    </row>
    <row r="322" spans="1:11" s="76" customFormat="1" ht="12.75">
      <c r="A322" s="57" t="s">
        <v>57</v>
      </c>
      <c r="B322" s="53" t="s">
        <v>269</v>
      </c>
      <c r="C322" s="54" t="s">
        <v>26</v>
      </c>
      <c r="D322" s="54" t="s">
        <v>108</v>
      </c>
      <c r="E322" s="54" t="s">
        <v>306</v>
      </c>
      <c r="F322" s="54" t="s">
        <v>58</v>
      </c>
      <c r="G322" s="55">
        <f>VLOOKUP($K322,'[1]исх данные 2018-2019'!$A$10:$H$548,6,0)</f>
        <v>45246950</v>
      </c>
      <c r="H322" s="55">
        <f>VLOOKUP($K322,'[1]исх данные 2018-2019'!$A$10:$H$548,7,0)</f>
        <v>45246950</v>
      </c>
      <c r="I322" s="54">
        <v>7210010020</v>
      </c>
      <c r="J322" s="36" t="str">
        <f t="shared" si="33"/>
        <v>7210010020</v>
      </c>
      <c r="K322" s="45" t="str">
        <f t="shared" si="34"/>
        <v>60201137210010020121</v>
      </c>
    </row>
    <row r="323" spans="1:11" s="76" customFormat="1" ht="25.5">
      <c r="A323" s="57" t="s">
        <v>41</v>
      </c>
      <c r="B323" s="53" t="s">
        <v>269</v>
      </c>
      <c r="C323" s="54" t="s">
        <v>26</v>
      </c>
      <c r="D323" s="54" t="s">
        <v>108</v>
      </c>
      <c r="E323" s="54" t="s">
        <v>306</v>
      </c>
      <c r="F323" s="54" t="s">
        <v>42</v>
      </c>
      <c r="G323" s="55">
        <f>VLOOKUP($K323,'[1]исх данные 2018-2019'!$A$10:$H$548,6,0)</f>
        <v>13664570</v>
      </c>
      <c r="H323" s="55">
        <f>VLOOKUP($K323,'[1]исх данные 2018-2019'!$A$10:$H$548,7,0)</f>
        <v>13664570</v>
      </c>
      <c r="I323" s="54">
        <v>7210010020</v>
      </c>
      <c r="J323" s="36" t="str">
        <f t="shared" si="33"/>
        <v>7210010020</v>
      </c>
      <c r="K323" s="45" t="str">
        <f t="shared" si="34"/>
        <v>60201137210010020129</v>
      </c>
    </row>
    <row r="324" spans="1:11" s="76" customFormat="1" ht="25.5">
      <c r="A324" s="214" t="s">
        <v>101</v>
      </c>
      <c r="B324" s="53" t="s">
        <v>269</v>
      </c>
      <c r="C324" s="54" t="s">
        <v>26</v>
      </c>
      <c r="D324" s="54" t="s">
        <v>108</v>
      </c>
      <c r="E324" s="54" t="s">
        <v>102</v>
      </c>
      <c r="F324" s="54" t="s">
        <v>24</v>
      </c>
      <c r="G324" s="55">
        <f t="shared" ref="G324:H327" si="39">G325</f>
        <v>268000</v>
      </c>
      <c r="H324" s="55">
        <f t="shared" si="39"/>
        <v>0</v>
      </c>
      <c r="I324" s="54">
        <v>9800000000</v>
      </c>
      <c r="J324" s="36" t="str">
        <f t="shared" si="33"/>
        <v>9800000000</v>
      </c>
      <c r="K324" s="45" t="str">
        <f t="shared" si="34"/>
        <v>60201139800000000000</v>
      </c>
    </row>
    <row r="325" spans="1:11" s="76" customFormat="1" ht="12.75">
      <c r="A325" s="214" t="s">
        <v>103</v>
      </c>
      <c r="B325" s="53" t="s">
        <v>269</v>
      </c>
      <c r="C325" s="54" t="s">
        <v>26</v>
      </c>
      <c r="D325" s="54" t="s">
        <v>108</v>
      </c>
      <c r="E325" s="54" t="s">
        <v>104</v>
      </c>
      <c r="F325" s="54" t="s">
        <v>24</v>
      </c>
      <c r="G325" s="55">
        <f t="shared" si="39"/>
        <v>268000</v>
      </c>
      <c r="H325" s="55">
        <f t="shared" si="39"/>
        <v>0</v>
      </c>
      <c r="I325" s="54">
        <v>9810000000</v>
      </c>
      <c r="J325" s="36" t="str">
        <f t="shared" si="33"/>
        <v>9810000000</v>
      </c>
      <c r="K325" s="45" t="str">
        <f t="shared" si="34"/>
        <v>60201139810000000000</v>
      </c>
    </row>
    <row r="326" spans="1:11" s="76" customFormat="1" ht="12.75">
      <c r="A326" s="214" t="s">
        <v>312</v>
      </c>
      <c r="B326" s="53" t="s">
        <v>269</v>
      </c>
      <c r="C326" s="54" t="s">
        <v>26</v>
      </c>
      <c r="D326" s="54" t="s">
        <v>108</v>
      </c>
      <c r="E326" s="54" t="s">
        <v>313</v>
      </c>
      <c r="F326" s="54" t="s">
        <v>24</v>
      </c>
      <c r="G326" s="55">
        <f t="shared" si="39"/>
        <v>268000</v>
      </c>
      <c r="H326" s="55">
        <f t="shared" si="39"/>
        <v>0</v>
      </c>
      <c r="I326" s="54">
        <v>9810021350</v>
      </c>
      <c r="J326" s="36" t="str">
        <f t="shared" si="33"/>
        <v>9810021350</v>
      </c>
      <c r="K326" s="45" t="str">
        <f t="shared" si="34"/>
        <v>60201139810021350000</v>
      </c>
    </row>
    <row r="327" spans="1:11" s="85" customFormat="1" ht="12.75">
      <c r="A327" s="214" t="s">
        <v>90</v>
      </c>
      <c r="B327" s="53" t="s">
        <v>269</v>
      </c>
      <c r="C327" s="54" t="s">
        <v>26</v>
      </c>
      <c r="D327" s="54" t="s">
        <v>108</v>
      </c>
      <c r="E327" s="54" t="s">
        <v>313</v>
      </c>
      <c r="F327" s="54" t="s">
        <v>91</v>
      </c>
      <c r="G327" s="55">
        <f t="shared" si="39"/>
        <v>268000</v>
      </c>
      <c r="H327" s="55">
        <f t="shared" si="39"/>
        <v>0</v>
      </c>
      <c r="I327" s="54">
        <v>9810021350</v>
      </c>
      <c r="J327" s="36" t="str">
        <f t="shared" si="33"/>
        <v>9810021350</v>
      </c>
      <c r="K327" s="45" t="str">
        <f t="shared" si="34"/>
        <v>60201139810021350830</v>
      </c>
    </row>
    <row r="328" spans="1:11" s="92" customFormat="1" ht="25.5">
      <c r="A328" s="214" t="s">
        <v>92</v>
      </c>
      <c r="B328" s="53" t="s">
        <v>269</v>
      </c>
      <c r="C328" s="54" t="s">
        <v>26</v>
      </c>
      <c r="D328" s="54" t="s">
        <v>108</v>
      </c>
      <c r="E328" s="54" t="s">
        <v>313</v>
      </c>
      <c r="F328" s="54" t="s">
        <v>93</v>
      </c>
      <c r="G328" s="55">
        <f>VLOOKUP($K328,'[1]исх данные 2018-2019'!$A$10:$H$548,6,0)</f>
        <v>268000</v>
      </c>
      <c r="H328" s="55">
        <f>VLOOKUP($K328,'[1]исх данные 2018-2019'!$A$10:$H$548,7,0)</f>
        <v>0</v>
      </c>
      <c r="I328" s="54">
        <v>9810021350</v>
      </c>
      <c r="J328" s="36" t="str">
        <f t="shared" si="33"/>
        <v>9810021350</v>
      </c>
      <c r="K328" s="45" t="str">
        <f t="shared" si="34"/>
        <v>60201139810021350831</v>
      </c>
    </row>
    <row r="329" spans="1:11" s="76" customFormat="1" ht="12.75">
      <c r="A329" s="40" t="s">
        <v>215</v>
      </c>
      <c r="B329" s="41" t="s">
        <v>269</v>
      </c>
      <c r="C329" s="42" t="s">
        <v>86</v>
      </c>
      <c r="D329" s="42" t="s">
        <v>22</v>
      </c>
      <c r="E329" s="42" t="s">
        <v>23</v>
      </c>
      <c r="F329" s="42" t="s">
        <v>24</v>
      </c>
      <c r="G329" s="43">
        <f>G330</f>
        <v>43269740</v>
      </c>
      <c r="H329" s="43">
        <f>H330</f>
        <v>15379130</v>
      </c>
      <c r="I329" s="42">
        <v>0</v>
      </c>
      <c r="J329" s="36" t="str">
        <f t="shared" si="33"/>
        <v>0000000000</v>
      </c>
      <c r="K329" s="45" t="str">
        <f t="shared" si="34"/>
        <v>60204000000000000000</v>
      </c>
    </row>
    <row r="330" spans="1:11" s="76" customFormat="1" ht="12.75">
      <c r="A330" s="47" t="s">
        <v>314</v>
      </c>
      <c r="B330" s="48" t="s">
        <v>269</v>
      </c>
      <c r="C330" s="49" t="s">
        <v>86</v>
      </c>
      <c r="D330" s="49" t="s">
        <v>68</v>
      </c>
      <c r="E330" s="90" t="s">
        <v>23</v>
      </c>
      <c r="F330" s="90" t="s">
        <v>24</v>
      </c>
      <c r="G330" s="50">
        <f>G331+G343+G337</f>
        <v>43269740</v>
      </c>
      <c r="H330" s="50">
        <f>H331+H343+H337</f>
        <v>15379130</v>
      </c>
      <c r="I330" s="90">
        <v>0</v>
      </c>
      <c r="J330" s="36" t="str">
        <f t="shared" si="33"/>
        <v>0000000000</v>
      </c>
      <c r="K330" s="45" t="str">
        <f t="shared" si="34"/>
        <v>60204120000000000000</v>
      </c>
    </row>
    <row r="331" spans="1:11" s="76" customFormat="1" ht="38.25">
      <c r="A331" s="75" t="s">
        <v>315</v>
      </c>
      <c r="B331" s="53" t="s">
        <v>269</v>
      </c>
      <c r="C331" s="54" t="s">
        <v>86</v>
      </c>
      <c r="D331" s="54" t="s">
        <v>68</v>
      </c>
      <c r="E331" s="54" t="s">
        <v>316</v>
      </c>
      <c r="F331" s="54" t="s">
        <v>24</v>
      </c>
      <c r="G331" s="55">
        <f t="shared" ref="G331:H333" si="40">G332</f>
        <v>180000</v>
      </c>
      <c r="H331" s="55">
        <f t="shared" si="40"/>
        <v>180000</v>
      </c>
      <c r="I331" s="54">
        <v>200000000</v>
      </c>
      <c r="J331" s="36" t="str">
        <f t="shared" ref="J331:J397" si="41">TEXT(I331,"0000000000")</f>
        <v>0200000000</v>
      </c>
      <c r="K331" s="45" t="str">
        <f t="shared" ref="K331:K397" si="42">CONCATENATE(B331,C331,D331,J331,F331)</f>
        <v>60204120200000000000</v>
      </c>
    </row>
    <row r="332" spans="1:11" s="76" customFormat="1" ht="38.25">
      <c r="A332" s="52" t="s">
        <v>317</v>
      </c>
      <c r="B332" s="53" t="s">
        <v>269</v>
      </c>
      <c r="C332" s="54" t="s">
        <v>86</v>
      </c>
      <c r="D332" s="54" t="s">
        <v>68</v>
      </c>
      <c r="E332" s="54" t="s">
        <v>318</v>
      </c>
      <c r="F332" s="54" t="s">
        <v>24</v>
      </c>
      <c r="G332" s="55">
        <f t="shared" si="40"/>
        <v>180000</v>
      </c>
      <c r="H332" s="55">
        <f t="shared" si="40"/>
        <v>180000</v>
      </c>
      <c r="I332" s="54" t="s">
        <v>319</v>
      </c>
      <c r="J332" s="36" t="str">
        <f t="shared" si="41"/>
        <v>02Б0000000</v>
      </c>
      <c r="K332" s="45" t="str">
        <f t="shared" si="42"/>
        <v>602041202Б0000000000</v>
      </c>
    </row>
    <row r="333" spans="1:11" s="76" customFormat="1" ht="38.25">
      <c r="A333" s="52" t="s">
        <v>320</v>
      </c>
      <c r="B333" s="53" t="s">
        <v>269</v>
      </c>
      <c r="C333" s="54" t="s">
        <v>86</v>
      </c>
      <c r="D333" s="54" t="s">
        <v>68</v>
      </c>
      <c r="E333" s="54" t="s">
        <v>978</v>
      </c>
      <c r="F333" s="54" t="s">
        <v>24</v>
      </c>
      <c r="G333" s="55">
        <f t="shared" si="40"/>
        <v>180000</v>
      </c>
      <c r="H333" s="55">
        <f t="shared" si="40"/>
        <v>180000</v>
      </c>
      <c r="I333" s="54" t="s">
        <v>979</v>
      </c>
      <c r="J333" s="36" t="str">
        <f t="shared" si="41"/>
        <v>02Б0100000</v>
      </c>
      <c r="K333" s="45" t="str">
        <f t="shared" si="42"/>
        <v>602041202Б0100000000</v>
      </c>
    </row>
    <row r="334" spans="1:11" s="76" customFormat="1" ht="51">
      <c r="A334" s="52" t="s">
        <v>323</v>
      </c>
      <c r="B334" s="53" t="s">
        <v>269</v>
      </c>
      <c r="C334" s="54" t="s">
        <v>86</v>
      </c>
      <c r="D334" s="54" t="s">
        <v>68</v>
      </c>
      <c r="E334" s="54" t="s">
        <v>1248</v>
      </c>
      <c r="F334" s="54" t="s">
        <v>24</v>
      </c>
      <c r="G334" s="55">
        <f>G335</f>
        <v>180000</v>
      </c>
      <c r="H334" s="55">
        <f>H335</f>
        <v>180000</v>
      </c>
      <c r="I334" s="54" t="s">
        <v>1249</v>
      </c>
      <c r="J334" s="36" t="str">
        <f t="shared" si="41"/>
        <v>02Б0120160</v>
      </c>
      <c r="K334" s="45" t="str">
        <f t="shared" si="42"/>
        <v>602041202Б0120160000</v>
      </c>
    </row>
    <row r="335" spans="1:11" s="76" customFormat="1" ht="25.5">
      <c r="A335" s="52" t="s">
        <v>43</v>
      </c>
      <c r="B335" s="53" t="s">
        <v>269</v>
      </c>
      <c r="C335" s="54" t="s">
        <v>86</v>
      </c>
      <c r="D335" s="54" t="s">
        <v>68</v>
      </c>
      <c r="E335" s="54" t="s">
        <v>1248</v>
      </c>
      <c r="F335" s="54" t="s">
        <v>44</v>
      </c>
      <c r="G335" s="55">
        <f>G336</f>
        <v>180000</v>
      </c>
      <c r="H335" s="55">
        <f>H336</f>
        <v>180000</v>
      </c>
      <c r="I335" s="54" t="s">
        <v>1249</v>
      </c>
      <c r="J335" s="36" t="str">
        <f t="shared" si="41"/>
        <v>02Б0120160</v>
      </c>
      <c r="K335" s="45" t="str">
        <f t="shared" si="42"/>
        <v>602041202Б0120160240</v>
      </c>
    </row>
    <row r="336" spans="1:11" s="85" customFormat="1" ht="12.75">
      <c r="A336" s="52" t="s">
        <v>1231</v>
      </c>
      <c r="B336" s="53" t="s">
        <v>269</v>
      </c>
      <c r="C336" s="54" t="s">
        <v>86</v>
      </c>
      <c r="D336" s="54" t="s">
        <v>68</v>
      </c>
      <c r="E336" s="54" t="s">
        <v>1248</v>
      </c>
      <c r="F336" s="54" t="s">
        <v>46</v>
      </c>
      <c r="G336" s="55">
        <f>VLOOKUP($K336,'[1]исх данные 2018-2019'!$A$10:$H$548,6,0)</f>
        <v>180000</v>
      </c>
      <c r="H336" s="55">
        <f>VLOOKUP($K336,'[1]исх данные 2018-2019'!$A$10:$H$548,7,0)</f>
        <v>180000</v>
      </c>
      <c r="I336" s="54" t="s">
        <v>1249</v>
      </c>
      <c r="J336" s="36" t="str">
        <f t="shared" si="41"/>
        <v>02Б0120160</v>
      </c>
      <c r="K336" s="45" t="str">
        <f t="shared" si="42"/>
        <v>602041202Б0120160244</v>
      </c>
    </row>
    <row r="337" spans="1:11" s="85" customFormat="1" ht="38.25">
      <c r="A337" s="57" t="s">
        <v>326</v>
      </c>
      <c r="B337" s="53" t="s">
        <v>269</v>
      </c>
      <c r="C337" s="54" t="s">
        <v>86</v>
      </c>
      <c r="D337" s="54" t="s">
        <v>68</v>
      </c>
      <c r="E337" s="54" t="s">
        <v>327</v>
      </c>
      <c r="F337" s="54" t="s">
        <v>24</v>
      </c>
      <c r="G337" s="55">
        <f t="shared" ref="G337:H340" si="43">G338</f>
        <v>42477740</v>
      </c>
      <c r="H337" s="55">
        <f t="shared" si="43"/>
        <v>0</v>
      </c>
      <c r="I337" s="54">
        <v>400000000</v>
      </c>
      <c r="J337" s="36" t="str">
        <f t="shared" si="41"/>
        <v>0400000000</v>
      </c>
      <c r="K337" s="45" t="str">
        <f t="shared" si="42"/>
        <v>60204120400000000000</v>
      </c>
    </row>
    <row r="338" spans="1:11" s="76" customFormat="1" ht="38.25">
      <c r="A338" s="91" t="s">
        <v>328</v>
      </c>
      <c r="B338" s="53" t="s">
        <v>269</v>
      </c>
      <c r="C338" s="54" t="s">
        <v>86</v>
      </c>
      <c r="D338" s="54" t="s">
        <v>68</v>
      </c>
      <c r="E338" s="54" t="s">
        <v>329</v>
      </c>
      <c r="F338" s="54" t="s">
        <v>24</v>
      </c>
      <c r="G338" s="55">
        <f t="shared" si="43"/>
        <v>42477740</v>
      </c>
      <c r="H338" s="55">
        <f t="shared" si="43"/>
        <v>0</v>
      </c>
      <c r="I338" s="54">
        <v>420000000</v>
      </c>
      <c r="J338" s="36" t="str">
        <f t="shared" si="41"/>
        <v>0420000000</v>
      </c>
      <c r="K338" s="45" t="str">
        <f t="shared" si="42"/>
        <v>60204120420000000000</v>
      </c>
    </row>
    <row r="339" spans="1:11" s="85" customFormat="1" ht="38.25">
      <c r="A339" s="52" t="s">
        <v>330</v>
      </c>
      <c r="B339" s="53" t="s">
        <v>269</v>
      </c>
      <c r="C339" s="54" t="s">
        <v>86</v>
      </c>
      <c r="D339" s="54" t="s">
        <v>68</v>
      </c>
      <c r="E339" s="54" t="s">
        <v>331</v>
      </c>
      <c r="F339" s="54" t="s">
        <v>24</v>
      </c>
      <c r="G339" s="55">
        <f t="shared" si="43"/>
        <v>42477740</v>
      </c>
      <c r="H339" s="55">
        <f t="shared" si="43"/>
        <v>0</v>
      </c>
      <c r="I339" s="54">
        <v>420200000</v>
      </c>
      <c r="J339" s="36" t="str">
        <f t="shared" si="41"/>
        <v>0420200000</v>
      </c>
      <c r="K339" s="45" t="str">
        <f t="shared" si="42"/>
        <v>60204120420200000000</v>
      </c>
    </row>
    <row r="340" spans="1:11" s="76" customFormat="1" ht="12.75">
      <c r="A340" s="52" t="s">
        <v>1250</v>
      </c>
      <c r="B340" s="53" t="s">
        <v>269</v>
      </c>
      <c r="C340" s="54" t="s">
        <v>86</v>
      </c>
      <c r="D340" s="54" t="s">
        <v>68</v>
      </c>
      <c r="E340" s="54" t="s">
        <v>1251</v>
      </c>
      <c r="F340" s="54" t="s">
        <v>24</v>
      </c>
      <c r="G340" s="55">
        <f t="shared" si="43"/>
        <v>42477740</v>
      </c>
      <c r="H340" s="55">
        <f t="shared" si="43"/>
        <v>0</v>
      </c>
      <c r="I340" s="54">
        <v>420221470</v>
      </c>
      <c r="J340" s="36" t="str">
        <f t="shared" si="41"/>
        <v>0420221470</v>
      </c>
      <c r="K340" s="45" t="str">
        <f t="shared" si="42"/>
        <v>60204120420221470000</v>
      </c>
    </row>
    <row r="341" spans="1:11" s="76" customFormat="1" ht="25.5">
      <c r="A341" s="52" t="s">
        <v>43</v>
      </c>
      <c r="B341" s="53" t="s">
        <v>269</v>
      </c>
      <c r="C341" s="54" t="s">
        <v>86</v>
      </c>
      <c r="D341" s="54" t="s">
        <v>68</v>
      </c>
      <c r="E341" s="54" t="s">
        <v>1251</v>
      </c>
      <c r="F341" s="54" t="s">
        <v>44</v>
      </c>
      <c r="G341" s="55">
        <f>G342</f>
        <v>42477740</v>
      </c>
      <c r="H341" s="55">
        <f>H342</f>
        <v>0</v>
      </c>
      <c r="I341" s="54">
        <v>420221470</v>
      </c>
      <c r="J341" s="36" t="str">
        <f t="shared" si="41"/>
        <v>0420221470</v>
      </c>
      <c r="K341" s="45" t="str">
        <f t="shared" si="42"/>
        <v>60204120420221470240</v>
      </c>
    </row>
    <row r="342" spans="1:11" s="76" customFormat="1" ht="12.75">
      <c r="A342" s="52" t="s">
        <v>1231</v>
      </c>
      <c r="B342" s="53" t="s">
        <v>269</v>
      </c>
      <c r="C342" s="54" t="s">
        <v>86</v>
      </c>
      <c r="D342" s="54" t="s">
        <v>68</v>
      </c>
      <c r="E342" s="54" t="s">
        <v>1251</v>
      </c>
      <c r="F342" s="54" t="s">
        <v>46</v>
      </c>
      <c r="G342" s="55">
        <f>VLOOKUP($K342,'[1]исх данные 2018-2019'!$A$10:$H$548,6,0)</f>
        <v>42477740</v>
      </c>
      <c r="H342" s="55">
        <f>VLOOKUP($K342,'[1]исх данные 2018-2019'!$A$10:$H$548,7,0)</f>
        <v>0</v>
      </c>
      <c r="I342" s="54">
        <v>420221470</v>
      </c>
      <c r="J342" s="36" t="str">
        <f t="shared" si="41"/>
        <v>0420221470</v>
      </c>
      <c r="K342" s="45" t="str">
        <f t="shared" si="42"/>
        <v>60204120420221470244</v>
      </c>
    </row>
    <row r="343" spans="1:11" s="76" customFormat="1" ht="38.25">
      <c r="A343" s="70" t="s">
        <v>270</v>
      </c>
      <c r="B343" s="53" t="s">
        <v>269</v>
      </c>
      <c r="C343" s="54" t="s">
        <v>86</v>
      </c>
      <c r="D343" s="54" t="s">
        <v>68</v>
      </c>
      <c r="E343" s="54" t="s">
        <v>271</v>
      </c>
      <c r="F343" s="54" t="s">
        <v>24</v>
      </c>
      <c r="G343" s="55">
        <f t="shared" ref="G343:H344" si="44">G344</f>
        <v>612000</v>
      </c>
      <c r="H343" s="55">
        <f t="shared" si="44"/>
        <v>15199130</v>
      </c>
      <c r="I343" s="54">
        <v>1100000000</v>
      </c>
      <c r="J343" s="36" t="str">
        <f t="shared" si="41"/>
        <v>1100000000</v>
      </c>
      <c r="K343" s="45" t="str">
        <f t="shared" si="42"/>
        <v>60204121100000000000</v>
      </c>
    </row>
    <row r="344" spans="1:11" s="76" customFormat="1" ht="38.25">
      <c r="A344" s="70" t="s">
        <v>272</v>
      </c>
      <c r="B344" s="53" t="s">
        <v>269</v>
      </c>
      <c r="C344" s="54" t="s">
        <v>86</v>
      </c>
      <c r="D344" s="54" t="s">
        <v>68</v>
      </c>
      <c r="E344" s="54" t="s">
        <v>273</v>
      </c>
      <c r="F344" s="54" t="s">
        <v>24</v>
      </c>
      <c r="G344" s="55">
        <f t="shared" si="44"/>
        <v>612000</v>
      </c>
      <c r="H344" s="55">
        <f t="shared" si="44"/>
        <v>15199130</v>
      </c>
      <c r="I344" s="54" t="s">
        <v>274</v>
      </c>
      <c r="J344" s="36" t="str">
        <f t="shared" si="41"/>
        <v>11Б0000000</v>
      </c>
      <c r="K344" s="45" t="str">
        <f t="shared" si="42"/>
        <v>602041211Б0000000000</v>
      </c>
    </row>
    <row r="345" spans="1:11" s="76" customFormat="1" ht="25.5">
      <c r="A345" s="52" t="s">
        <v>334</v>
      </c>
      <c r="B345" s="53" t="s">
        <v>269</v>
      </c>
      <c r="C345" s="54" t="s">
        <v>86</v>
      </c>
      <c r="D345" s="54" t="s">
        <v>68</v>
      </c>
      <c r="E345" s="54" t="s">
        <v>335</v>
      </c>
      <c r="F345" s="54" t="s">
        <v>24</v>
      </c>
      <c r="G345" s="55">
        <f>G346+G349</f>
        <v>612000</v>
      </c>
      <c r="H345" s="55">
        <f>H346+H349</f>
        <v>15199130</v>
      </c>
      <c r="I345" s="54" t="s">
        <v>336</v>
      </c>
      <c r="J345" s="36" t="str">
        <f t="shared" si="41"/>
        <v>11Б0200000</v>
      </c>
      <c r="K345" s="45" t="str">
        <f t="shared" si="42"/>
        <v>602041211Б0200000000</v>
      </c>
    </row>
    <row r="346" spans="1:11" s="76" customFormat="1" ht="38.25">
      <c r="A346" s="52" t="s">
        <v>337</v>
      </c>
      <c r="B346" s="53" t="s">
        <v>269</v>
      </c>
      <c r="C346" s="54" t="s">
        <v>86</v>
      </c>
      <c r="D346" s="54" t="s">
        <v>68</v>
      </c>
      <c r="E346" s="54" t="s">
        <v>338</v>
      </c>
      <c r="F346" s="54" t="s">
        <v>24</v>
      </c>
      <c r="G346" s="55">
        <f>G347</f>
        <v>612000</v>
      </c>
      <c r="H346" s="55">
        <f>H347</f>
        <v>612000</v>
      </c>
      <c r="I346" s="54" t="s">
        <v>339</v>
      </c>
      <c r="J346" s="36" t="str">
        <f t="shared" si="41"/>
        <v>11Б0220180</v>
      </c>
      <c r="K346" s="45" t="str">
        <f t="shared" si="42"/>
        <v>602041211Б0220180000</v>
      </c>
    </row>
    <row r="347" spans="1:11" s="76" customFormat="1" ht="25.5">
      <c r="A347" s="52" t="s">
        <v>43</v>
      </c>
      <c r="B347" s="53" t="s">
        <v>269</v>
      </c>
      <c r="C347" s="54" t="s">
        <v>86</v>
      </c>
      <c r="D347" s="54" t="s">
        <v>68</v>
      </c>
      <c r="E347" s="54" t="s">
        <v>338</v>
      </c>
      <c r="F347" s="54" t="s">
        <v>44</v>
      </c>
      <c r="G347" s="55">
        <f>G348</f>
        <v>612000</v>
      </c>
      <c r="H347" s="55">
        <f>H348</f>
        <v>612000</v>
      </c>
      <c r="I347" s="54" t="s">
        <v>339</v>
      </c>
      <c r="J347" s="36" t="str">
        <f t="shared" si="41"/>
        <v>11Б0220180</v>
      </c>
      <c r="K347" s="45" t="str">
        <f t="shared" si="42"/>
        <v>602041211Б0220180240</v>
      </c>
    </row>
    <row r="348" spans="1:11" s="76" customFormat="1" ht="12.75">
      <c r="A348" s="52" t="s">
        <v>1231</v>
      </c>
      <c r="B348" s="53" t="s">
        <v>269</v>
      </c>
      <c r="C348" s="54" t="s">
        <v>86</v>
      </c>
      <c r="D348" s="54" t="s">
        <v>68</v>
      </c>
      <c r="E348" s="54" t="s">
        <v>338</v>
      </c>
      <c r="F348" s="54" t="s">
        <v>46</v>
      </c>
      <c r="G348" s="55">
        <f>VLOOKUP($K348,'[1]исх данные 2018-2019'!$A$10:$H$548,6,0)</f>
        <v>612000</v>
      </c>
      <c r="H348" s="55">
        <f>VLOOKUP($K348,'[1]исх данные 2018-2019'!$A$10:$H$548,7,0)</f>
        <v>612000</v>
      </c>
      <c r="I348" s="54" t="s">
        <v>339</v>
      </c>
      <c r="J348" s="36" t="str">
        <f t="shared" si="41"/>
        <v>11Б0220180</v>
      </c>
      <c r="K348" s="45" t="str">
        <f t="shared" si="42"/>
        <v>602041211Б0220180244</v>
      </c>
    </row>
    <row r="349" spans="1:11" s="76" customFormat="1" ht="51">
      <c r="A349" s="215" t="s">
        <v>1252</v>
      </c>
      <c r="B349" s="53" t="s">
        <v>269</v>
      </c>
      <c r="C349" s="54" t="s">
        <v>86</v>
      </c>
      <c r="D349" s="54" t="s">
        <v>68</v>
      </c>
      <c r="E349" s="54" t="s">
        <v>1253</v>
      </c>
      <c r="F349" s="54" t="s">
        <v>24</v>
      </c>
      <c r="G349" s="55">
        <f t="shared" ref="G349:H350" si="45">G350</f>
        <v>0</v>
      </c>
      <c r="H349" s="55">
        <f t="shared" si="45"/>
        <v>14587130</v>
      </c>
      <c r="I349" s="54" t="s">
        <v>1254</v>
      </c>
      <c r="J349" s="36" t="str">
        <f t="shared" si="41"/>
        <v>11Б0221550</v>
      </c>
      <c r="K349" s="45" t="str">
        <f t="shared" si="42"/>
        <v>602041211Б0221550000</v>
      </c>
    </row>
    <row r="350" spans="1:11" s="76" customFormat="1" ht="25.5">
      <c r="A350" s="52" t="s">
        <v>43</v>
      </c>
      <c r="B350" s="53" t="s">
        <v>269</v>
      </c>
      <c r="C350" s="54" t="s">
        <v>86</v>
      </c>
      <c r="D350" s="54" t="s">
        <v>68</v>
      </c>
      <c r="E350" s="54" t="s">
        <v>1253</v>
      </c>
      <c r="F350" s="54" t="s">
        <v>44</v>
      </c>
      <c r="G350" s="55">
        <f t="shared" si="45"/>
        <v>0</v>
      </c>
      <c r="H350" s="55">
        <f t="shared" si="45"/>
        <v>14587130</v>
      </c>
      <c r="I350" s="54" t="s">
        <v>1254</v>
      </c>
      <c r="J350" s="36" t="str">
        <f t="shared" si="41"/>
        <v>11Б0221550</v>
      </c>
      <c r="K350" s="45" t="str">
        <f t="shared" si="42"/>
        <v>602041211Б0221550240</v>
      </c>
    </row>
    <row r="351" spans="1:11" s="76" customFormat="1" ht="12.75">
      <c r="A351" s="52" t="s">
        <v>1231</v>
      </c>
      <c r="B351" s="53" t="s">
        <v>269</v>
      </c>
      <c r="C351" s="54" t="s">
        <v>86</v>
      </c>
      <c r="D351" s="54" t="s">
        <v>68</v>
      </c>
      <c r="E351" s="54" t="s">
        <v>1253</v>
      </c>
      <c r="F351" s="54" t="s">
        <v>46</v>
      </c>
      <c r="G351" s="55">
        <f>VLOOKUP($K351,'[1]исх данные 2018-2019'!$A$10:$H$548,6,0)</f>
        <v>0</v>
      </c>
      <c r="H351" s="55">
        <f>VLOOKUP($K351,'[1]исх данные 2018-2019'!$A$10:$H$548,7,0)</f>
        <v>14587130</v>
      </c>
      <c r="I351" s="54" t="s">
        <v>1254</v>
      </c>
      <c r="J351" s="36" t="str">
        <f t="shared" si="41"/>
        <v>11Б0221550</v>
      </c>
      <c r="K351" s="45" t="str">
        <f t="shared" si="42"/>
        <v>602041211Б0221550244</v>
      </c>
    </row>
    <row r="352" spans="1:11" s="76" customFormat="1" ht="12.75">
      <c r="A352" s="40" t="s">
        <v>340</v>
      </c>
      <c r="B352" s="41" t="s">
        <v>269</v>
      </c>
      <c r="C352" s="42" t="s">
        <v>100</v>
      </c>
      <c r="D352" s="42" t="s">
        <v>22</v>
      </c>
      <c r="E352" s="42" t="s">
        <v>23</v>
      </c>
      <c r="F352" s="42" t="s">
        <v>24</v>
      </c>
      <c r="G352" s="43">
        <f>G360+G353</f>
        <v>9280870</v>
      </c>
      <c r="H352" s="43">
        <f>H360+H353</f>
        <v>0</v>
      </c>
      <c r="I352" s="42">
        <v>0</v>
      </c>
      <c r="J352" s="36" t="str">
        <f t="shared" si="41"/>
        <v>0000000000</v>
      </c>
      <c r="K352" s="45" t="str">
        <f t="shared" si="42"/>
        <v>60205000000000000000</v>
      </c>
    </row>
    <row r="353" spans="1:11" s="76" customFormat="1" ht="12.75">
      <c r="A353" s="47" t="s">
        <v>912</v>
      </c>
      <c r="B353" s="48" t="s">
        <v>269</v>
      </c>
      <c r="C353" s="49" t="s">
        <v>100</v>
      </c>
      <c r="D353" s="49" t="s">
        <v>28</v>
      </c>
      <c r="E353" s="49" t="s">
        <v>23</v>
      </c>
      <c r="F353" s="49" t="s">
        <v>24</v>
      </c>
      <c r="G353" s="50">
        <f>G354</f>
        <v>7522260</v>
      </c>
      <c r="H353" s="50">
        <f>H354</f>
        <v>0</v>
      </c>
      <c r="I353" s="49">
        <v>0</v>
      </c>
      <c r="J353" s="36" t="str">
        <f t="shared" si="41"/>
        <v>0000000000</v>
      </c>
      <c r="K353" s="45" t="str">
        <f t="shared" si="42"/>
        <v>60205030000000000000</v>
      </c>
    </row>
    <row r="354" spans="1:11" s="76" customFormat="1" ht="38.25">
      <c r="A354" s="52" t="s">
        <v>326</v>
      </c>
      <c r="B354" s="54" t="s">
        <v>269</v>
      </c>
      <c r="C354" s="54" t="s">
        <v>100</v>
      </c>
      <c r="D354" s="54" t="s">
        <v>28</v>
      </c>
      <c r="E354" s="54" t="s">
        <v>327</v>
      </c>
      <c r="F354" s="54" t="s">
        <v>24</v>
      </c>
      <c r="G354" s="93">
        <f>G355</f>
        <v>7522260</v>
      </c>
      <c r="H354" s="93">
        <f>H355</f>
        <v>0</v>
      </c>
      <c r="I354" s="54">
        <v>400000000</v>
      </c>
      <c r="J354" s="36" t="str">
        <f t="shared" si="41"/>
        <v>0400000000</v>
      </c>
      <c r="K354" s="45" t="str">
        <f t="shared" si="42"/>
        <v>60205030400000000000</v>
      </c>
    </row>
    <row r="355" spans="1:11" s="76" customFormat="1" ht="25.5">
      <c r="A355" s="52" t="s">
        <v>1255</v>
      </c>
      <c r="B355" s="54" t="s">
        <v>269</v>
      </c>
      <c r="C355" s="54" t="s">
        <v>100</v>
      </c>
      <c r="D355" s="54" t="s">
        <v>28</v>
      </c>
      <c r="E355" s="54" t="s">
        <v>602</v>
      </c>
      <c r="F355" s="54" t="s">
        <v>24</v>
      </c>
      <c r="G355" s="93">
        <f t="shared" ref="G355:H357" si="46">G356</f>
        <v>7522260</v>
      </c>
      <c r="H355" s="93">
        <f t="shared" si="46"/>
        <v>0</v>
      </c>
      <c r="I355" s="54">
        <v>430000000</v>
      </c>
      <c r="J355" s="36" t="str">
        <f t="shared" si="41"/>
        <v>0430000000</v>
      </c>
      <c r="K355" s="45" t="str">
        <f t="shared" si="42"/>
        <v>60205030430000000000</v>
      </c>
    </row>
    <row r="356" spans="1:11" s="76" customFormat="1" ht="12.75">
      <c r="A356" s="214" t="s">
        <v>603</v>
      </c>
      <c r="B356" s="53" t="s">
        <v>269</v>
      </c>
      <c r="C356" s="54" t="s">
        <v>100</v>
      </c>
      <c r="D356" s="54" t="s">
        <v>28</v>
      </c>
      <c r="E356" s="216" t="s">
        <v>604</v>
      </c>
      <c r="F356" s="54" t="s">
        <v>24</v>
      </c>
      <c r="G356" s="55">
        <f t="shared" si="46"/>
        <v>7522260</v>
      </c>
      <c r="H356" s="55">
        <f t="shared" si="46"/>
        <v>0</v>
      </c>
      <c r="I356" s="216">
        <v>430400000</v>
      </c>
      <c r="J356" s="36" t="str">
        <f t="shared" si="41"/>
        <v>0430400000</v>
      </c>
      <c r="K356" s="45" t="str">
        <f t="shared" si="42"/>
        <v>60205030430400000000</v>
      </c>
    </row>
    <row r="357" spans="1:11" s="76" customFormat="1" ht="12.75">
      <c r="A357" s="52" t="s">
        <v>1256</v>
      </c>
      <c r="B357" s="53" t="s">
        <v>269</v>
      </c>
      <c r="C357" s="54" t="s">
        <v>100</v>
      </c>
      <c r="D357" s="54" t="s">
        <v>28</v>
      </c>
      <c r="E357" s="54" t="s">
        <v>1257</v>
      </c>
      <c r="F357" s="54" t="s">
        <v>24</v>
      </c>
      <c r="G357" s="55">
        <f t="shared" si="46"/>
        <v>7522260</v>
      </c>
      <c r="H357" s="55">
        <f t="shared" si="46"/>
        <v>0</v>
      </c>
      <c r="I357" s="54">
        <v>430421510</v>
      </c>
      <c r="J357" s="36" t="str">
        <f t="shared" si="41"/>
        <v>0430421510</v>
      </c>
      <c r="K357" s="45" t="str">
        <f t="shared" si="42"/>
        <v>60205030430421510000</v>
      </c>
    </row>
    <row r="358" spans="1:11" s="76" customFormat="1" ht="25.5">
      <c r="A358" s="52" t="s">
        <v>43</v>
      </c>
      <c r="B358" s="53" t="s">
        <v>269</v>
      </c>
      <c r="C358" s="54" t="s">
        <v>100</v>
      </c>
      <c r="D358" s="54" t="s">
        <v>28</v>
      </c>
      <c r="E358" s="54" t="s">
        <v>1257</v>
      </c>
      <c r="F358" s="54" t="s">
        <v>44</v>
      </c>
      <c r="G358" s="55">
        <f>G359</f>
        <v>7522260</v>
      </c>
      <c r="H358" s="55">
        <f>H359</f>
        <v>0</v>
      </c>
      <c r="I358" s="54">
        <v>430421510</v>
      </c>
      <c r="J358" s="36" t="str">
        <f t="shared" si="41"/>
        <v>0430421510</v>
      </c>
      <c r="K358" s="45" t="str">
        <f t="shared" si="42"/>
        <v>60205030430421510240</v>
      </c>
    </row>
    <row r="359" spans="1:11" s="76" customFormat="1" ht="12.75">
      <c r="A359" s="52" t="s">
        <v>1231</v>
      </c>
      <c r="B359" s="53" t="s">
        <v>269</v>
      </c>
      <c r="C359" s="54" t="s">
        <v>100</v>
      </c>
      <c r="D359" s="54" t="s">
        <v>28</v>
      </c>
      <c r="E359" s="54" t="s">
        <v>1257</v>
      </c>
      <c r="F359" s="54" t="s">
        <v>46</v>
      </c>
      <c r="G359" s="55">
        <f>VLOOKUP($K359,'[1]исх данные 2018-2019'!$A$10:$H$548,6,0)</f>
        <v>7522260</v>
      </c>
      <c r="H359" s="55">
        <f>VLOOKUP($K359,'[1]исх данные 2018-2019'!$A$10:$H$548,7,0)</f>
        <v>0</v>
      </c>
      <c r="I359" s="54">
        <v>430421510</v>
      </c>
      <c r="J359" s="36" t="str">
        <f t="shared" si="41"/>
        <v>0430421510</v>
      </c>
      <c r="K359" s="45" t="str">
        <f t="shared" si="42"/>
        <v>60205030430421510244</v>
      </c>
    </row>
    <row r="360" spans="1:11" s="76" customFormat="1" ht="12.75">
      <c r="A360" s="47" t="s">
        <v>353</v>
      </c>
      <c r="B360" s="48" t="s">
        <v>269</v>
      </c>
      <c r="C360" s="49" t="s">
        <v>100</v>
      </c>
      <c r="D360" s="49" t="s">
        <v>100</v>
      </c>
      <c r="E360" s="49" t="s">
        <v>23</v>
      </c>
      <c r="F360" s="49" t="s">
        <v>24</v>
      </c>
      <c r="G360" s="50">
        <f t="shared" ref="G360:H364" si="47">G361</f>
        <v>1758610</v>
      </c>
      <c r="H360" s="50">
        <f t="shared" si="47"/>
        <v>0</v>
      </c>
      <c r="I360" s="49">
        <v>0</v>
      </c>
      <c r="J360" s="36" t="str">
        <f t="shared" si="41"/>
        <v>0000000000</v>
      </c>
      <c r="K360" s="45" t="str">
        <f t="shared" si="42"/>
        <v>60205050000000000000</v>
      </c>
    </row>
    <row r="361" spans="1:11" s="76" customFormat="1" ht="25.5">
      <c r="A361" s="214" t="s">
        <v>101</v>
      </c>
      <c r="B361" s="53" t="s">
        <v>269</v>
      </c>
      <c r="C361" s="54" t="s">
        <v>100</v>
      </c>
      <c r="D361" s="54" t="s">
        <v>100</v>
      </c>
      <c r="E361" s="54" t="s">
        <v>102</v>
      </c>
      <c r="F361" s="54" t="s">
        <v>24</v>
      </c>
      <c r="G361" s="55">
        <f t="shared" si="47"/>
        <v>1758610</v>
      </c>
      <c r="H361" s="55">
        <f t="shared" si="47"/>
        <v>0</v>
      </c>
      <c r="I361" s="54">
        <v>9800000000</v>
      </c>
      <c r="J361" s="36" t="str">
        <f t="shared" si="41"/>
        <v>9800000000</v>
      </c>
      <c r="K361" s="45" t="str">
        <f t="shared" si="42"/>
        <v>60205059800000000000</v>
      </c>
    </row>
    <row r="362" spans="1:11" s="85" customFormat="1" ht="12.75">
      <c r="A362" s="214" t="s">
        <v>103</v>
      </c>
      <c r="B362" s="53" t="s">
        <v>269</v>
      </c>
      <c r="C362" s="54" t="s">
        <v>100</v>
      </c>
      <c r="D362" s="54" t="s">
        <v>100</v>
      </c>
      <c r="E362" s="54" t="s">
        <v>104</v>
      </c>
      <c r="F362" s="54" t="s">
        <v>24</v>
      </c>
      <c r="G362" s="55">
        <f t="shared" si="47"/>
        <v>1758610</v>
      </c>
      <c r="H362" s="55">
        <f t="shared" si="47"/>
        <v>0</v>
      </c>
      <c r="I362" s="54">
        <v>9810000000</v>
      </c>
      <c r="J362" s="36" t="str">
        <f t="shared" si="41"/>
        <v>9810000000</v>
      </c>
      <c r="K362" s="45" t="str">
        <f t="shared" si="42"/>
        <v>60205059810000000000</v>
      </c>
    </row>
    <row r="363" spans="1:11" s="76" customFormat="1" ht="25.5">
      <c r="A363" s="52" t="s">
        <v>1258</v>
      </c>
      <c r="B363" s="53" t="s">
        <v>269</v>
      </c>
      <c r="C363" s="54" t="s">
        <v>100</v>
      </c>
      <c r="D363" s="54" t="s">
        <v>100</v>
      </c>
      <c r="E363" s="54" t="s">
        <v>1259</v>
      </c>
      <c r="F363" s="54" t="s">
        <v>24</v>
      </c>
      <c r="G363" s="55">
        <f t="shared" si="47"/>
        <v>1758610</v>
      </c>
      <c r="H363" s="55">
        <f t="shared" si="47"/>
        <v>0</v>
      </c>
      <c r="I363" s="54">
        <v>9810020950</v>
      </c>
      <c r="J363" s="36" t="str">
        <f t="shared" si="41"/>
        <v>9810020950</v>
      </c>
      <c r="K363" s="45" t="str">
        <f t="shared" si="42"/>
        <v>60205059810020950000</v>
      </c>
    </row>
    <row r="364" spans="1:11" s="76" customFormat="1" ht="25.5">
      <c r="A364" s="52" t="s">
        <v>43</v>
      </c>
      <c r="B364" s="53" t="s">
        <v>269</v>
      </c>
      <c r="C364" s="54" t="s">
        <v>100</v>
      </c>
      <c r="D364" s="54" t="s">
        <v>100</v>
      </c>
      <c r="E364" s="54" t="s">
        <v>1259</v>
      </c>
      <c r="F364" s="54" t="s">
        <v>44</v>
      </c>
      <c r="G364" s="55">
        <f t="shared" si="47"/>
        <v>1758610</v>
      </c>
      <c r="H364" s="55">
        <f t="shared" si="47"/>
        <v>0</v>
      </c>
      <c r="I364" s="54">
        <v>9810020950</v>
      </c>
      <c r="J364" s="36" t="str">
        <f t="shared" si="41"/>
        <v>9810020950</v>
      </c>
      <c r="K364" s="45" t="str">
        <f t="shared" si="42"/>
        <v>60205059810020950240</v>
      </c>
    </row>
    <row r="365" spans="1:11" s="76" customFormat="1" ht="12.75">
      <c r="A365" s="52" t="s">
        <v>1231</v>
      </c>
      <c r="B365" s="53" t="s">
        <v>269</v>
      </c>
      <c r="C365" s="54" t="s">
        <v>100</v>
      </c>
      <c r="D365" s="54" t="s">
        <v>100</v>
      </c>
      <c r="E365" s="54" t="s">
        <v>1259</v>
      </c>
      <c r="F365" s="54" t="s">
        <v>46</v>
      </c>
      <c r="G365" s="55">
        <f>VLOOKUP($K365,'[1]исх данные 2018-2019'!$A$10:$H$548,6,0)</f>
        <v>1758610</v>
      </c>
      <c r="H365" s="55">
        <f>VLOOKUP($K365,'[1]исх данные 2018-2019'!$A$10:$H$548,7,0)</f>
        <v>0</v>
      </c>
      <c r="I365" s="54">
        <v>9810020950</v>
      </c>
      <c r="J365" s="36" t="str">
        <f t="shared" si="41"/>
        <v>9810020950</v>
      </c>
      <c r="K365" s="45" t="str">
        <f t="shared" si="42"/>
        <v>60205059810020950244</v>
      </c>
    </row>
    <row r="366" spans="1:11" s="76" customFormat="1" ht="12.75">
      <c r="A366" s="40" t="s">
        <v>366</v>
      </c>
      <c r="B366" s="41" t="s">
        <v>269</v>
      </c>
      <c r="C366" s="42" t="s">
        <v>367</v>
      </c>
      <c r="D366" s="42" t="s">
        <v>22</v>
      </c>
      <c r="E366" s="42" t="s">
        <v>23</v>
      </c>
      <c r="F366" s="42" t="s">
        <v>24</v>
      </c>
      <c r="G366" s="43">
        <f>G367</f>
        <v>2604630</v>
      </c>
      <c r="H366" s="43">
        <f>H367</f>
        <v>2604630</v>
      </c>
      <c r="I366" s="42">
        <v>0</v>
      </c>
      <c r="J366" s="36" t="str">
        <f t="shared" si="41"/>
        <v>0000000000</v>
      </c>
      <c r="K366" s="45" t="str">
        <f t="shared" si="42"/>
        <v>60210000000000000000</v>
      </c>
    </row>
    <row r="367" spans="1:11" s="76" customFormat="1" ht="12.75">
      <c r="A367" s="47" t="s">
        <v>368</v>
      </c>
      <c r="B367" s="48" t="s">
        <v>269</v>
      </c>
      <c r="C367" s="49">
        <v>10</v>
      </c>
      <c r="D367" s="49" t="s">
        <v>28</v>
      </c>
      <c r="E367" s="49" t="s">
        <v>23</v>
      </c>
      <c r="F367" s="49" t="s">
        <v>24</v>
      </c>
      <c r="G367" s="50">
        <f>G368</f>
        <v>2604630</v>
      </c>
      <c r="H367" s="50">
        <f>H368</f>
        <v>2604630</v>
      </c>
      <c r="I367" s="49">
        <v>0</v>
      </c>
      <c r="J367" s="36" t="str">
        <f t="shared" si="41"/>
        <v>0000000000</v>
      </c>
      <c r="K367" s="45" t="str">
        <f t="shared" si="42"/>
        <v>60210030000000000000</v>
      </c>
    </row>
    <row r="368" spans="1:11" s="76" customFormat="1" ht="25.5">
      <c r="A368" s="52" t="s">
        <v>369</v>
      </c>
      <c r="B368" s="67" t="s">
        <v>269</v>
      </c>
      <c r="C368" s="67" t="s">
        <v>367</v>
      </c>
      <c r="D368" s="67" t="s">
        <v>28</v>
      </c>
      <c r="E368" s="67" t="s">
        <v>370</v>
      </c>
      <c r="F368" s="67" t="s">
        <v>24</v>
      </c>
      <c r="G368" s="68">
        <f t="shared" ref="G368:H372" si="48">G369</f>
        <v>2604630</v>
      </c>
      <c r="H368" s="68">
        <f t="shared" si="48"/>
        <v>2604630</v>
      </c>
      <c r="I368" s="67">
        <v>600000000</v>
      </c>
      <c r="J368" s="36" t="str">
        <f t="shared" si="41"/>
        <v>0600000000</v>
      </c>
      <c r="K368" s="45" t="str">
        <f t="shared" si="42"/>
        <v>60210030600000000000</v>
      </c>
    </row>
    <row r="369" spans="1:11" s="76" customFormat="1" ht="25.5">
      <c r="A369" s="65" t="s">
        <v>371</v>
      </c>
      <c r="B369" s="67" t="s">
        <v>269</v>
      </c>
      <c r="C369" s="67" t="s">
        <v>367</v>
      </c>
      <c r="D369" s="67" t="s">
        <v>28</v>
      </c>
      <c r="E369" s="67" t="s">
        <v>372</v>
      </c>
      <c r="F369" s="67" t="s">
        <v>24</v>
      </c>
      <c r="G369" s="68">
        <f t="shared" si="48"/>
        <v>2604630</v>
      </c>
      <c r="H369" s="68">
        <f t="shared" si="48"/>
        <v>2604630</v>
      </c>
      <c r="I369" s="67" t="s">
        <v>373</v>
      </c>
      <c r="J369" s="36" t="str">
        <f t="shared" si="41"/>
        <v>06Б0000000</v>
      </c>
      <c r="K369" s="45" t="str">
        <f t="shared" si="42"/>
        <v>602100306Б0000000000</v>
      </c>
    </row>
    <row r="370" spans="1:11" s="76" customFormat="1" ht="12.75">
      <c r="A370" s="65" t="s">
        <v>374</v>
      </c>
      <c r="B370" s="67" t="s">
        <v>269</v>
      </c>
      <c r="C370" s="67" t="s">
        <v>367</v>
      </c>
      <c r="D370" s="67" t="s">
        <v>28</v>
      </c>
      <c r="E370" s="67" t="s">
        <v>375</v>
      </c>
      <c r="F370" s="67" t="s">
        <v>24</v>
      </c>
      <c r="G370" s="68">
        <f t="shared" si="48"/>
        <v>2604630</v>
      </c>
      <c r="H370" s="68">
        <f t="shared" si="48"/>
        <v>2604630</v>
      </c>
      <c r="I370" s="67" t="s">
        <v>376</v>
      </c>
      <c r="J370" s="36" t="str">
        <f t="shared" si="41"/>
        <v>06Б0100000</v>
      </c>
      <c r="K370" s="45" t="str">
        <f t="shared" si="42"/>
        <v>602100306Б0100000000</v>
      </c>
    </row>
    <row r="371" spans="1:11" s="76" customFormat="1" ht="25.5">
      <c r="A371" s="52" t="s">
        <v>1260</v>
      </c>
      <c r="B371" s="67" t="s">
        <v>269</v>
      </c>
      <c r="C371" s="67" t="s">
        <v>367</v>
      </c>
      <c r="D371" s="67" t="s">
        <v>28</v>
      </c>
      <c r="E371" s="67" t="s">
        <v>1261</v>
      </c>
      <c r="F371" s="67" t="s">
        <v>24</v>
      </c>
      <c r="G371" s="68">
        <f t="shared" si="48"/>
        <v>2604630</v>
      </c>
      <c r="H371" s="68">
        <f t="shared" si="48"/>
        <v>2604630</v>
      </c>
      <c r="I371" s="67" t="s">
        <v>1262</v>
      </c>
      <c r="J371" s="36" t="str">
        <f t="shared" si="41"/>
        <v>06Б01L0200</v>
      </c>
      <c r="K371" s="45" t="str">
        <f t="shared" si="42"/>
        <v>602100306Б01L0200000</v>
      </c>
    </row>
    <row r="372" spans="1:11" s="76" customFormat="1" ht="12.75">
      <c r="A372" s="70" t="s">
        <v>380</v>
      </c>
      <c r="B372" s="67" t="s">
        <v>269</v>
      </c>
      <c r="C372" s="67" t="s">
        <v>367</v>
      </c>
      <c r="D372" s="67" t="s">
        <v>28</v>
      </c>
      <c r="E372" s="67" t="s">
        <v>1261</v>
      </c>
      <c r="F372" s="67" t="s">
        <v>381</v>
      </c>
      <c r="G372" s="55">
        <f t="shared" si="48"/>
        <v>2604630</v>
      </c>
      <c r="H372" s="55">
        <f t="shared" si="48"/>
        <v>2604630</v>
      </c>
      <c r="I372" s="67" t="s">
        <v>1262</v>
      </c>
      <c r="J372" s="36" t="str">
        <f t="shared" si="41"/>
        <v>06Б01L0200</v>
      </c>
      <c r="K372" s="45" t="str">
        <f t="shared" si="42"/>
        <v>602100306Б01L0200320</v>
      </c>
    </row>
    <row r="373" spans="1:11" s="76" customFormat="1" ht="12.75">
      <c r="A373" s="57" t="s">
        <v>382</v>
      </c>
      <c r="B373" s="54" t="s">
        <v>269</v>
      </c>
      <c r="C373" s="54" t="s">
        <v>367</v>
      </c>
      <c r="D373" s="54" t="s">
        <v>28</v>
      </c>
      <c r="E373" s="54" t="s">
        <v>1261</v>
      </c>
      <c r="F373" s="54" t="s">
        <v>383</v>
      </c>
      <c r="G373" s="55">
        <f>VLOOKUP($K373,'[1]исх данные 2018-2019'!$A$10:$H$548,6,0)</f>
        <v>2604630</v>
      </c>
      <c r="H373" s="55">
        <f>VLOOKUP($K373,'[1]исх данные 2018-2019'!$A$10:$H$548,7,0)</f>
        <v>2604630</v>
      </c>
      <c r="I373" s="54" t="s">
        <v>1262</v>
      </c>
      <c r="J373" s="36" t="str">
        <f t="shared" si="41"/>
        <v>06Б01L0200</v>
      </c>
      <c r="K373" s="45" t="str">
        <f t="shared" si="42"/>
        <v>602100306Б01L0200322</v>
      </c>
    </row>
    <row r="374" spans="1:11" s="76" customFormat="1" ht="12.75">
      <c r="A374" s="52"/>
      <c r="B374" s="53"/>
      <c r="C374" s="54"/>
      <c r="D374" s="54"/>
      <c r="E374" s="54"/>
      <c r="F374" s="54"/>
      <c r="G374" s="55"/>
      <c r="H374" s="55"/>
      <c r="I374" s="54"/>
      <c r="J374" s="36" t="str">
        <f t="shared" si="41"/>
        <v>0000000000</v>
      </c>
      <c r="K374" s="45" t="str">
        <f t="shared" si="42"/>
        <v>0000000000</v>
      </c>
    </row>
    <row r="375" spans="1:11" s="76" customFormat="1" ht="12.75">
      <c r="A375" s="31" t="s">
        <v>387</v>
      </c>
      <c r="B375" s="32" t="s">
        <v>388</v>
      </c>
      <c r="C375" s="33" t="s">
        <v>22</v>
      </c>
      <c r="D375" s="33" t="s">
        <v>22</v>
      </c>
      <c r="E375" s="33" t="s">
        <v>23</v>
      </c>
      <c r="F375" s="33" t="s">
        <v>24</v>
      </c>
      <c r="G375" s="34">
        <f>G376+G416</f>
        <v>285569140</v>
      </c>
      <c r="H375" s="34">
        <f>H376+H416</f>
        <v>381517820</v>
      </c>
      <c r="I375" s="33">
        <v>0</v>
      </c>
      <c r="J375" s="36" t="str">
        <f t="shared" si="41"/>
        <v>0000000000</v>
      </c>
      <c r="K375" s="45" t="str">
        <f t="shared" si="42"/>
        <v>60400000000000000000</v>
      </c>
    </row>
    <row r="376" spans="1:11" s="92" customFormat="1" ht="12.75">
      <c r="A376" s="40" t="s">
        <v>25</v>
      </c>
      <c r="B376" s="41" t="s">
        <v>388</v>
      </c>
      <c r="C376" s="42" t="s">
        <v>26</v>
      </c>
      <c r="D376" s="42" t="s">
        <v>22</v>
      </c>
      <c r="E376" s="42" t="s">
        <v>23</v>
      </c>
      <c r="F376" s="42" t="s">
        <v>24</v>
      </c>
      <c r="G376" s="43">
        <f>G377+G394+G399</f>
        <v>110854140</v>
      </c>
      <c r="H376" s="43">
        <f>H377+H394+H399</f>
        <v>158147820</v>
      </c>
      <c r="I376" s="42">
        <v>0</v>
      </c>
      <c r="J376" s="36" t="str">
        <f t="shared" si="41"/>
        <v>0000000000</v>
      </c>
      <c r="K376" s="45" t="str">
        <f t="shared" si="42"/>
        <v>60401000000000000000</v>
      </c>
    </row>
    <row r="377" spans="1:11" s="38" customFormat="1" ht="25.5">
      <c r="A377" s="47" t="s">
        <v>389</v>
      </c>
      <c r="B377" s="48" t="s">
        <v>388</v>
      </c>
      <c r="C377" s="49" t="s">
        <v>26</v>
      </c>
      <c r="D377" s="49" t="s">
        <v>390</v>
      </c>
      <c r="E377" s="49" t="s">
        <v>23</v>
      </c>
      <c r="F377" s="49" t="s">
        <v>24</v>
      </c>
      <c r="G377" s="50">
        <f t="shared" ref="G377:H378" si="49">G378</f>
        <v>45844870</v>
      </c>
      <c r="H377" s="50">
        <f t="shared" si="49"/>
        <v>44344870</v>
      </c>
      <c r="I377" s="49">
        <v>0</v>
      </c>
      <c r="J377" s="36" t="str">
        <f t="shared" si="41"/>
        <v>0000000000</v>
      </c>
      <c r="K377" s="45" t="str">
        <f t="shared" si="42"/>
        <v>60401060000000000000</v>
      </c>
    </row>
    <row r="378" spans="1:11" s="100" customFormat="1" ht="25.5">
      <c r="A378" s="96" t="s">
        <v>391</v>
      </c>
      <c r="B378" s="53" t="s">
        <v>388</v>
      </c>
      <c r="C378" s="54" t="s">
        <v>26</v>
      </c>
      <c r="D378" s="54" t="s">
        <v>390</v>
      </c>
      <c r="E378" s="54" t="s">
        <v>392</v>
      </c>
      <c r="F378" s="54" t="s">
        <v>24</v>
      </c>
      <c r="G378" s="55">
        <f t="shared" si="49"/>
        <v>45844870</v>
      </c>
      <c r="H378" s="55">
        <f t="shared" si="49"/>
        <v>44344870</v>
      </c>
      <c r="I378" s="54">
        <v>7300000000</v>
      </c>
      <c r="J378" s="36" t="str">
        <f t="shared" si="41"/>
        <v>7300000000</v>
      </c>
      <c r="K378" s="45" t="str">
        <f t="shared" si="42"/>
        <v>60401067300000000000</v>
      </c>
    </row>
    <row r="379" spans="1:11" s="59" customFormat="1" ht="25.5">
      <c r="A379" s="96" t="s">
        <v>393</v>
      </c>
      <c r="B379" s="53" t="s">
        <v>388</v>
      </c>
      <c r="C379" s="54" t="s">
        <v>26</v>
      </c>
      <c r="D379" s="54" t="s">
        <v>390</v>
      </c>
      <c r="E379" s="54" t="s">
        <v>394</v>
      </c>
      <c r="F379" s="54" t="s">
        <v>24</v>
      </c>
      <c r="G379" s="55">
        <f>G380+G390</f>
        <v>45844870</v>
      </c>
      <c r="H379" s="55">
        <f>H380+H390</f>
        <v>44344870</v>
      </c>
      <c r="I379" s="54">
        <v>7310000000</v>
      </c>
      <c r="J379" s="36" t="str">
        <f t="shared" si="41"/>
        <v>7310000000</v>
      </c>
      <c r="K379" s="45" t="str">
        <f t="shared" si="42"/>
        <v>60401067310000000000</v>
      </c>
    </row>
    <row r="380" spans="1:11" s="38" customFormat="1" ht="25.5">
      <c r="A380" s="97" t="s">
        <v>33</v>
      </c>
      <c r="B380" s="53" t="s">
        <v>388</v>
      </c>
      <c r="C380" s="54" t="s">
        <v>26</v>
      </c>
      <c r="D380" s="54" t="s">
        <v>390</v>
      </c>
      <c r="E380" s="54" t="s">
        <v>395</v>
      </c>
      <c r="F380" s="54" t="s">
        <v>24</v>
      </c>
      <c r="G380" s="55">
        <f>G381+G384+G386</f>
        <v>6243798</v>
      </c>
      <c r="H380" s="55">
        <f>H381+H384+H386</f>
        <v>4743798</v>
      </c>
      <c r="I380" s="54">
        <v>7310010010</v>
      </c>
      <c r="J380" s="36" t="str">
        <f t="shared" si="41"/>
        <v>7310010010</v>
      </c>
      <c r="K380" s="45" t="str">
        <f t="shared" si="42"/>
        <v>60401067310010010000</v>
      </c>
    </row>
    <row r="381" spans="1:11" s="38" customFormat="1">
      <c r="A381" s="57" t="s">
        <v>35</v>
      </c>
      <c r="B381" s="53" t="s">
        <v>388</v>
      </c>
      <c r="C381" s="54" t="s">
        <v>26</v>
      </c>
      <c r="D381" s="54" t="s">
        <v>390</v>
      </c>
      <c r="E381" s="54" t="s">
        <v>395</v>
      </c>
      <c r="F381" s="54" t="s">
        <v>36</v>
      </c>
      <c r="G381" s="55">
        <f>SUM(G382:G383)</f>
        <v>1291338</v>
      </c>
      <c r="H381" s="55">
        <f>SUM(H382:H383)</f>
        <v>1291338</v>
      </c>
      <c r="I381" s="54">
        <v>7310010010</v>
      </c>
      <c r="J381" s="36" t="str">
        <f t="shared" si="41"/>
        <v>7310010010</v>
      </c>
      <c r="K381" s="45" t="str">
        <f t="shared" si="42"/>
        <v>60401067310010010120</v>
      </c>
    </row>
    <row r="382" spans="1:11" s="38" customFormat="1" ht="25.5">
      <c r="A382" s="57" t="s">
        <v>37</v>
      </c>
      <c r="B382" s="53" t="s">
        <v>388</v>
      </c>
      <c r="C382" s="54" t="s">
        <v>26</v>
      </c>
      <c r="D382" s="54" t="s">
        <v>390</v>
      </c>
      <c r="E382" s="54" t="s">
        <v>395</v>
      </c>
      <c r="F382" s="54" t="s">
        <v>38</v>
      </c>
      <c r="G382" s="55">
        <f>VLOOKUP($K382,'[1]исх данные 2018-2019'!$A$10:$H$548,6,0)</f>
        <v>1019558</v>
      </c>
      <c r="H382" s="55">
        <f>VLOOKUP($K382,'[1]исх данные 2018-2019'!$A$10:$H$548,7,0)</f>
        <v>1019558</v>
      </c>
      <c r="I382" s="54">
        <v>7310010010</v>
      </c>
      <c r="J382" s="36" t="str">
        <f t="shared" si="41"/>
        <v>7310010010</v>
      </c>
      <c r="K382" s="45" t="str">
        <f t="shared" si="42"/>
        <v>60401067310010010122</v>
      </c>
    </row>
    <row r="383" spans="1:11" s="38" customFormat="1" ht="25.5">
      <c r="A383" s="57" t="s">
        <v>41</v>
      </c>
      <c r="B383" s="53" t="s">
        <v>388</v>
      </c>
      <c r="C383" s="54" t="s">
        <v>26</v>
      </c>
      <c r="D383" s="54" t="s">
        <v>390</v>
      </c>
      <c r="E383" s="54" t="s">
        <v>395</v>
      </c>
      <c r="F383" s="54" t="s">
        <v>42</v>
      </c>
      <c r="G383" s="55">
        <f>VLOOKUP($K383,'[1]исх данные 2018-2019'!$A$10:$H$548,6,0)</f>
        <v>271780</v>
      </c>
      <c r="H383" s="55">
        <f>VLOOKUP($K383,'[1]исх данные 2018-2019'!$A$10:$H$548,7,0)</f>
        <v>271780</v>
      </c>
      <c r="I383" s="54">
        <v>7310010010</v>
      </c>
      <c r="J383" s="36" t="str">
        <f t="shared" si="41"/>
        <v>7310010010</v>
      </c>
      <c r="K383" s="45" t="str">
        <f t="shared" si="42"/>
        <v>60401067310010010129</v>
      </c>
    </row>
    <row r="384" spans="1:11" s="38" customFormat="1" ht="25.5">
      <c r="A384" s="52" t="s">
        <v>43</v>
      </c>
      <c r="B384" s="53" t="s">
        <v>388</v>
      </c>
      <c r="C384" s="54" t="s">
        <v>26</v>
      </c>
      <c r="D384" s="54" t="s">
        <v>390</v>
      </c>
      <c r="E384" s="54" t="s">
        <v>395</v>
      </c>
      <c r="F384" s="54" t="s">
        <v>44</v>
      </c>
      <c r="G384" s="55">
        <f>G385</f>
        <v>4891990</v>
      </c>
      <c r="H384" s="55">
        <f>H385</f>
        <v>3391990</v>
      </c>
      <c r="I384" s="54">
        <v>7310010010</v>
      </c>
      <c r="J384" s="36" t="str">
        <f t="shared" si="41"/>
        <v>7310010010</v>
      </c>
      <c r="K384" s="45" t="str">
        <f t="shared" si="42"/>
        <v>60401067310010010240</v>
      </c>
    </row>
    <row r="385" spans="1:11" s="82" customFormat="1">
      <c r="A385" s="52" t="s">
        <v>1231</v>
      </c>
      <c r="B385" s="53" t="s">
        <v>388</v>
      </c>
      <c r="C385" s="54" t="s">
        <v>26</v>
      </c>
      <c r="D385" s="54" t="s">
        <v>390</v>
      </c>
      <c r="E385" s="54" t="s">
        <v>395</v>
      </c>
      <c r="F385" s="54" t="s">
        <v>46</v>
      </c>
      <c r="G385" s="55">
        <f>VLOOKUP($K385,'[1]исх данные 2018-2019'!$A$10:$H$548,6,0)</f>
        <v>4891990</v>
      </c>
      <c r="H385" s="55">
        <f>VLOOKUP($K385,'[1]исх данные 2018-2019'!$A$10:$H$548,7,0)</f>
        <v>3391990</v>
      </c>
      <c r="I385" s="54">
        <v>7310010010</v>
      </c>
      <c r="J385" s="36" t="str">
        <f t="shared" si="41"/>
        <v>7310010010</v>
      </c>
      <c r="K385" s="45" t="str">
        <f t="shared" si="42"/>
        <v>60401067310010010244</v>
      </c>
    </row>
    <row r="386" spans="1:11" s="38" customFormat="1">
      <c r="A386" s="52" t="s">
        <v>47</v>
      </c>
      <c r="B386" s="53" t="s">
        <v>388</v>
      </c>
      <c r="C386" s="54" t="s">
        <v>26</v>
      </c>
      <c r="D386" s="54" t="s">
        <v>390</v>
      </c>
      <c r="E386" s="54" t="s">
        <v>395</v>
      </c>
      <c r="F386" s="54" t="s">
        <v>48</v>
      </c>
      <c r="G386" s="55">
        <f>SUM(G387:G389)</f>
        <v>60470</v>
      </c>
      <c r="H386" s="55">
        <f>SUM(H387:H389)</f>
        <v>60470</v>
      </c>
      <c r="I386" s="54">
        <v>7310010010</v>
      </c>
      <c r="J386" s="36" t="str">
        <f t="shared" si="41"/>
        <v>7310010010</v>
      </c>
      <c r="K386" s="45" t="str">
        <f t="shared" si="42"/>
        <v>60401067310010010850</v>
      </c>
    </row>
    <row r="387" spans="1:11" s="38" customFormat="1">
      <c r="A387" s="57" t="s">
        <v>49</v>
      </c>
      <c r="B387" s="53" t="s">
        <v>388</v>
      </c>
      <c r="C387" s="54" t="s">
        <v>26</v>
      </c>
      <c r="D387" s="54" t="s">
        <v>390</v>
      </c>
      <c r="E387" s="54" t="s">
        <v>395</v>
      </c>
      <c r="F387" s="54" t="s">
        <v>50</v>
      </c>
      <c r="G387" s="55">
        <f>VLOOKUP($K387,'[1]исх данные 2018-2019'!$A$10:$H$548,6,0)</f>
        <v>2000</v>
      </c>
      <c r="H387" s="55">
        <f>VLOOKUP($K387,'[1]исх данные 2018-2019'!$A$10:$H$548,7,0)</f>
        <v>2000</v>
      </c>
      <c r="I387" s="54">
        <v>7310010010</v>
      </c>
      <c r="J387" s="36" t="str">
        <f t="shared" si="41"/>
        <v>7310010010</v>
      </c>
      <c r="K387" s="45" t="str">
        <f t="shared" si="42"/>
        <v>60401067310010010851</v>
      </c>
    </row>
    <row r="388" spans="1:11" s="38" customFormat="1">
      <c r="A388" s="57" t="s">
        <v>51</v>
      </c>
      <c r="B388" s="53" t="s">
        <v>388</v>
      </c>
      <c r="C388" s="54" t="s">
        <v>26</v>
      </c>
      <c r="D388" s="54" t="s">
        <v>390</v>
      </c>
      <c r="E388" s="54" t="s">
        <v>395</v>
      </c>
      <c r="F388" s="54" t="s">
        <v>52</v>
      </c>
      <c r="G388" s="55">
        <f>VLOOKUP($K388,'[1]исх данные 2018-2019'!$A$10:$H$548,6,0)</f>
        <v>15075</v>
      </c>
      <c r="H388" s="55">
        <f>VLOOKUP($K388,'[1]исх данные 2018-2019'!$A$10:$H$548,7,0)</f>
        <v>15075</v>
      </c>
      <c r="I388" s="54">
        <v>7310010010</v>
      </c>
      <c r="J388" s="36" t="str">
        <f t="shared" si="41"/>
        <v>7310010010</v>
      </c>
      <c r="K388" s="45" t="str">
        <f t="shared" si="42"/>
        <v>60401067310010010852</v>
      </c>
    </row>
    <row r="389" spans="1:11" s="38" customFormat="1">
      <c r="A389" s="57" t="s">
        <v>53</v>
      </c>
      <c r="B389" s="53" t="s">
        <v>388</v>
      </c>
      <c r="C389" s="54" t="s">
        <v>26</v>
      </c>
      <c r="D389" s="54" t="s">
        <v>390</v>
      </c>
      <c r="E389" s="54" t="s">
        <v>395</v>
      </c>
      <c r="F389" s="54" t="s">
        <v>54</v>
      </c>
      <c r="G389" s="55">
        <f>VLOOKUP($K389,'[1]исх данные 2018-2019'!$A$10:$H$548,6,0)</f>
        <v>43395</v>
      </c>
      <c r="H389" s="55">
        <f>VLOOKUP($K389,'[1]исх данные 2018-2019'!$A$10:$H$548,7,0)</f>
        <v>43395</v>
      </c>
      <c r="I389" s="54">
        <v>7310010010</v>
      </c>
      <c r="J389" s="36" t="str">
        <f t="shared" si="41"/>
        <v>7310010010</v>
      </c>
      <c r="K389" s="45" t="str">
        <f t="shared" si="42"/>
        <v>60401067310010010853</v>
      </c>
    </row>
    <row r="390" spans="1:11" s="38" customFormat="1" ht="25.5">
      <c r="A390" s="97" t="s">
        <v>55</v>
      </c>
      <c r="B390" s="53" t="s">
        <v>388</v>
      </c>
      <c r="C390" s="54" t="s">
        <v>26</v>
      </c>
      <c r="D390" s="54" t="s">
        <v>390</v>
      </c>
      <c r="E390" s="54" t="s">
        <v>396</v>
      </c>
      <c r="F390" s="54" t="s">
        <v>24</v>
      </c>
      <c r="G390" s="55">
        <f>G391</f>
        <v>39601072</v>
      </c>
      <c r="H390" s="55">
        <f>H391</f>
        <v>39601072</v>
      </c>
      <c r="I390" s="54">
        <v>7310010020</v>
      </c>
      <c r="J390" s="36" t="str">
        <f t="shared" si="41"/>
        <v>7310010020</v>
      </c>
      <c r="K390" s="45" t="str">
        <f t="shared" si="42"/>
        <v>60401067310010020000</v>
      </c>
    </row>
    <row r="391" spans="1:11" s="38" customFormat="1">
      <c r="A391" s="57" t="s">
        <v>35</v>
      </c>
      <c r="B391" s="53" t="s">
        <v>388</v>
      </c>
      <c r="C391" s="54" t="s">
        <v>26</v>
      </c>
      <c r="D391" s="54" t="s">
        <v>390</v>
      </c>
      <c r="E391" s="54" t="s">
        <v>396</v>
      </c>
      <c r="F391" s="54" t="s">
        <v>36</v>
      </c>
      <c r="G391" s="55">
        <f>SUM(G392:G393)</f>
        <v>39601072</v>
      </c>
      <c r="H391" s="55">
        <f>SUM(H392:H393)</f>
        <v>39601072</v>
      </c>
      <c r="I391" s="54">
        <v>7310010020</v>
      </c>
      <c r="J391" s="36" t="str">
        <f t="shared" si="41"/>
        <v>7310010020</v>
      </c>
      <c r="K391" s="45" t="str">
        <f t="shared" si="42"/>
        <v>60401067310010020120</v>
      </c>
    </row>
    <row r="392" spans="1:11" s="38" customFormat="1">
      <c r="A392" s="57" t="s">
        <v>57</v>
      </c>
      <c r="B392" s="53" t="s">
        <v>388</v>
      </c>
      <c r="C392" s="54" t="s">
        <v>26</v>
      </c>
      <c r="D392" s="54" t="s">
        <v>390</v>
      </c>
      <c r="E392" s="54" t="s">
        <v>396</v>
      </c>
      <c r="F392" s="54" t="s">
        <v>58</v>
      </c>
      <c r="G392" s="55">
        <f>VLOOKUP($K392,'[1]исх данные 2018-2019'!$A$10:$H$548,6,0)</f>
        <v>30415570</v>
      </c>
      <c r="H392" s="55">
        <f>VLOOKUP($K392,'[1]исх данные 2018-2019'!$A$10:$H$548,7,0)</f>
        <v>30415570</v>
      </c>
      <c r="I392" s="54">
        <v>7310010020</v>
      </c>
      <c r="J392" s="36" t="str">
        <f t="shared" si="41"/>
        <v>7310010020</v>
      </c>
      <c r="K392" s="45" t="str">
        <f t="shared" si="42"/>
        <v>60401067310010020121</v>
      </c>
    </row>
    <row r="393" spans="1:11" s="59" customFormat="1" ht="25.5">
      <c r="A393" s="57" t="s">
        <v>41</v>
      </c>
      <c r="B393" s="53" t="s">
        <v>388</v>
      </c>
      <c r="C393" s="54" t="s">
        <v>26</v>
      </c>
      <c r="D393" s="54" t="s">
        <v>390</v>
      </c>
      <c r="E393" s="54" t="s">
        <v>396</v>
      </c>
      <c r="F393" s="54" t="s">
        <v>42</v>
      </c>
      <c r="G393" s="55">
        <f>VLOOKUP($K393,'[1]исх данные 2018-2019'!$A$10:$H$548,6,0)</f>
        <v>9185502</v>
      </c>
      <c r="H393" s="55">
        <f>VLOOKUP($K393,'[1]исх данные 2018-2019'!$A$10:$H$548,7,0)</f>
        <v>9185502</v>
      </c>
      <c r="I393" s="54">
        <v>7310010020</v>
      </c>
      <c r="J393" s="36" t="str">
        <f t="shared" si="41"/>
        <v>7310010020</v>
      </c>
      <c r="K393" s="45" t="str">
        <f t="shared" si="42"/>
        <v>60401067310010020129</v>
      </c>
    </row>
    <row r="394" spans="1:11" s="38" customFormat="1">
      <c r="A394" s="47" t="s">
        <v>397</v>
      </c>
      <c r="B394" s="48" t="s">
        <v>388</v>
      </c>
      <c r="C394" s="49" t="s">
        <v>26</v>
      </c>
      <c r="D394" s="49" t="s">
        <v>398</v>
      </c>
      <c r="E394" s="49" t="s">
        <v>23</v>
      </c>
      <c r="F394" s="49" t="s">
        <v>399</v>
      </c>
      <c r="G394" s="50">
        <f t="shared" ref="G394:H397" si="50">G395</f>
        <v>12775540</v>
      </c>
      <c r="H394" s="50">
        <f t="shared" si="50"/>
        <v>17263840</v>
      </c>
      <c r="I394" s="49">
        <v>0</v>
      </c>
      <c r="J394" s="36" t="str">
        <f t="shared" si="41"/>
        <v>0000000000</v>
      </c>
      <c r="K394" s="45" t="str">
        <f t="shared" si="42"/>
        <v xml:space="preserve">60401110000000000000 </v>
      </c>
    </row>
    <row r="395" spans="1:11" s="59" customFormat="1" ht="25.5">
      <c r="A395" s="52" t="s">
        <v>101</v>
      </c>
      <c r="B395" s="53" t="s">
        <v>388</v>
      </c>
      <c r="C395" s="54" t="s">
        <v>26</v>
      </c>
      <c r="D395" s="54" t="s">
        <v>398</v>
      </c>
      <c r="E395" s="54" t="s">
        <v>102</v>
      </c>
      <c r="F395" s="54" t="s">
        <v>24</v>
      </c>
      <c r="G395" s="55">
        <f t="shared" si="50"/>
        <v>12775540</v>
      </c>
      <c r="H395" s="55">
        <f t="shared" si="50"/>
        <v>17263840</v>
      </c>
      <c r="I395" s="54">
        <v>9800000000</v>
      </c>
      <c r="J395" s="36" t="str">
        <f t="shared" si="41"/>
        <v>9800000000</v>
      </c>
      <c r="K395" s="45" t="str">
        <f t="shared" si="42"/>
        <v>60401119800000000000</v>
      </c>
    </row>
    <row r="396" spans="1:11" s="59" customFormat="1">
      <c r="A396" s="52" t="s">
        <v>103</v>
      </c>
      <c r="B396" s="53" t="s">
        <v>388</v>
      </c>
      <c r="C396" s="54" t="s">
        <v>26</v>
      </c>
      <c r="D396" s="54" t="s">
        <v>398</v>
      </c>
      <c r="E396" s="54" t="s">
        <v>104</v>
      </c>
      <c r="F396" s="54" t="s">
        <v>24</v>
      </c>
      <c r="G396" s="55">
        <f t="shared" si="50"/>
        <v>12775540</v>
      </c>
      <c r="H396" s="55">
        <f t="shared" si="50"/>
        <v>17263840</v>
      </c>
      <c r="I396" s="54">
        <v>9810000000</v>
      </c>
      <c r="J396" s="36" t="str">
        <f t="shared" si="41"/>
        <v>9810000000</v>
      </c>
      <c r="K396" s="45" t="str">
        <f t="shared" si="42"/>
        <v>60401119810000000000</v>
      </c>
    </row>
    <row r="397" spans="1:11" s="38" customFormat="1">
      <c r="A397" s="52" t="s">
        <v>400</v>
      </c>
      <c r="B397" s="53" t="s">
        <v>388</v>
      </c>
      <c r="C397" s="54" t="s">
        <v>26</v>
      </c>
      <c r="D397" s="54" t="s">
        <v>398</v>
      </c>
      <c r="E397" s="54" t="s">
        <v>401</v>
      </c>
      <c r="F397" s="54" t="s">
        <v>24</v>
      </c>
      <c r="G397" s="55">
        <f t="shared" si="50"/>
        <v>12775540</v>
      </c>
      <c r="H397" s="55">
        <f t="shared" si="50"/>
        <v>17263840</v>
      </c>
      <c r="I397" s="54">
        <v>9810020020</v>
      </c>
      <c r="J397" s="36" t="str">
        <f t="shared" si="41"/>
        <v>9810020020</v>
      </c>
      <c r="K397" s="45" t="str">
        <f t="shared" si="42"/>
        <v>60401119810020020000</v>
      </c>
    </row>
    <row r="398" spans="1:11" s="38" customFormat="1">
      <c r="A398" s="52" t="s">
        <v>402</v>
      </c>
      <c r="B398" s="53" t="s">
        <v>388</v>
      </c>
      <c r="C398" s="54" t="s">
        <v>26</v>
      </c>
      <c r="D398" s="54" t="s">
        <v>398</v>
      </c>
      <c r="E398" s="54" t="s">
        <v>401</v>
      </c>
      <c r="F398" s="54" t="s">
        <v>403</v>
      </c>
      <c r="G398" s="55">
        <f>VLOOKUP($K398,'[1]исх данные 2018-2019'!$A$10:$H$548,6,0)</f>
        <v>12775540</v>
      </c>
      <c r="H398" s="55">
        <f>VLOOKUP($K398,'[1]исх данные 2018-2019'!$A$10:$H$548,7,0)</f>
        <v>17263840</v>
      </c>
      <c r="I398" s="54">
        <v>9810020020</v>
      </c>
      <c r="J398" s="36" t="str">
        <f t="shared" ref="J398:J463" si="51">TEXT(I398,"0000000000")</f>
        <v>9810020020</v>
      </c>
      <c r="K398" s="45" t="str">
        <f t="shared" ref="K398:K463" si="52">CONCATENATE(B398,C398,D398,J398,F398)</f>
        <v>60401119810020020870</v>
      </c>
    </row>
    <row r="399" spans="1:11" s="59" customFormat="1">
      <c r="A399" s="47" t="s">
        <v>107</v>
      </c>
      <c r="B399" s="48" t="s">
        <v>388</v>
      </c>
      <c r="C399" s="49" t="s">
        <v>26</v>
      </c>
      <c r="D399" s="49" t="s">
        <v>108</v>
      </c>
      <c r="E399" s="49" t="s">
        <v>23</v>
      </c>
      <c r="F399" s="49" t="s">
        <v>24</v>
      </c>
      <c r="G399" s="50">
        <f>G406+G400</f>
        <v>52233730</v>
      </c>
      <c r="H399" s="50">
        <f>H406+H400</f>
        <v>96539110</v>
      </c>
      <c r="I399" s="49">
        <v>0</v>
      </c>
      <c r="J399" s="36" t="str">
        <f t="shared" si="51"/>
        <v>0000000000</v>
      </c>
      <c r="K399" s="45" t="str">
        <f t="shared" si="52"/>
        <v>60401130000000000000</v>
      </c>
    </row>
    <row r="400" spans="1:11" s="59" customFormat="1" ht="25.5">
      <c r="A400" s="57" t="s">
        <v>404</v>
      </c>
      <c r="B400" s="53" t="s">
        <v>388</v>
      </c>
      <c r="C400" s="54" t="s">
        <v>26</v>
      </c>
      <c r="D400" s="54" t="s">
        <v>108</v>
      </c>
      <c r="E400" s="54" t="s">
        <v>405</v>
      </c>
      <c r="F400" s="54" t="s">
        <v>24</v>
      </c>
      <c r="G400" s="55">
        <f t="shared" ref="G400:H403" si="53">G401</f>
        <v>3544420</v>
      </c>
      <c r="H400" s="55">
        <f t="shared" si="53"/>
        <v>9744420</v>
      </c>
      <c r="I400" s="54">
        <v>1000000000</v>
      </c>
      <c r="J400" s="36" t="str">
        <f t="shared" si="51"/>
        <v>1000000000</v>
      </c>
      <c r="K400" s="45" t="str">
        <f t="shared" si="52"/>
        <v>60401131000000000000</v>
      </c>
    </row>
    <row r="401" spans="1:11" s="38" customFormat="1" ht="25.5">
      <c r="A401" s="57" t="s">
        <v>406</v>
      </c>
      <c r="B401" s="53" t="s">
        <v>388</v>
      </c>
      <c r="C401" s="54" t="s">
        <v>26</v>
      </c>
      <c r="D401" s="54" t="s">
        <v>108</v>
      </c>
      <c r="E401" s="54" t="s">
        <v>407</v>
      </c>
      <c r="F401" s="54" t="s">
        <v>24</v>
      </c>
      <c r="G401" s="55">
        <f t="shared" si="53"/>
        <v>3544420</v>
      </c>
      <c r="H401" s="55">
        <f t="shared" si="53"/>
        <v>9744420</v>
      </c>
      <c r="I401" s="54" t="s">
        <v>408</v>
      </c>
      <c r="J401" s="36" t="str">
        <f t="shared" si="51"/>
        <v>10Б0000000</v>
      </c>
      <c r="K401" s="45" t="str">
        <f t="shared" si="52"/>
        <v>604011310Б0000000000</v>
      </c>
    </row>
    <row r="402" spans="1:11" s="38" customFormat="1" ht="38.25">
      <c r="A402" s="57" t="s">
        <v>409</v>
      </c>
      <c r="B402" s="53" t="s">
        <v>388</v>
      </c>
      <c r="C402" s="54" t="s">
        <v>26</v>
      </c>
      <c r="D402" s="54" t="s">
        <v>108</v>
      </c>
      <c r="E402" s="54" t="s">
        <v>1263</v>
      </c>
      <c r="F402" s="54" t="s">
        <v>24</v>
      </c>
      <c r="G402" s="55">
        <f t="shared" si="53"/>
        <v>3544420</v>
      </c>
      <c r="H402" s="55">
        <f t="shared" si="53"/>
        <v>9744420</v>
      </c>
      <c r="I402" s="54" t="s">
        <v>1264</v>
      </c>
      <c r="J402" s="36" t="str">
        <f t="shared" si="51"/>
        <v>10Б0100000</v>
      </c>
      <c r="K402" s="45" t="str">
        <f t="shared" si="52"/>
        <v>604011310Б0100000000</v>
      </c>
    </row>
    <row r="403" spans="1:11" s="38" customFormat="1">
      <c r="A403" s="52" t="s">
        <v>208</v>
      </c>
      <c r="B403" s="53" t="s">
        <v>388</v>
      </c>
      <c r="C403" s="54" t="s">
        <v>26</v>
      </c>
      <c r="D403" s="54" t="s">
        <v>108</v>
      </c>
      <c r="E403" s="54" t="s">
        <v>1265</v>
      </c>
      <c r="F403" s="54" t="s">
        <v>24</v>
      </c>
      <c r="G403" s="55">
        <f t="shared" si="53"/>
        <v>3544420</v>
      </c>
      <c r="H403" s="55">
        <f t="shared" si="53"/>
        <v>9744420</v>
      </c>
      <c r="I403" s="54" t="s">
        <v>1266</v>
      </c>
      <c r="J403" s="36" t="str">
        <f t="shared" si="51"/>
        <v>10Б0120050</v>
      </c>
      <c r="K403" s="45" t="str">
        <f t="shared" si="52"/>
        <v>604011310Б0120050000</v>
      </c>
    </row>
    <row r="404" spans="1:11" s="38" customFormat="1">
      <c r="A404" s="52" t="s">
        <v>90</v>
      </c>
      <c r="B404" s="53" t="s">
        <v>388</v>
      </c>
      <c r="C404" s="54" t="s">
        <v>26</v>
      </c>
      <c r="D404" s="54" t="s">
        <v>108</v>
      </c>
      <c r="E404" s="54" t="s">
        <v>1265</v>
      </c>
      <c r="F404" s="54" t="s">
        <v>91</v>
      </c>
      <c r="G404" s="55">
        <f>G405</f>
        <v>3544420</v>
      </c>
      <c r="H404" s="55">
        <f>H405</f>
        <v>9744420</v>
      </c>
      <c r="I404" s="54" t="s">
        <v>1266</v>
      </c>
      <c r="J404" s="36" t="str">
        <f t="shared" si="51"/>
        <v>10Б0120050</v>
      </c>
      <c r="K404" s="45" t="str">
        <f t="shared" si="52"/>
        <v>604011310Б0120050830</v>
      </c>
    </row>
    <row r="405" spans="1:11" s="38" customFormat="1" ht="25.5">
      <c r="A405" s="52" t="s">
        <v>92</v>
      </c>
      <c r="B405" s="53" t="s">
        <v>388</v>
      </c>
      <c r="C405" s="54" t="s">
        <v>26</v>
      </c>
      <c r="D405" s="54" t="s">
        <v>108</v>
      </c>
      <c r="E405" s="54" t="s">
        <v>1265</v>
      </c>
      <c r="F405" s="54" t="s">
        <v>93</v>
      </c>
      <c r="G405" s="55">
        <f>VLOOKUP($K405,'[1]исх данные 2018-2019'!$A$10:$H$548,6,0)</f>
        <v>3544420</v>
      </c>
      <c r="H405" s="55">
        <f>VLOOKUP($K405,'[1]исх данные 2018-2019'!$A$10:$H$548,7,0)</f>
        <v>9744420</v>
      </c>
      <c r="I405" s="54" t="s">
        <v>1266</v>
      </c>
      <c r="J405" s="36" t="str">
        <f t="shared" si="51"/>
        <v>10Б0120050</v>
      </c>
      <c r="K405" s="45" t="str">
        <f t="shared" si="52"/>
        <v>604011310Б0120050831</v>
      </c>
    </row>
    <row r="406" spans="1:11" s="38" customFormat="1" ht="25.5">
      <c r="A406" s="52" t="s">
        <v>101</v>
      </c>
      <c r="B406" s="53" t="s">
        <v>388</v>
      </c>
      <c r="C406" s="54" t="s">
        <v>26</v>
      </c>
      <c r="D406" s="54" t="s">
        <v>108</v>
      </c>
      <c r="E406" s="54" t="s">
        <v>102</v>
      </c>
      <c r="F406" s="54" t="s">
        <v>24</v>
      </c>
      <c r="G406" s="55">
        <f>G407</f>
        <v>48689310</v>
      </c>
      <c r="H406" s="55">
        <f>H407</f>
        <v>86794690</v>
      </c>
      <c r="I406" s="54">
        <v>9800000000</v>
      </c>
      <c r="J406" s="36" t="str">
        <f t="shared" si="51"/>
        <v>9800000000</v>
      </c>
      <c r="K406" s="45" t="str">
        <f t="shared" si="52"/>
        <v>60401139800000000000</v>
      </c>
    </row>
    <row r="407" spans="1:11" s="38" customFormat="1">
      <c r="A407" s="52" t="s">
        <v>103</v>
      </c>
      <c r="B407" s="53" t="s">
        <v>388</v>
      </c>
      <c r="C407" s="54" t="s">
        <v>26</v>
      </c>
      <c r="D407" s="54" t="s">
        <v>108</v>
      </c>
      <c r="E407" s="54" t="s">
        <v>104</v>
      </c>
      <c r="F407" s="54" t="s">
        <v>24</v>
      </c>
      <c r="G407" s="55">
        <f>G408+G410+G414+G412</f>
        <v>48689310</v>
      </c>
      <c r="H407" s="55">
        <f>H408+H410+H414+H412</f>
        <v>86794690</v>
      </c>
      <c r="I407" s="54">
        <v>9810000000</v>
      </c>
      <c r="J407" s="36" t="str">
        <f t="shared" si="51"/>
        <v>9810000000</v>
      </c>
      <c r="K407" s="45" t="str">
        <f t="shared" si="52"/>
        <v>60401139810000000000</v>
      </c>
    </row>
    <row r="408" spans="1:11" s="59" customFormat="1" ht="25.5">
      <c r="A408" s="52" t="s">
        <v>205</v>
      </c>
      <c r="B408" s="53" t="s">
        <v>388</v>
      </c>
      <c r="C408" s="54" t="s">
        <v>26</v>
      </c>
      <c r="D408" s="54" t="s">
        <v>108</v>
      </c>
      <c r="E408" s="54" t="s">
        <v>1267</v>
      </c>
      <c r="F408" s="54" t="s">
        <v>24</v>
      </c>
      <c r="G408" s="55">
        <f>G409</f>
        <v>2000000</v>
      </c>
      <c r="H408" s="55">
        <f>H409</f>
        <v>2000000</v>
      </c>
      <c r="I408" s="54">
        <v>9810010050</v>
      </c>
      <c r="J408" s="36" t="str">
        <f t="shared" si="51"/>
        <v>9810010050</v>
      </c>
      <c r="K408" s="45" t="str">
        <f t="shared" si="52"/>
        <v>60401139810010050000</v>
      </c>
    </row>
    <row r="409" spans="1:11" s="100" customFormat="1">
      <c r="A409" s="65" t="s">
        <v>115</v>
      </c>
      <c r="B409" s="53" t="s">
        <v>388</v>
      </c>
      <c r="C409" s="54" t="s">
        <v>26</v>
      </c>
      <c r="D409" s="54" t="s">
        <v>108</v>
      </c>
      <c r="E409" s="54" t="s">
        <v>1267</v>
      </c>
      <c r="F409" s="54" t="s">
        <v>116</v>
      </c>
      <c r="G409" s="55">
        <f>VLOOKUP($K409,'[1]исх данные 2018-2019'!$A$10:$H$548,6,0)</f>
        <v>2000000</v>
      </c>
      <c r="H409" s="55">
        <f>VLOOKUP($K409,'[1]исх данные 2018-2019'!$A$10:$H$548,7,0)</f>
        <v>2000000</v>
      </c>
      <c r="I409" s="54">
        <v>9810010050</v>
      </c>
      <c r="J409" s="36" t="str">
        <f t="shared" si="51"/>
        <v>9810010050</v>
      </c>
      <c r="K409" s="45" t="str">
        <f t="shared" si="52"/>
        <v>60401139810010050880</v>
      </c>
    </row>
    <row r="410" spans="1:11" s="59" customFormat="1" ht="25.5">
      <c r="A410" s="75" t="s">
        <v>1268</v>
      </c>
      <c r="B410" s="53" t="s">
        <v>388</v>
      </c>
      <c r="C410" s="54" t="s">
        <v>26</v>
      </c>
      <c r="D410" s="54" t="s">
        <v>108</v>
      </c>
      <c r="E410" s="54" t="s">
        <v>1269</v>
      </c>
      <c r="F410" s="54" t="s">
        <v>24</v>
      </c>
      <c r="G410" s="55">
        <f>G411</f>
        <v>33189310</v>
      </c>
      <c r="H410" s="55">
        <f>H411</f>
        <v>68381000</v>
      </c>
      <c r="I410" s="54">
        <v>9810021440</v>
      </c>
      <c r="J410" s="36" t="str">
        <f t="shared" si="51"/>
        <v>9810021440</v>
      </c>
      <c r="K410" s="45" t="str">
        <f t="shared" si="52"/>
        <v>60401139810021440000</v>
      </c>
    </row>
    <row r="411" spans="1:11" s="38" customFormat="1">
      <c r="A411" s="65" t="s">
        <v>115</v>
      </c>
      <c r="B411" s="53" t="s">
        <v>388</v>
      </c>
      <c r="C411" s="54" t="s">
        <v>26</v>
      </c>
      <c r="D411" s="54" t="s">
        <v>108</v>
      </c>
      <c r="E411" s="54" t="s">
        <v>1269</v>
      </c>
      <c r="F411" s="54" t="s">
        <v>116</v>
      </c>
      <c r="G411" s="55">
        <f>VLOOKUP($K411,'[1]исх данные 2018-2019'!$A$10:$H$548,6,0)</f>
        <v>33189310</v>
      </c>
      <c r="H411" s="55">
        <f>VLOOKUP($K411,'[1]исх данные 2018-2019'!$A$10:$H$548,7,0)</f>
        <v>68381000</v>
      </c>
      <c r="I411" s="54">
        <v>9810021440</v>
      </c>
      <c r="J411" s="36" t="str">
        <f t="shared" si="51"/>
        <v>9810021440</v>
      </c>
      <c r="K411" s="45" t="str">
        <f t="shared" si="52"/>
        <v>60401139810021440880</v>
      </c>
    </row>
    <row r="412" spans="1:11" s="38" customFormat="1" ht="38.25">
      <c r="A412" s="215" t="s">
        <v>1270</v>
      </c>
      <c r="B412" s="53" t="s">
        <v>388</v>
      </c>
      <c r="C412" s="54" t="s">
        <v>26</v>
      </c>
      <c r="D412" s="54" t="s">
        <v>108</v>
      </c>
      <c r="E412" s="54" t="s">
        <v>1271</v>
      </c>
      <c r="F412" s="54" t="s">
        <v>24</v>
      </c>
      <c r="G412" s="55">
        <f>G413</f>
        <v>0</v>
      </c>
      <c r="H412" s="55">
        <f>H413</f>
        <v>16413690</v>
      </c>
      <c r="I412" s="54">
        <v>9810021520</v>
      </c>
      <c r="J412" s="36" t="str">
        <f t="shared" si="51"/>
        <v>9810021520</v>
      </c>
      <c r="K412" s="45" t="str">
        <f t="shared" si="52"/>
        <v>60401139810021520000</v>
      </c>
    </row>
    <row r="413" spans="1:11" s="38" customFormat="1">
      <c r="A413" s="65" t="s">
        <v>115</v>
      </c>
      <c r="B413" s="53" t="s">
        <v>388</v>
      </c>
      <c r="C413" s="54" t="s">
        <v>26</v>
      </c>
      <c r="D413" s="54" t="s">
        <v>108</v>
      </c>
      <c r="E413" s="54" t="s">
        <v>1271</v>
      </c>
      <c r="F413" s="54" t="s">
        <v>116</v>
      </c>
      <c r="G413" s="55">
        <f>VLOOKUP($K413,'[1]исх данные 2018-2019'!$A$10:$H$548,6,0)</f>
        <v>0</v>
      </c>
      <c r="H413" s="55">
        <f>VLOOKUP($K413,'[1]исх данные 2018-2019'!$A$10:$H$548,7,0)</f>
        <v>16413690</v>
      </c>
      <c r="I413" s="54">
        <v>9810021520</v>
      </c>
      <c r="J413" s="36" t="str">
        <f t="shared" si="51"/>
        <v>9810021520</v>
      </c>
      <c r="K413" s="45" t="str">
        <f t="shared" si="52"/>
        <v>60401139810021520880</v>
      </c>
    </row>
    <row r="414" spans="1:11" s="38" customFormat="1" ht="25.5">
      <c r="A414" s="65" t="s">
        <v>1272</v>
      </c>
      <c r="B414" s="53" t="s">
        <v>388</v>
      </c>
      <c r="C414" s="54" t="s">
        <v>26</v>
      </c>
      <c r="D414" s="54" t="s">
        <v>108</v>
      </c>
      <c r="E414" s="54" t="s">
        <v>1273</v>
      </c>
      <c r="F414" s="54" t="s">
        <v>24</v>
      </c>
      <c r="G414" s="55">
        <f>G415</f>
        <v>13500000</v>
      </c>
      <c r="H414" s="55">
        <f>H415</f>
        <v>0</v>
      </c>
      <c r="I414" s="54" t="s">
        <v>1274</v>
      </c>
      <c r="J414" s="36" t="str">
        <f t="shared" si="51"/>
        <v>98100S6420</v>
      </c>
      <c r="K414" s="45" t="str">
        <f t="shared" si="52"/>
        <v>604011398100S6420000</v>
      </c>
    </row>
    <row r="415" spans="1:11" s="38" customFormat="1">
      <c r="A415" s="65" t="s">
        <v>115</v>
      </c>
      <c r="B415" s="53" t="s">
        <v>388</v>
      </c>
      <c r="C415" s="54" t="s">
        <v>26</v>
      </c>
      <c r="D415" s="54" t="s">
        <v>108</v>
      </c>
      <c r="E415" s="54" t="s">
        <v>1273</v>
      </c>
      <c r="F415" s="54" t="s">
        <v>116</v>
      </c>
      <c r="G415" s="55">
        <f>VLOOKUP($K415,'[1]исх данные 2018-2019'!$A$10:$H$548,6,0)</f>
        <v>13500000</v>
      </c>
      <c r="H415" s="55">
        <f>VLOOKUP($K415,'[1]исх данные 2018-2019'!$A$10:$H$548,7,0)</f>
        <v>0</v>
      </c>
      <c r="I415" s="54" t="s">
        <v>1274</v>
      </c>
      <c r="J415" s="36" t="str">
        <f t="shared" si="51"/>
        <v>98100S6420</v>
      </c>
      <c r="K415" s="45" t="str">
        <f t="shared" si="52"/>
        <v>604011398100S6420880</v>
      </c>
    </row>
    <row r="416" spans="1:11" s="38" customFormat="1">
      <c r="A416" s="40" t="s">
        <v>414</v>
      </c>
      <c r="B416" s="41" t="s">
        <v>388</v>
      </c>
      <c r="C416" s="42" t="s">
        <v>108</v>
      </c>
      <c r="D416" s="42" t="s">
        <v>22</v>
      </c>
      <c r="E416" s="42" t="s">
        <v>23</v>
      </c>
      <c r="F416" s="42" t="s">
        <v>24</v>
      </c>
      <c r="G416" s="43">
        <f t="shared" ref="G416:H421" si="54">G417</f>
        <v>174715000</v>
      </c>
      <c r="H416" s="43">
        <f t="shared" si="54"/>
        <v>223370000</v>
      </c>
      <c r="I416" s="42">
        <v>0</v>
      </c>
      <c r="J416" s="36" t="str">
        <f t="shared" si="51"/>
        <v>0000000000</v>
      </c>
      <c r="K416" s="45" t="str">
        <f t="shared" si="52"/>
        <v>60413000000000000000</v>
      </c>
    </row>
    <row r="417" spans="1:11" s="38" customFormat="1">
      <c r="A417" s="47" t="s">
        <v>415</v>
      </c>
      <c r="B417" s="48" t="s">
        <v>388</v>
      </c>
      <c r="C417" s="49" t="s">
        <v>108</v>
      </c>
      <c r="D417" s="49" t="s">
        <v>26</v>
      </c>
      <c r="E417" s="49" t="s">
        <v>23</v>
      </c>
      <c r="F417" s="49" t="s">
        <v>24</v>
      </c>
      <c r="G417" s="50">
        <f t="shared" si="54"/>
        <v>174715000</v>
      </c>
      <c r="H417" s="50">
        <f t="shared" si="54"/>
        <v>223370000</v>
      </c>
      <c r="I417" s="49">
        <v>0</v>
      </c>
      <c r="J417" s="36" t="str">
        <f t="shared" si="51"/>
        <v>0000000000</v>
      </c>
      <c r="K417" s="45" t="str">
        <f t="shared" si="52"/>
        <v>60413010000000000000</v>
      </c>
    </row>
    <row r="418" spans="1:11" s="38" customFormat="1" ht="25.5">
      <c r="A418" s="57" t="s">
        <v>404</v>
      </c>
      <c r="B418" s="53" t="s">
        <v>388</v>
      </c>
      <c r="C418" s="54" t="s">
        <v>108</v>
      </c>
      <c r="D418" s="54" t="s">
        <v>26</v>
      </c>
      <c r="E418" s="54" t="s">
        <v>405</v>
      </c>
      <c r="F418" s="54" t="s">
        <v>24</v>
      </c>
      <c r="G418" s="55">
        <f t="shared" si="54"/>
        <v>174715000</v>
      </c>
      <c r="H418" s="55">
        <f t="shared" si="54"/>
        <v>223370000</v>
      </c>
      <c r="I418" s="54">
        <v>1000000000</v>
      </c>
      <c r="J418" s="36" t="str">
        <f t="shared" si="51"/>
        <v>1000000000</v>
      </c>
      <c r="K418" s="45" t="str">
        <f t="shared" si="52"/>
        <v>60413011000000000000</v>
      </c>
    </row>
    <row r="419" spans="1:11" s="64" customFormat="1" ht="25.5">
      <c r="A419" s="57" t="s">
        <v>406</v>
      </c>
      <c r="B419" s="53" t="s">
        <v>388</v>
      </c>
      <c r="C419" s="54" t="s">
        <v>108</v>
      </c>
      <c r="D419" s="54" t="s">
        <v>26</v>
      </c>
      <c r="E419" s="54" t="s">
        <v>407</v>
      </c>
      <c r="F419" s="54" t="s">
        <v>24</v>
      </c>
      <c r="G419" s="55">
        <f t="shared" si="54"/>
        <v>174715000</v>
      </c>
      <c r="H419" s="55">
        <f t="shared" si="54"/>
        <v>223370000</v>
      </c>
      <c r="I419" s="54" t="s">
        <v>408</v>
      </c>
      <c r="J419" s="36" t="str">
        <f t="shared" si="51"/>
        <v>10Б0000000</v>
      </c>
      <c r="K419" s="45" t="str">
        <f t="shared" si="52"/>
        <v>604130110Б0000000000</v>
      </c>
    </row>
    <row r="420" spans="1:11" s="101" customFormat="1" ht="38.25">
      <c r="A420" s="57" t="s">
        <v>416</v>
      </c>
      <c r="B420" s="53" t="s">
        <v>388</v>
      </c>
      <c r="C420" s="54" t="s">
        <v>108</v>
      </c>
      <c r="D420" s="54" t="s">
        <v>26</v>
      </c>
      <c r="E420" s="54" t="s">
        <v>410</v>
      </c>
      <c r="F420" s="54" t="s">
        <v>24</v>
      </c>
      <c r="G420" s="55">
        <f t="shared" si="54"/>
        <v>174715000</v>
      </c>
      <c r="H420" s="55">
        <f t="shared" si="54"/>
        <v>223370000</v>
      </c>
      <c r="I420" s="54" t="s">
        <v>411</v>
      </c>
      <c r="J420" s="36" t="str">
        <f t="shared" si="51"/>
        <v>10Б0200000</v>
      </c>
      <c r="K420" s="45" t="str">
        <f t="shared" si="52"/>
        <v>604130110Б0200000000</v>
      </c>
    </row>
    <row r="421" spans="1:11" s="101" customFormat="1">
      <c r="A421" s="57" t="s">
        <v>419</v>
      </c>
      <c r="B421" s="53" t="s">
        <v>388</v>
      </c>
      <c r="C421" s="54" t="s">
        <v>108</v>
      </c>
      <c r="D421" s="54" t="s">
        <v>26</v>
      </c>
      <c r="E421" s="54" t="s">
        <v>1275</v>
      </c>
      <c r="F421" s="54" t="s">
        <v>24</v>
      </c>
      <c r="G421" s="55">
        <f t="shared" si="54"/>
        <v>174715000</v>
      </c>
      <c r="H421" s="55">
        <f t="shared" si="54"/>
        <v>223370000</v>
      </c>
      <c r="I421" s="54" t="s">
        <v>1276</v>
      </c>
      <c r="J421" s="36" t="str">
        <f t="shared" si="51"/>
        <v>10Б0220010</v>
      </c>
      <c r="K421" s="45" t="str">
        <f t="shared" si="52"/>
        <v>604130110Б0220010000</v>
      </c>
    </row>
    <row r="422" spans="1:11" s="101" customFormat="1">
      <c r="A422" s="57" t="s">
        <v>422</v>
      </c>
      <c r="B422" s="53" t="s">
        <v>388</v>
      </c>
      <c r="C422" s="54" t="s">
        <v>108</v>
      </c>
      <c r="D422" s="54" t="s">
        <v>26</v>
      </c>
      <c r="E422" s="54" t="s">
        <v>1275</v>
      </c>
      <c r="F422" s="54" t="s">
        <v>423</v>
      </c>
      <c r="G422" s="55">
        <f>VLOOKUP($K422,'[1]исх данные 2018-2019'!$A$10:$H$548,6,0)</f>
        <v>174715000</v>
      </c>
      <c r="H422" s="55">
        <f>VLOOKUP($K422,'[1]исх данные 2018-2019'!$A$10:$H$548,7,0)</f>
        <v>223370000</v>
      </c>
      <c r="I422" s="54" t="s">
        <v>1276</v>
      </c>
      <c r="J422" s="36" t="str">
        <f t="shared" si="51"/>
        <v>10Б0220010</v>
      </c>
      <c r="K422" s="45" t="str">
        <f t="shared" si="52"/>
        <v>604130110Б0220010730</v>
      </c>
    </row>
    <row r="423" spans="1:11" s="101" customFormat="1">
      <c r="A423" s="57"/>
      <c r="B423" s="53"/>
      <c r="C423" s="54"/>
      <c r="D423" s="54"/>
      <c r="E423" s="54"/>
      <c r="F423" s="54"/>
      <c r="G423" s="55"/>
      <c r="H423" s="55"/>
      <c r="I423" s="54"/>
      <c r="J423" s="36" t="str">
        <f t="shared" si="51"/>
        <v>0000000000</v>
      </c>
      <c r="K423" s="45" t="str">
        <f t="shared" si="52"/>
        <v>0000000000</v>
      </c>
    </row>
    <row r="424" spans="1:11" s="101" customFormat="1">
      <c r="A424" s="31" t="s">
        <v>424</v>
      </c>
      <c r="B424" s="32" t="s">
        <v>425</v>
      </c>
      <c r="C424" s="33" t="s">
        <v>22</v>
      </c>
      <c r="D424" s="33" t="s">
        <v>22</v>
      </c>
      <c r="E424" s="33" t="s">
        <v>23</v>
      </c>
      <c r="F424" s="33" t="s">
        <v>24</v>
      </c>
      <c r="G424" s="34">
        <f>G425+G457+G449</f>
        <v>32190380</v>
      </c>
      <c r="H424" s="34">
        <f>H425+H457+H449</f>
        <v>32190380</v>
      </c>
      <c r="I424" s="33">
        <v>0</v>
      </c>
      <c r="J424" s="36" t="str">
        <f t="shared" si="51"/>
        <v>0000000000</v>
      </c>
      <c r="K424" s="45" t="str">
        <f t="shared" si="52"/>
        <v>60500000000000000000</v>
      </c>
    </row>
    <row r="425" spans="1:11" s="101" customFormat="1">
      <c r="A425" s="40" t="s">
        <v>25</v>
      </c>
      <c r="B425" s="41" t="s">
        <v>425</v>
      </c>
      <c r="C425" s="42" t="s">
        <v>26</v>
      </c>
      <c r="D425" s="42" t="s">
        <v>22</v>
      </c>
      <c r="E425" s="42" t="s">
        <v>23</v>
      </c>
      <c r="F425" s="42" t="s">
        <v>24</v>
      </c>
      <c r="G425" s="43">
        <f t="shared" ref="G425:H433" si="55">G426</f>
        <v>28843860</v>
      </c>
      <c r="H425" s="43">
        <f t="shared" si="55"/>
        <v>28843860</v>
      </c>
      <c r="I425" s="42">
        <v>0</v>
      </c>
      <c r="J425" s="36" t="str">
        <f t="shared" si="51"/>
        <v>0000000000</v>
      </c>
      <c r="K425" s="45" t="str">
        <f t="shared" si="52"/>
        <v>60501000000000000000</v>
      </c>
    </row>
    <row r="426" spans="1:11" s="101" customFormat="1">
      <c r="A426" s="47" t="s">
        <v>107</v>
      </c>
      <c r="B426" s="48" t="s">
        <v>425</v>
      </c>
      <c r="C426" s="49" t="s">
        <v>26</v>
      </c>
      <c r="D426" s="49" t="s">
        <v>108</v>
      </c>
      <c r="E426" s="49" t="s">
        <v>23</v>
      </c>
      <c r="F426" s="49" t="s">
        <v>24</v>
      </c>
      <c r="G426" s="50">
        <f>G433+G427</f>
        <v>28843860</v>
      </c>
      <c r="H426" s="50">
        <f>H433+H427</f>
        <v>28843860</v>
      </c>
      <c r="I426" s="49">
        <v>0</v>
      </c>
      <c r="J426" s="36" t="str">
        <f t="shared" si="51"/>
        <v>0000000000</v>
      </c>
      <c r="K426" s="45" t="str">
        <f t="shared" si="52"/>
        <v>60501130000000000000</v>
      </c>
    </row>
    <row r="427" spans="1:11" s="101" customFormat="1" ht="25.5">
      <c r="A427" s="52" t="s">
        <v>162</v>
      </c>
      <c r="B427" s="53" t="s">
        <v>425</v>
      </c>
      <c r="C427" s="54" t="s">
        <v>26</v>
      </c>
      <c r="D427" s="54" t="s">
        <v>108</v>
      </c>
      <c r="E427" s="54" t="s">
        <v>163</v>
      </c>
      <c r="F427" s="54" t="s">
        <v>24</v>
      </c>
      <c r="G427" s="55">
        <f t="shared" ref="G427:H430" si="56">G428</f>
        <v>7650</v>
      </c>
      <c r="H427" s="55">
        <f t="shared" si="56"/>
        <v>7650</v>
      </c>
      <c r="I427" s="54">
        <v>1500000000</v>
      </c>
      <c r="J427" s="36" t="str">
        <f t="shared" si="51"/>
        <v>1500000000</v>
      </c>
      <c r="K427" s="45" t="str">
        <f t="shared" si="52"/>
        <v>60501131500000000000</v>
      </c>
    </row>
    <row r="428" spans="1:11" s="102" customFormat="1">
      <c r="A428" s="52" t="s">
        <v>426</v>
      </c>
      <c r="B428" s="53" t="s">
        <v>425</v>
      </c>
      <c r="C428" s="54" t="s">
        <v>26</v>
      </c>
      <c r="D428" s="54" t="s">
        <v>108</v>
      </c>
      <c r="E428" s="54" t="s">
        <v>185</v>
      </c>
      <c r="F428" s="54" t="s">
        <v>24</v>
      </c>
      <c r="G428" s="55">
        <f t="shared" si="56"/>
        <v>7650</v>
      </c>
      <c r="H428" s="55">
        <f t="shared" si="56"/>
        <v>7650</v>
      </c>
      <c r="I428" s="54">
        <v>1530000000</v>
      </c>
      <c r="J428" s="36" t="str">
        <f t="shared" si="51"/>
        <v>1530000000</v>
      </c>
      <c r="K428" s="45" t="str">
        <f t="shared" si="52"/>
        <v>60501131530000000000</v>
      </c>
    </row>
    <row r="429" spans="1:11" s="102" customFormat="1">
      <c r="A429" s="52" t="s">
        <v>427</v>
      </c>
      <c r="B429" s="53" t="s">
        <v>425</v>
      </c>
      <c r="C429" s="54" t="s">
        <v>26</v>
      </c>
      <c r="D429" s="54" t="s">
        <v>108</v>
      </c>
      <c r="E429" s="54" t="s">
        <v>428</v>
      </c>
      <c r="F429" s="54" t="s">
        <v>24</v>
      </c>
      <c r="G429" s="55">
        <f t="shared" si="56"/>
        <v>7650</v>
      </c>
      <c r="H429" s="55">
        <f t="shared" si="56"/>
        <v>7650</v>
      </c>
      <c r="I429" s="54">
        <v>1530100000</v>
      </c>
      <c r="J429" s="36" t="str">
        <f t="shared" si="51"/>
        <v>1530100000</v>
      </c>
      <c r="K429" s="45" t="str">
        <f t="shared" si="52"/>
        <v>60501131530100000000</v>
      </c>
    </row>
    <row r="430" spans="1:11" s="101" customFormat="1" ht="25.5">
      <c r="A430" s="52" t="s">
        <v>429</v>
      </c>
      <c r="B430" s="53" t="s">
        <v>425</v>
      </c>
      <c r="C430" s="54" t="s">
        <v>26</v>
      </c>
      <c r="D430" s="54" t="s">
        <v>108</v>
      </c>
      <c r="E430" s="54" t="s">
        <v>430</v>
      </c>
      <c r="F430" s="54" t="s">
        <v>24</v>
      </c>
      <c r="G430" s="55">
        <f t="shared" si="56"/>
        <v>7650</v>
      </c>
      <c r="H430" s="55">
        <f t="shared" si="56"/>
        <v>7650</v>
      </c>
      <c r="I430" s="54">
        <v>1530120660</v>
      </c>
      <c r="J430" s="36" t="str">
        <f t="shared" si="51"/>
        <v>1530120660</v>
      </c>
      <c r="K430" s="45" t="str">
        <f t="shared" si="52"/>
        <v>60501131530120660000</v>
      </c>
    </row>
    <row r="431" spans="1:11" s="102" customFormat="1" ht="25.5">
      <c r="A431" s="52" t="s">
        <v>43</v>
      </c>
      <c r="B431" s="53" t="s">
        <v>425</v>
      </c>
      <c r="C431" s="54" t="s">
        <v>26</v>
      </c>
      <c r="D431" s="54" t="s">
        <v>108</v>
      </c>
      <c r="E431" s="54" t="s">
        <v>430</v>
      </c>
      <c r="F431" s="54" t="s">
        <v>44</v>
      </c>
      <c r="G431" s="55">
        <f>G432</f>
        <v>7650</v>
      </c>
      <c r="H431" s="55">
        <f>H432</f>
        <v>7650</v>
      </c>
      <c r="I431" s="54">
        <v>1530120660</v>
      </c>
      <c r="J431" s="36" t="str">
        <f t="shared" si="51"/>
        <v>1530120660</v>
      </c>
      <c r="K431" s="45" t="str">
        <f t="shared" si="52"/>
        <v>60501131530120660240</v>
      </c>
    </row>
    <row r="432" spans="1:11" s="101" customFormat="1">
      <c r="A432" s="52" t="s">
        <v>1231</v>
      </c>
      <c r="B432" s="53" t="s">
        <v>425</v>
      </c>
      <c r="C432" s="54" t="s">
        <v>26</v>
      </c>
      <c r="D432" s="54" t="s">
        <v>108</v>
      </c>
      <c r="E432" s="54" t="s">
        <v>430</v>
      </c>
      <c r="F432" s="54" t="s">
        <v>46</v>
      </c>
      <c r="G432" s="55">
        <f>VLOOKUP($K432,'[1]исх данные 2018-2019'!$A$10:$H$548,6,0)</f>
        <v>7650</v>
      </c>
      <c r="H432" s="55">
        <f>VLOOKUP($K432,'[1]исх данные 2018-2019'!$A$10:$H$548,7,0)</f>
        <v>7650</v>
      </c>
      <c r="I432" s="54">
        <v>1530120660</v>
      </c>
      <c r="J432" s="36" t="str">
        <f t="shared" si="51"/>
        <v>1530120660</v>
      </c>
      <c r="K432" s="45" t="str">
        <f t="shared" si="52"/>
        <v>60501131530120660244</v>
      </c>
    </row>
    <row r="433" spans="1:11" s="101" customFormat="1" ht="25.5">
      <c r="A433" s="52" t="s">
        <v>431</v>
      </c>
      <c r="B433" s="53" t="s">
        <v>425</v>
      </c>
      <c r="C433" s="54" t="s">
        <v>26</v>
      </c>
      <c r="D433" s="54" t="s">
        <v>108</v>
      </c>
      <c r="E433" s="54" t="s">
        <v>432</v>
      </c>
      <c r="F433" s="54" t="s">
        <v>24</v>
      </c>
      <c r="G433" s="55">
        <f t="shared" si="55"/>
        <v>28836210</v>
      </c>
      <c r="H433" s="55">
        <f t="shared" si="55"/>
        <v>28836210</v>
      </c>
      <c r="I433" s="54">
        <v>7400000000</v>
      </c>
      <c r="J433" s="36" t="str">
        <f t="shared" si="51"/>
        <v>7400000000</v>
      </c>
      <c r="K433" s="45" t="str">
        <f t="shared" si="52"/>
        <v>60501137400000000000</v>
      </c>
    </row>
    <row r="434" spans="1:11" s="102" customFormat="1" ht="25.5">
      <c r="A434" s="52" t="s">
        <v>433</v>
      </c>
      <c r="B434" s="53" t="s">
        <v>425</v>
      </c>
      <c r="C434" s="54" t="s">
        <v>26</v>
      </c>
      <c r="D434" s="54" t="s">
        <v>108</v>
      </c>
      <c r="E434" s="54" t="s">
        <v>434</v>
      </c>
      <c r="F434" s="54" t="s">
        <v>24</v>
      </c>
      <c r="G434" s="55">
        <f>G435+G445</f>
        <v>28836210</v>
      </c>
      <c r="H434" s="55">
        <f>H435+H445</f>
        <v>28836210</v>
      </c>
      <c r="I434" s="54">
        <v>7410000000</v>
      </c>
      <c r="J434" s="36" t="str">
        <f t="shared" si="51"/>
        <v>7410000000</v>
      </c>
      <c r="K434" s="45" t="str">
        <f t="shared" si="52"/>
        <v>60501137410000000000</v>
      </c>
    </row>
    <row r="435" spans="1:11" s="101" customFormat="1" ht="25.5">
      <c r="A435" s="52" t="s">
        <v>33</v>
      </c>
      <c r="B435" s="53" t="s">
        <v>425</v>
      </c>
      <c r="C435" s="54" t="s">
        <v>26</v>
      </c>
      <c r="D435" s="54" t="s">
        <v>108</v>
      </c>
      <c r="E435" s="54" t="s">
        <v>435</v>
      </c>
      <c r="F435" s="54" t="s">
        <v>24</v>
      </c>
      <c r="G435" s="55">
        <f>G436+G439+G441</f>
        <v>3616170</v>
      </c>
      <c r="H435" s="55">
        <f>H436+H439+H441</f>
        <v>3616170</v>
      </c>
      <c r="I435" s="54">
        <v>7410010010</v>
      </c>
      <c r="J435" s="36" t="str">
        <f t="shared" si="51"/>
        <v>7410010010</v>
      </c>
      <c r="K435" s="45" t="str">
        <f t="shared" si="52"/>
        <v>60501137410010010000</v>
      </c>
    </row>
    <row r="436" spans="1:11" s="102" customFormat="1">
      <c r="A436" s="57" t="s">
        <v>35</v>
      </c>
      <c r="B436" s="53" t="s">
        <v>425</v>
      </c>
      <c r="C436" s="54" t="s">
        <v>26</v>
      </c>
      <c r="D436" s="54" t="s">
        <v>108</v>
      </c>
      <c r="E436" s="54" t="s">
        <v>435</v>
      </c>
      <c r="F436" s="54" t="s">
        <v>36</v>
      </c>
      <c r="G436" s="55">
        <f>SUM(G437:G438)</f>
        <v>757890</v>
      </c>
      <c r="H436" s="55">
        <f>SUM(H437:H438)</f>
        <v>757890</v>
      </c>
      <c r="I436" s="54">
        <v>7410010010</v>
      </c>
      <c r="J436" s="36" t="str">
        <f t="shared" si="51"/>
        <v>7410010010</v>
      </c>
      <c r="K436" s="45" t="str">
        <f t="shared" si="52"/>
        <v>60501137410010010120</v>
      </c>
    </row>
    <row r="437" spans="1:11" s="101" customFormat="1" ht="25.5">
      <c r="A437" s="57" t="s">
        <v>37</v>
      </c>
      <c r="B437" s="53" t="s">
        <v>425</v>
      </c>
      <c r="C437" s="54" t="s">
        <v>26</v>
      </c>
      <c r="D437" s="54" t="s">
        <v>108</v>
      </c>
      <c r="E437" s="54" t="s">
        <v>435</v>
      </c>
      <c r="F437" s="54" t="s">
        <v>38</v>
      </c>
      <c r="G437" s="55">
        <f>VLOOKUP($K437,'[1]исх данные 2018-2019'!$A$10:$H$548,6,0)</f>
        <v>585060</v>
      </c>
      <c r="H437" s="55">
        <f>VLOOKUP($K437,'[1]исх данные 2018-2019'!$A$10:$H$548,7,0)</f>
        <v>585060</v>
      </c>
      <c r="I437" s="54">
        <v>7410010010</v>
      </c>
      <c r="J437" s="36" t="str">
        <f t="shared" si="51"/>
        <v>7410010010</v>
      </c>
      <c r="K437" s="45" t="str">
        <f t="shared" si="52"/>
        <v>60501137410010010122</v>
      </c>
    </row>
    <row r="438" spans="1:11" s="102" customFormat="1" ht="25.5">
      <c r="A438" s="57" t="s">
        <v>41</v>
      </c>
      <c r="B438" s="53" t="s">
        <v>425</v>
      </c>
      <c r="C438" s="54" t="s">
        <v>26</v>
      </c>
      <c r="D438" s="54" t="s">
        <v>108</v>
      </c>
      <c r="E438" s="54" t="s">
        <v>435</v>
      </c>
      <c r="F438" s="54" t="s">
        <v>42</v>
      </c>
      <c r="G438" s="55">
        <f>VLOOKUP($K438,'[1]исх данные 2018-2019'!$A$10:$H$548,6,0)</f>
        <v>172830</v>
      </c>
      <c r="H438" s="55">
        <f>VLOOKUP($K438,'[1]исх данные 2018-2019'!$A$10:$H$548,7,0)</f>
        <v>172830</v>
      </c>
      <c r="I438" s="54">
        <v>7410010010</v>
      </c>
      <c r="J438" s="36" t="str">
        <f t="shared" si="51"/>
        <v>7410010010</v>
      </c>
      <c r="K438" s="45" t="str">
        <f t="shared" si="52"/>
        <v>60501137410010010129</v>
      </c>
    </row>
    <row r="439" spans="1:11" s="101" customFormat="1" ht="25.5">
      <c r="A439" s="52" t="s">
        <v>43</v>
      </c>
      <c r="B439" s="53" t="s">
        <v>425</v>
      </c>
      <c r="C439" s="54" t="s">
        <v>26</v>
      </c>
      <c r="D439" s="54" t="s">
        <v>108</v>
      </c>
      <c r="E439" s="54" t="s">
        <v>435</v>
      </c>
      <c r="F439" s="54" t="s">
        <v>44</v>
      </c>
      <c r="G439" s="55">
        <f>G440</f>
        <v>2842320</v>
      </c>
      <c r="H439" s="55">
        <f>H440</f>
        <v>2842320</v>
      </c>
      <c r="I439" s="54">
        <v>7410010010</v>
      </c>
      <c r="J439" s="36" t="str">
        <f t="shared" si="51"/>
        <v>7410010010</v>
      </c>
      <c r="K439" s="45" t="str">
        <f t="shared" si="52"/>
        <v>60501137410010010240</v>
      </c>
    </row>
    <row r="440" spans="1:11" s="101" customFormat="1">
      <c r="A440" s="52" t="s">
        <v>1231</v>
      </c>
      <c r="B440" s="53" t="s">
        <v>425</v>
      </c>
      <c r="C440" s="54" t="s">
        <v>26</v>
      </c>
      <c r="D440" s="54" t="s">
        <v>108</v>
      </c>
      <c r="E440" s="54" t="s">
        <v>435</v>
      </c>
      <c r="F440" s="54" t="s">
        <v>46</v>
      </c>
      <c r="G440" s="55">
        <f>VLOOKUP($K440,'[1]исх данные 2018-2019'!$A$10:$H$548,6,0)</f>
        <v>2842320</v>
      </c>
      <c r="H440" s="55">
        <f>VLOOKUP($K440,'[1]исх данные 2018-2019'!$A$10:$H$548,7,0)</f>
        <v>2842320</v>
      </c>
      <c r="I440" s="54">
        <v>7410010010</v>
      </c>
      <c r="J440" s="36" t="str">
        <f t="shared" si="51"/>
        <v>7410010010</v>
      </c>
      <c r="K440" s="45" t="str">
        <f t="shared" si="52"/>
        <v>60501137410010010244</v>
      </c>
    </row>
    <row r="441" spans="1:11" s="101" customFormat="1">
      <c r="A441" s="52" t="s">
        <v>47</v>
      </c>
      <c r="B441" s="53" t="s">
        <v>425</v>
      </c>
      <c r="C441" s="54" t="s">
        <v>26</v>
      </c>
      <c r="D441" s="54" t="s">
        <v>108</v>
      </c>
      <c r="E441" s="54" t="s">
        <v>435</v>
      </c>
      <c r="F441" s="54" t="s">
        <v>48</v>
      </c>
      <c r="G441" s="55">
        <f>SUM(G442:G444)</f>
        <v>15960</v>
      </c>
      <c r="H441" s="55">
        <f>SUM(H442:H444)</f>
        <v>15960</v>
      </c>
      <c r="I441" s="54">
        <v>7410010010</v>
      </c>
      <c r="J441" s="36" t="str">
        <f t="shared" si="51"/>
        <v>7410010010</v>
      </c>
      <c r="K441" s="45" t="str">
        <f t="shared" si="52"/>
        <v>60501137410010010850</v>
      </c>
    </row>
    <row r="442" spans="1:11" s="102" customFormat="1">
      <c r="A442" s="57" t="s">
        <v>49</v>
      </c>
      <c r="B442" s="53" t="s">
        <v>425</v>
      </c>
      <c r="C442" s="54" t="s">
        <v>26</v>
      </c>
      <c r="D442" s="54" t="s">
        <v>108</v>
      </c>
      <c r="E442" s="54" t="s">
        <v>435</v>
      </c>
      <c r="F442" s="54" t="s">
        <v>50</v>
      </c>
      <c r="G442" s="55">
        <f>VLOOKUP($K442,'[1]исх данные 2018-2019'!$A$10:$H$548,6,0)</f>
        <v>500</v>
      </c>
      <c r="H442" s="55">
        <f>VLOOKUP($K442,'[1]исх данные 2018-2019'!$A$10:$H$548,7,0)</f>
        <v>500</v>
      </c>
      <c r="I442" s="54">
        <v>7410010010</v>
      </c>
      <c r="J442" s="36" t="str">
        <f t="shared" si="51"/>
        <v>7410010010</v>
      </c>
      <c r="K442" s="45" t="str">
        <f t="shared" si="52"/>
        <v>60501137410010010851</v>
      </c>
    </row>
    <row r="443" spans="1:11" s="101" customFormat="1">
      <c r="A443" s="57" t="s">
        <v>51</v>
      </c>
      <c r="B443" s="53" t="s">
        <v>425</v>
      </c>
      <c r="C443" s="54" t="s">
        <v>26</v>
      </c>
      <c r="D443" s="54" t="s">
        <v>108</v>
      </c>
      <c r="E443" s="54" t="s">
        <v>435</v>
      </c>
      <c r="F443" s="54" t="s">
        <v>52</v>
      </c>
      <c r="G443" s="55">
        <f>VLOOKUP($K443,'[1]исх данные 2018-2019'!$A$10:$H$548,6,0)</f>
        <v>12960</v>
      </c>
      <c r="H443" s="55">
        <f>VLOOKUP($K443,'[1]исх данные 2018-2019'!$A$10:$H$548,7,0)</f>
        <v>12960</v>
      </c>
      <c r="I443" s="54">
        <v>7410010010</v>
      </c>
      <c r="J443" s="36" t="str">
        <f t="shared" si="51"/>
        <v>7410010010</v>
      </c>
      <c r="K443" s="45" t="str">
        <f t="shared" si="52"/>
        <v>60501137410010010852</v>
      </c>
    </row>
    <row r="444" spans="1:11" s="101" customFormat="1">
      <c r="A444" s="57" t="s">
        <v>53</v>
      </c>
      <c r="B444" s="53" t="s">
        <v>425</v>
      </c>
      <c r="C444" s="54" t="s">
        <v>26</v>
      </c>
      <c r="D444" s="54" t="s">
        <v>108</v>
      </c>
      <c r="E444" s="54" t="s">
        <v>435</v>
      </c>
      <c r="F444" s="54" t="s">
        <v>54</v>
      </c>
      <c r="G444" s="55">
        <f>VLOOKUP($K444,'[1]исх данные 2018-2019'!$A$10:$H$548,6,0)</f>
        <v>2500</v>
      </c>
      <c r="H444" s="55">
        <f>VLOOKUP($K444,'[1]исх данные 2018-2019'!$A$10:$H$548,7,0)</f>
        <v>2500</v>
      </c>
      <c r="I444" s="54">
        <v>7410010010</v>
      </c>
      <c r="J444" s="36" t="str">
        <f t="shared" si="51"/>
        <v>7410010010</v>
      </c>
      <c r="K444" s="45" t="str">
        <f t="shared" si="52"/>
        <v>60501137410010010853</v>
      </c>
    </row>
    <row r="445" spans="1:11" s="101" customFormat="1" ht="25.5">
      <c r="A445" s="52" t="s">
        <v>55</v>
      </c>
      <c r="B445" s="53" t="s">
        <v>425</v>
      </c>
      <c r="C445" s="54" t="s">
        <v>26</v>
      </c>
      <c r="D445" s="54" t="s">
        <v>108</v>
      </c>
      <c r="E445" s="54" t="s">
        <v>436</v>
      </c>
      <c r="F445" s="54" t="s">
        <v>24</v>
      </c>
      <c r="G445" s="55">
        <f>G446</f>
        <v>25220040</v>
      </c>
      <c r="H445" s="55">
        <f>H446</f>
        <v>25220040</v>
      </c>
      <c r="I445" s="54">
        <v>7410010020</v>
      </c>
      <c r="J445" s="36" t="str">
        <f t="shared" si="51"/>
        <v>7410010020</v>
      </c>
      <c r="K445" s="45" t="str">
        <f t="shared" si="52"/>
        <v>60501137410010020000</v>
      </c>
    </row>
    <row r="446" spans="1:11" s="101" customFormat="1">
      <c r="A446" s="57" t="s">
        <v>35</v>
      </c>
      <c r="B446" s="53" t="s">
        <v>425</v>
      </c>
      <c r="C446" s="54" t="s">
        <v>26</v>
      </c>
      <c r="D446" s="54" t="s">
        <v>108</v>
      </c>
      <c r="E446" s="54" t="s">
        <v>436</v>
      </c>
      <c r="F446" s="54" t="s">
        <v>36</v>
      </c>
      <c r="G446" s="55">
        <f>SUM(G447:G448)</f>
        <v>25220040</v>
      </c>
      <c r="H446" s="55">
        <f>SUM(H447:H448)</f>
        <v>25220040</v>
      </c>
      <c r="I446" s="54">
        <v>7410010020</v>
      </c>
      <c r="J446" s="36" t="str">
        <f t="shared" si="51"/>
        <v>7410010020</v>
      </c>
      <c r="K446" s="45" t="str">
        <f t="shared" si="52"/>
        <v>60501137410010020120</v>
      </c>
    </row>
    <row r="447" spans="1:11" s="101" customFormat="1">
      <c r="A447" s="57" t="s">
        <v>57</v>
      </c>
      <c r="B447" s="53" t="s">
        <v>425</v>
      </c>
      <c r="C447" s="54" t="s">
        <v>26</v>
      </c>
      <c r="D447" s="54" t="s">
        <v>108</v>
      </c>
      <c r="E447" s="54" t="s">
        <v>436</v>
      </c>
      <c r="F447" s="54" t="s">
        <v>58</v>
      </c>
      <c r="G447" s="55">
        <f>VLOOKUP($K447,'[1]исх данные 2018-2019'!$A$10:$H$548,6,0)</f>
        <v>19370230</v>
      </c>
      <c r="H447" s="55">
        <f>VLOOKUP($K447,'[1]исх данные 2018-2019'!$A$10:$H$548,7,0)</f>
        <v>19370230</v>
      </c>
      <c r="I447" s="54">
        <v>7410010020</v>
      </c>
      <c r="J447" s="36" t="str">
        <f t="shared" si="51"/>
        <v>7410010020</v>
      </c>
      <c r="K447" s="45" t="str">
        <f t="shared" si="52"/>
        <v>60501137410010020121</v>
      </c>
    </row>
    <row r="448" spans="1:11" s="102" customFormat="1" ht="25.5">
      <c r="A448" s="57" t="s">
        <v>41</v>
      </c>
      <c r="B448" s="53" t="s">
        <v>425</v>
      </c>
      <c r="C448" s="54" t="s">
        <v>26</v>
      </c>
      <c r="D448" s="54" t="s">
        <v>108</v>
      </c>
      <c r="E448" s="54" t="s">
        <v>436</v>
      </c>
      <c r="F448" s="54" t="s">
        <v>42</v>
      </c>
      <c r="G448" s="55">
        <f>VLOOKUP($K448,'[1]исх данные 2018-2019'!$A$10:$H$548,6,0)</f>
        <v>5849810</v>
      </c>
      <c r="H448" s="55">
        <f>VLOOKUP($K448,'[1]исх данные 2018-2019'!$A$10:$H$548,7,0)</f>
        <v>5849810</v>
      </c>
      <c r="I448" s="54">
        <v>7410010020</v>
      </c>
      <c r="J448" s="36" t="str">
        <f t="shared" si="51"/>
        <v>7410010020</v>
      </c>
      <c r="K448" s="45" t="str">
        <f t="shared" si="52"/>
        <v>60501137410010020129</v>
      </c>
    </row>
    <row r="449" spans="1:11" s="101" customFormat="1">
      <c r="A449" s="40" t="s">
        <v>250</v>
      </c>
      <c r="B449" s="41" t="s">
        <v>425</v>
      </c>
      <c r="C449" s="42" t="s">
        <v>251</v>
      </c>
      <c r="D449" s="42" t="s">
        <v>22</v>
      </c>
      <c r="E449" s="42" t="s">
        <v>23</v>
      </c>
      <c r="F449" s="42" t="s">
        <v>24</v>
      </c>
      <c r="G449" s="43">
        <f t="shared" ref="G449:H453" si="57">G450</f>
        <v>1096200</v>
      </c>
      <c r="H449" s="43">
        <f t="shared" si="57"/>
        <v>1096200</v>
      </c>
      <c r="I449" s="42">
        <v>0</v>
      </c>
      <c r="J449" s="36" t="str">
        <f t="shared" si="51"/>
        <v>0000000000</v>
      </c>
      <c r="K449" s="45" t="str">
        <f t="shared" si="52"/>
        <v>60508000000000000000</v>
      </c>
    </row>
    <row r="450" spans="1:11" s="102" customFormat="1">
      <c r="A450" s="47" t="s">
        <v>252</v>
      </c>
      <c r="B450" s="48" t="s">
        <v>425</v>
      </c>
      <c r="C450" s="49" t="s">
        <v>251</v>
      </c>
      <c r="D450" s="49" t="s">
        <v>26</v>
      </c>
      <c r="E450" s="49" t="s">
        <v>23</v>
      </c>
      <c r="F450" s="49" t="s">
        <v>24</v>
      </c>
      <c r="G450" s="50">
        <f t="shared" si="57"/>
        <v>1096200</v>
      </c>
      <c r="H450" s="50">
        <f t="shared" si="57"/>
        <v>1096200</v>
      </c>
      <c r="I450" s="49">
        <v>0</v>
      </c>
      <c r="J450" s="36" t="str">
        <f t="shared" si="51"/>
        <v>0000000000</v>
      </c>
      <c r="K450" s="45" t="str">
        <f t="shared" si="52"/>
        <v>60508010000000000000</v>
      </c>
    </row>
    <row r="451" spans="1:11" s="102" customFormat="1">
      <c r="A451" s="52" t="s">
        <v>253</v>
      </c>
      <c r="B451" s="66" t="s">
        <v>425</v>
      </c>
      <c r="C451" s="67" t="s">
        <v>251</v>
      </c>
      <c r="D451" s="67" t="s">
        <v>26</v>
      </c>
      <c r="E451" s="67" t="s">
        <v>254</v>
      </c>
      <c r="F451" s="67" t="s">
        <v>24</v>
      </c>
      <c r="G451" s="68">
        <f t="shared" si="57"/>
        <v>1096200</v>
      </c>
      <c r="H451" s="68">
        <f t="shared" si="57"/>
        <v>1096200</v>
      </c>
      <c r="I451" s="67">
        <v>700000000</v>
      </c>
      <c r="J451" s="36" t="str">
        <f t="shared" si="51"/>
        <v>0700000000</v>
      </c>
      <c r="K451" s="45" t="str">
        <f t="shared" si="52"/>
        <v>60508010700000000000</v>
      </c>
    </row>
    <row r="452" spans="1:11" s="102" customFormat="1" ht="38.25">
      <c r="A452" s="52" t="s">
        <v>437</v>
      </c>
      <c r="B452" s="66" t="s">
        <v>425</v>
      </c>
      <c r="C452" s="67" t="s">
        <v>251</v>
      </c>
      <c r="D452" s="67" t="s">
        <v>26</v>
      </c>
      <c r="E452" s="67" t="s">
        <v>256</v>
      </c>
      <c r="F452" s="67" t="s">
        <v>24</v>
      </c>
      <c r="G452" s="68">
        <f t="shared" si="57"/>
        <v>1096200</v>
      </c>
      <c r="H452" s="68">
        <f t="shared" si="57"/>
        <v>1096200</v>
      </c>
      <c r="I452" s="67">
        <v>710000000</v>
      </c>
      <c r="J452" s="36" t="str">
        <f t="shared" si="51"/>
        <v>0710000000</v>
      </c>
      <c r="K452" s="45" t="str">
        <f t="shared" si="52"/>
        <v>60508010710000000000</v>
      </c>
    </row>
    <row r="453" spans="1:11" s="102" customFormat="1" ht="51">
      <c r="A453" s="52" t="s">
        <v>257</v>
      </c>
      <c r="B453" s="66" t="s">
        <v>425</v>
      </c>
      <c r="C453" s="67" t="s">
        <v>251</v>
      </c>
      <c r="D453" s="67" t="s">
        <v>26</v>
      </c>
      <c r="E453" s="67" t="s">
        <v>258</v>
      </c>
      <c r="F453" s="67" t="s">
        <v>24</v>
      </c>
      <c r="G453" s="68">
        <f t="shared" si="57"/>
        <v>1096200</v>
      </c>
      <c r="H453" s="68">
        <f t="shared" si="57"/>
        <v>1096200</v>
      </c>
      <c r="I453" s="67">
        <v>710100000</v>
      </c>
      <c r="J453" s="36" t="str">
        <f t="shared" si="51"/>
        <v>0710100000</v>
      </c>
      <c r="K453" s="45" t="str">
        <f t="shared" si="52"/>
        <v>60508010710100000000</v>
      </c>
    </row>
    <row r="454" spans="1:11" s="102" customFormat="1">
      <c r="A454" s="52" t="s">
        <v>259</v>
      </c>
      <c r="B454" s="66" t="s">
        <v>425</v>
      </c>
      <c r="C454" s="67" t="s">
        <v>251</v>
      </c>
      <c r="D454" s="67" t="s">
        <v>26</v>
      </c>
      <c r="E454" s="67" t="s">
        <v>260</v>
      </c>
      <c r="F454" s="67" t="s">
        <v>24</v>
      </c>
      <c r="G454" s="68">
        <f>G455</f>
        <v>1096200</v>
      </c>
      <c r="H454" s="68">
        <f>H455</f>
        <v>1096200</v>
      </c>
      <c r="I454" s="67">
        <v>710120060</v>
      </c>
      <c r="J454" s="36" t="str">
        <f t="shared" si="51"/>
        <v>0710120060</v>
      </c>
      <c r="K454" s="45" t="str">
        <f t="shared" si="52"/>
        <v>60508010710120060000</v>
      </c>
    </row>
    <row r="455" spans="1:11" s="102" customFormat="1" ht="25.5">
      <c r="A455" s="52" t="s">
        <v>43</v>
      </c>
      <c r="B455" s="66" t="s">
        <v>425</v>
      </c>
      <c r="C455" s="67" t="s">
        <v>251</v>
      </c>
      <c r="D455" s="67" t="s">
        <v>26</v>
      </c>
      <c r="E455" s="67" t="s">
        <v>260</v>
      </c>
      <c r="F455" s="67" t="s">
        <v>44</v>
      </c>
      <c r="G455" s="55">
        <f>G456</f>
        <v>1096200</v>
      </c>
      <c r="H455" s="55">
        <f>H456</f>
        <v>1096200</v>
      </c>
      <c r="I455" s="67">
        <v>710120060</v>
      </c>
      <c r="J455" s="36" t="str">
        <f t="shared" si="51"/>
        <v>0710120060</v>
      </c>
      <c r="K455" s="45" t="str">
        <f t="shared" si="52"/>
        <v>60508010710120060240</v>
      </c>
    </row>
    <row r="456" spans="1:11" s="102" customFormat="1">
      <c r="A456" s="52" t="s">
        <v>1231</v>
      </c>
      <c r="B456" s="66" t="s">
        <v>425</v>
      </c>
      <c r="C456" s="67" t="s">
        <v>251</v>
      </c>
      <c r="D456" s="67" t="s">
        <v>26</v>
      </c>
      <c r="E456" s="67" t="s">
        <v>260</v>
      </c>
      <c r="F456" s="67" t="s">
        <v>46</v>
      </c>
      <c r="G456" s="55">
        <f>VLOOKUP($K456,'[1]исх данные 2018-2019'!$A$10:$H$548,6,0)</f>
        <v>1096200</v>
      </c>
      <c r="H456" s="55">
        <f>VLOOKUP($K456,'[1]исх данные 2018-2019'!$A$10:$H$548,7,0)</f>
        <v>1096200</v>
      </c>
      <c r="I456" s="67">
        <v>710120060</v>
      </c>
      <c r="J456" s="36" t="str">
        <f t="shared" si="51"/>
        <v>0710120060</v>
      </c>
      <c r="K456" s="45" t="str">
        <f t="shared" si="52"/>
        <v>60508010710120060244</v>
      </c>
    </row>
    <row r="457" spans="1:11" s="101" customFormat="1">
      <c r="A457" s="40" t="s">
        <v>366</v>
      </c>
      <c r="B457" s="41" t="s">
        <v>425</v>
      </c>
      <c r="C457" s="42" t="s">
        <v>367</v>
      </c>
      <c r="D457" s="42" t="s">
        <v>22</v>
      </c>
      <c r="E457" s="42" t="s">
        <v>23</v>
      </c>
      <c r="F457" s="42" t="s">
        <v>24</v>
      </c>
      <c r="G457" s="43">
        <f t="shared" ref="G457:H462" si="58">G458</f>
        <v>2250320</v>
      </c>
      <c r="H457" s="43">
        <f t="shared" si="58"/>
        <v>2250320</v>
      </c>
      <c r="I457" s="42">
        <v>0</v>
      </c>
      <c r="J457" s="36" t="str">
        <f t="shared" si="51"/>
        <v>0000000000</v>
      </c>
      <c r="K457" s="45" t="str">
        <f t="shared" si="52"/>
        <v>60510000000000000000</v>
      </c>
    </row>
    <row r="458" spans="1:11" s="101" customFormat="1">
      <c r="A458" s="47" t="s">
        <v>368</v>
      </c>
      <c r="B458" s="48" t="s">
        <v>425</v>
      </c>
      <c r="C458" s="49" t="s">
        <v>367</v>
      </c>
      <c r="D458" s="49" t="s">
        <v>28</v>
      </c>
      <c r="E458" s="49" t="s">
        <v>23</v>
      </c>
      <c r="F458" s="49" t="s">
        <v>24</v>
      </c>
      <c r="G458" s="50">
        <f t="shared" si="58"/>
        <v>2250320</v>
      </c>
      <c r="H458" s="50">
        <f t="shared" si="58"/>
        <v>2250320</v>
      </c>
      <c r="I458" s="49">
        <v>0</v>
      </c>
      <c r="J458" s="36" t="str">
        <f t="shared" si="51"/>
        <v>0000000000</v>
      </c>
      <c r="K458" s="45" t="str">
        <f t="shared" si="52"/>
        <v>60510030000000000000</v>
      </c>
    </row>
    <row r="459" spans="1:11" s="101" customFormat="1">
      <c r="A459" s="75" t="s">
        <v>439</v>
      </c>
      <c r="B459" s="53" t="s">
        <v>425</v>
      </c>
      <c r="C459" s="54" t="s">
        <v>367</v>
      </c>
      <c r="D459" s="54" t="s">
        <v>28</v>
      </c>
      <c r="E459" s="54" t="s">
        <v>440</v>
      </c>
      <c r="F459" s="54" t="s">
        <v>24</v>
      </c>
      <c r="G459" s="55">
        <f t="shared" si="58"/>
        <v>2250320</v>
      </c>
      <c r="H459" s="55">
        <f t="shared" si="58"/>
        <v>2250320</v>
      </c>
      <c r="I459" s="54">
        <v>300000000</v>
      </c>
      <c r="J459" s="36" t="str">
        <f t="shared" si="51"/>
        <v>0300000000</v>
      </c>
      <c r="K459" s="45" t="str">
        <f t="shared" si="52"/>
        <v>60510030300000000000</v>
      </c>
    </row>
    <row r="460" spans="1:11" s="101" customFormat="1" ht="38.25">
      <c r="A460" s="75" t="s">
        <v>441</v>
      </c>
      <c r="B460" s="53" t="s">
        <v>425</v>
      </c>
      <c r="C460" s="54" t="s">
        <v>367</v>
      </c>
      <c r="D460" s="54" t="s">
        <v>28</v>
      </c>
      <c r="E460" s="54" t="s">
        <v>442</v>
      </c>
      <c r="F460" s="54" t="s">
        <v>24</v>
      </c>
      <c r="G460" s="55">
        <f t="shared" si="58"/>
        <v>2250320</v>
      </c>
      <c r="H460" s="55">
        <f t="shared" si="58"/>
        <v>2250320</v>
      </c>
      <c r="I460" s="54">
        <v>320000000</v>
      </c>
      <c r="J460" s="36" t="str">
        <f t="shared" si="51"/>
        <v>0320000000</v>
      </c>
      <c r="K460" s="45" t="str">
        <f t="shared" si="52"/>
        <v>60510030320000000000</v>
      </c>
    </row>
    <row r="461" spans="1:11" s="101" customFormat="1" ht="25.5">
      <c r="A461" s="52" t="s">
        <v>443</v>
      </c>
      <c r="B461" s="53" t="s">
        <v>425</v>
      </c>
      <c r="C461" s="54" t="s">
        <v>367</v>
      </c>
      <c r="D461" s="54" t="s">
        <v>28</v>
      </c>
      <c r="E461" s="54" t="s">
        <v>444</v>
      </c>
      <c r="F461" s="54" t="s">
        <v>24</v>
      </c>
      <c r="G461" s="55">
        <f t="shared" si="58"/>
        <v>2250320</v>
      </c>
      <c r="H461" s="55">
        <f t="shared" si="58"/>
        <v>2250320</v>
      </c>
      <c r="I461" s="54">
        <v>320200000</v>
      </c>
      <c r="J461" s="36" t="str">
        <f t="shared" si="51"/>
        <v>0320200000</v>
      </c>
      <c r="K461" s="45" t="str">
        <f t="shared" si="52"/>
        <v>60510030320200000000</v>
      </c>
    </row>
    <row r="462" spans="1:11" s="101" customFormat="1" ht="25.5">
      <c r="A462" s="52" t="s">
        <v>445</v>
      </c>
      <c r="B462" s="53" t="s">
        <v>425</v>
      </c>
      <c r="C462" s="54" t="s">
        <v>367</v>
      </c>
      <c r="D462" s="54" t="s">
        <v>28</v>
      </c>
      <c r="E462" s="54" t="s">
        <v>446</v>
      </c>
      <c r="F462" s="54" t="s">
        <v>24</v>
      </c>
      <c r="G462" s="55">
        <f t="shared" si="58"/>
        <v>2250320</v>
      </c>
      <c r="H462" s="55">
        <f t="shared" si="58"/>
        <v>2250320</v>
      </c>
      <c r="I462" s="54">
        <v>320280240</v>
      </c>
      <c r="J462" s="36" t="str">
        <f t="shared" si="51"/>
        <v>0320280240</v>
      </c>
      <c r="K462" s="45" t="str">
        <f t="shared" si="52"/>
        <v>60510030320280240000</v>
      </c>
    </row>
    <row r="463" spans="1:11" s="102" customFormat="1" ht="38.25">
      <c r="A463" s="65" t="s">
        <v>223</v>
      </c>
      <c r="B463" s="53" t="s">
        <v>425</v>
      </c>
      <c r="C463" s="54" t="s">
        <v>367</v>
      </c>
      <c r="D463" s="54" t="s">
        <v>28</v>
      </c>
      <c r="E463" s="54" t="s">
        <v>446</v>
      </c>
      <c r="F463" s="54" t="s">
        <v>224</v>
      </c>
      <c r="G463" s="55">
        <f>G464</f>
        <v>2250320</v>
      </c>
      <c r="H463" s="55">
        <f>H464</f>
        <v>2250320</v>
      </c>
      <c r="I463" s="54">
        <v>320280240</v>
      </c>
      <c r="J463" s="36" t="str">
        <f t="shared" si="51"/>
        <v>0320280240</v>
      </c>
      <c r="K463" s="45" t="str">
        <f t="shared" si="52"/>
        <v>60510030320280240810</v>
      </c>
    </row>
    <row r="464" spans="1:11" s="102" customFormat="1" ht="38.25">
      <c r="A464" s="52" t="s">
        <v>1242</v>
      </c>
      <c r="B464" s="53" t="s">
        <v>425</v>
      </c>
      <c r="C464" s="54" t="s">
        <v>367</v>
      </c>
      <c r="D464" s="54" t="s">
        <v>28</v>
      </c>
      <c r="E464" s="54" t="s">
        <v>446</v>
      </c>
      <c r="F464" s="54" t="s">
        <v>225</v>
      </c>
      <c r="G464" s="55">
        <f>VLOOKUP($K464,'[1]исх данные 2018-2019'!$A$10:$H$548,6,0)</f>
        <v>2250320</v>
      </c>
      <c r="H464" s="55">
        <f>VLOOKUP($K464,'[1]исх данные 2018-2019'!$A$10:$H$548,7,0)</f>
        <v>2250320</v>
      </c>
      <c r="I464" s="54">
        <v>320280240</v>
      </c>
      <c r="J464" s="36" t="str">
        <f t="shared" ref="J464:J527" si="59">TEXT(I464,"0000000000")</f>
        <v>0320280240</v>
      </c>
      <c r="K464" s="45" t="str">
        <f t="shared" ref="K464:K527" si="60">CONCATENATE(B464,C464,D464,J464,F464)</f>
        <v>60510030320280240811</v>
      </c>
    </row>
    <row r="465" spans="1:11" s="101" customFormat="1">
      <c r="A465" s="65"/>
      <c r="B465" s="53"/>
      <c r="C465" s="54"/>
      <c r="D465" s="54"/>
      <c r="E465" s="54"/>
      <c r="F465" s="54"/>
      <c r="G465" s="55"/>
      <c r="H465" s="55"/>
      <c r="I465" s="54"/>
      <c r="J465" s="36" t="str">
        <f t="shared" si="59"/>
        <v>0000000000</v>
      </c>
      <c r="K465" s="45" t="str">
        <f t="shared" si="60"/>
        <v>0000000000</v>
      </c>
    </row>
    <row r="466" spans="1:11" s="102" customFormat="1">
      <c r="A466" s="31" t="s">
        <v>447</v>
      </c>
      <c r="B466" s="32" t="s">
        <v>448</v>
      </c>
      <c r="C466" s="33" t="s">
        <v>22</v>
      </c>
      <c r="D466" s="33" t="s">
        <v>22</v>
      </c>
      <c r="E466" s="33" t="s">
        <v>23</v>
      </c>
      <c r="F466" s="33" t="s">
        <v>24</v>
      </c>
      <c r="G466" s="34">
        <f>G467+G680</f>
        <v>3591355820</v>
      </c>
      <c r="H466" s="34">
        <f>H467+H680</f>
        <v>3544735110</v>
      </c>
      <c r="I466" s="33">
        <v>0</v>
      </c>
      <c r="J466" s="36" t="str">
        <f t="shared" si="59"/>
        <v>0000000000</v>
      </c>
      <c r="K466" s="45" t="str">
        <f t="shared" si="60"/>
        <v>60600000000000000000</v>
      </c>
    </row>
    <row r="467" spans="1:11" s="101" customFormat="1">
      <c r="A467" s="40" t="s">
        <v>241</v>
      </c>
      <c r="B467" s="41" t="s">
        <v>448</v>
      </c>
      <c r="C467" s="42" t="s">
        <v>242</v>
      </c>
      <c r="D467" s="42" t="s">
        <v>22</v>
      </c>
      <c r="E467" s="42" t="s">
        <v>23</v>
      </c>
      <c r="F467" s="42" t="s">
        <v>24</v>
      </c>
      <c r="G467" s="43">
        <f>G468+G509+G613+G629+G576</f>
        <v>3460800930</v>
      </c>
      <c r="H467" s="43">
        <f>H468+H509+H613+H629+H576</f>
        <v>3414180220</v>
      </c>
      <c r="I467" s="42">
        <v>0</v>
      </c>
      <c r="J467" s="36" t="str">
        <f t="shared" si="59"/>
        <v>0000000000</v>
      </c>
      <c r="K467" s="45" t="str">
        <f t="shared" si="60"/>
        <v>60607000000000000000</v>
      </c>
    </row>
    <row r="468" spans="1:11" s="102" customFormat="1">
      <c r="A468" s="47" t="s">
        <v>449</v>
      </c>
      <c r="B468" s="48" t="s">
        <v>448</v>
      </c>
      <c r="C468" s="49" t="s">
        <v>242</v>
      </c>
      <c r="D468" s="49" t="s">
        <v>26</v>
      </c>
      <c r="E468" s="49" t="s">
        <v>23</v>
      </c>
      <c r="F468" s="49" t="s">
        <v>24</v>
      </c>
      <c r="G468" s="50">
        <f>G469+G495+G503+G489</f>
        <v>1467483430</v>
      </c>
      <c r="H468" s="50">
        <f>H469+H495+H503+H489</f>
        <v>1477974550</v>
      </c>
      <c r="I468" s="49">
        <v>0</v>
      </c>
      <c r="J468" s="36" t="str">
        <f t="shared" si="59"/>
        <v>0000000000</v>
      </c>
      <c r="K468" s="45" t="str">
        <f t="shared" si="60"/>
        <v>60607010000000000000</v>
      </c>
    </row>
    <row r="469" spans="1:11" s="102" customFormat="1">
      <c r="A469" s="70" t="s">
        <v>450</v>
      </c>
      <c r="B469" s="53" t="s">
        <v>448</v>
      </c>
      <c r="C469" s="54" t="s">
        <v>242</v>
      </c>
      <c r="D469" s="54" t="s">
        <v>26</v>
      </c>
      <c r="E469" s="54" t="s">
        <v>451</v>
      </c>
      <c r="F469" s="54" t="s">
        <v>24</v>
      </c>
      <c r="G469" s="55">
        <f>G470</f>
        <v>1457551920</v>
      </c>
      <c r="H469" s="55">
        <f>H470</f>
        <v>1451343040</v>
      </c>
      <c r="I469" s="54">
        <v>100000000</v>
      </c>
      <c r="J469" s="36" t="str">
        <f t="shared" si="59"/>
        <v>0100000000</v>
      </c>
      <c r="K469" s="45" t="str">
        <f t="shared" si="60"/>
        <v>60607010100000000000</v>
      </c>
    </row>
    <row r="470" spans="1:11" s="101" customFormat="1" ht="25.5">
      <c r="A470" s="70" t="s">
        <v>452</v>
      </c>
      <c r="B470" s="53" t="s">
        <v>448</v>
      </c>
      <c r="C470" s="54" t="s">
        <v>242</v>
      </c>
      <c r="D470" s="54" t="s">
        <v>26</v>
      </c>
      <c r="E470" s="54" t="s">
        <v>453</v>
      </c>
      <c r="F470" s="54" t="s">
        <v>24</v>
      </c>
      <c r="G470" s="55">
        <f>G471+G485</f>
        <v>1457551920</v>
      </c>
      <c r="H470" s="55">
        <f>H471+H485</f>
        <v>1451343040</v>
      </c>
      <c r="I470" s="54">
        <v>110000000</v>
      </c>
      <c r="J470" s="36" t="str">
        <f t="shared" si="59"/>
        <v>0110000000</v>
      </c>
      <c r="K470" s="45" t="str">
        <f t="shared" si="60"/>
        <v>60607010110000000000</v>
      </c>
    </row>
    <row r="471" spans="1:11" s="102" customFormat="1" ht="25.5">
      <c r="A471" s="70" t="s">
        <v>454</v>
      </c>
      <c r="B471" s="53" t="s">
        <v>448</v>
      </c>
      <c r="C471" s="54" t="s">
        <v>242</v>
      </c>
      <c r="D471" s="54" t="s">
        <v>26</v>
      </c>
      <c r="E471" s="54" t="s">
        <v>455</v>
      </c>
      <c r="F471" s="54" t="s">
        <v>24</v>
      </c>
      <c r="G471" s="55">
        <f>G472+G478</f>
        <v>1425828230</v>
      </c>
      <c r="H471" s="55">
        <f>H472+H478</f>
        <v>1437812380</v>
      </c>
      <c r="I471" s="54">
        <v>110100000</v>
      </c>
      <c r="J471" s="36" t="str">
        <f t="shared" si="59"/>
        <v>0110100000</v>
      </c>
      <c r="K471" s="45" t="str">
        <f t="shared" si="60"/>
        <v>60607010110100000000</v>
      </c>
    </row>
    <row r="472" spans="1:11" s="101" customFormat="1">
      <c r="A472" s="70" t="s">
        <v>152</v>
      </c>
      <c r="B472" s="53" t="s">
        <v>448</v>
      </c>
      <c r="C472" s="54" t="s">
        <v>242</v>
      </c>
      <c r="D472" s="54" t="s">
        <v>26</v>
      </c>
      <c r="E472" s="54" t="s">
        <v>456</v>
      </c>
      <c r="F472" s="54" t="s">
        <v>24</v>
      </c>
      <c r="G472" s="55">
        <f>G473+G476</f>
        <v>690348790</v>
      </c>
      <c r="H472" s="55">
        <f>H473+H476</f>
        <v>690348790</v>
      </c>
      <c r="I472" s="54">
        <v>110111010</v>
      </c>
      <c r="J472" s="36" t="str">
        <f t="shared" si="59"/>
        <v>0110111010</v>
      </c>
      <c r="K472" s="45" t="str">
        <f t="shared" si="60"/>
        <v>60607010110111010000</v>
      </c>
    </row>
    <row r="473" spans="1:11" s="101" customFormat="1">
      <c r="A473" s="70" t="s">
        <v>457</v>
      </c>
      <c r="B473" s="53" t="s">
        <v>448</v>
      </c>
      <c r="C473" s="54" t="s">
        <v>242</v>
      </c>
      <c r="D473" s="54" t="s">
        <v>26</v>
      </c>
      <c r="E473" s="54" t="s">
        <v>456</v>
      </c>
      <c r="F473" s="54" t="s">
        <v>458</v>
      </c>
      <c r="G473" s="55">
        <f>SUM(G474:G475)</f>
        <v>660072980</v>
      </c>
      <c r="H473" s="55">
        <f>SUM(H474:H475)</f>
        <v>660072980</v>
      </c>
      <c r="I473" s="54">
        <v>110111010</v>
      </c>
      <c r="J473" s="36" t="str">
        <f t="shared" si="59"/>
        <v>0110111010</v>
      </c>
      <c r="K473" s="45" t="str">
        <f t="shared" si="60"/>
        <v>60607010110111010610</v>
      </c>
    </row>
    <row r="474" spans="1:11" s="102" customFormat="1" ht="38.25">
      <c r="A474" s="57" t="s">
        <v>459</v>
      </c>
      <c r="B474" s="53" t="s">
        <v>448</v>
      </c>
      <c r="C474" s="54" t="s">
        <v>242</v>
      </c>
      <c r="D474" s="54" t="s">
        <v>26</v>
      </c>
      <c r="E474" s="54" t="s">
        <v>456</v>
      </c>
      <c r="F474" s="54" t="s">
        <v>460</v>
      </c>
      <c r="G474" s="55">
        <f>VLOOKUP($K474,'[1]исх данные 2018-2019'!$A$10:$H$548,6,0)</f>
        <v>656711380</v>
      </c>
      <c r="H474" s="55">
        <f>VLOOKUP($K474,'[1]исх данные 2018-2019'!$A$10:$H$548,7,0)</f>
        <v>656711380</v>
      </c>
      <c r="I474" s="54">
        <v>110111010</v>
      </c>
      <c r="J474" s="36" t="str">
        <f t="shared" si="59"/>
        <v>0110111010</v>
      </c>
      <c r="K474" s="45" t="str">
        <f t="shared" si="60"/>
        <v>60607010110111010611</v>
      </c>
    </row>
    <row r="475" spans="1:11" s="102" customFormat="1">
      <c r="A475" s="57" t="s">
        <v>461</v>
      </c>
      <c r="B475" s="53" t="s">
        <v>448</v>
      </c>
      <c r="C475" s="54" t="s">
        <v>242</v>
      </c>
      <c r="D475" s="54" t="s">
        <v>26</v>
      </c>
      <c r="E475" s="54" t="s">
        <v>456</v>
      </c>
      <c r="F475" s="54" t="s">
        <v>462</v>
      </c>
      <c r="G475" s="55">
        <f>VLOOKUP($K475,'[1]исх данные 2018-2019'!$A$10:$H$548,6,0)</f>
        <v>3361600</v>
      </c>
      <c r="H475" s="55">
        <f>VLOOKUP($K475,'[1]исх данные 2018-2019'!$A$10:$H$548,7,0)</f>
        <v>3361600</v>
      </c>
      <c r="I475" s="54">
        <v>110111010</v>
      </c>
      <c r="J475" s="36" t="str">
        <f t="shared" si="59"/>
        <v>0110111010</v>
      </c>
      <c r="K475" s="45" t="str">
        <f t="shared" si="60"/>
        <v>60607010110111010612</v>
      </c>
    </row>
    <row r="476" spans="1:11" s="101" customFormat="1">
      <c r="A476" s="70" t="s">
        <v>463</v>
      </c>
      <c r="B476" s="53" t="s">
        <v>448</v>
      </c>
      <c r="C476" s="54" t="s">
        <v>242</v>
      </c>
      <c r="D476" s="54" t="s">
        <v>26</v>
      </c>
      <c r="E476" s="54" t="s">
        <v>456</v>
      </c>
      <c r="F476" s="54" t="s">
        <v>464</v>
      </c>
      <c r="G476" s="55">
        <f>G477</f>
        <v>30275810</v>
      </c>
      <c r="H476" s="55">
        <f>H477</f>
        <v>30275810</v>
      </c>
      <c r="I476" s="54">
        <v>110111010</v>
      </c>
      <c r="J476" s="36" t="str">
        <f t="shared" si="59"/>
        <v>0110111010</v>
      </c>
      <c r="K476" s="45" t="str">
        <f t="shared" si="60"/>
        <v>60607010110111010620</v>
      </c>
    </row>
    <row r="477" spans="1:11" s="102" customFormat="1" ht="38.25">
      <c r="A477" s="57" t="s">
        <v>465</v>
      </c>
      <c r="B477" s="53" t="s">
        <v>448</v>
      </c>
      <c r="C477" s="54" t="s">
        <v>242</v>
      </c>
      <c r="D477" s="54" t="s">
        <v>26</v>
      </c>
      <c r="E477" s="54" t="s">
        <v>456</v>
      </c>
      <c r="F477" s="54" t="s">
        <v>466</v>
      </c>
      <c r="G477" s="55">
        <f>VLOOKUP($K477,'[1]исх данные 2018-2019'!$A$10:$H$548,6,0)</f>
        <v>30275810</v>
      </c>
      <c r="H477" s="55">
        <f>VLOOKUP($K477,'[1]исх данные 2018-2019'!$A$10:$H$548,7,0)</f>
        <v>30275810</v>
      </c>
      <c r="I477" s="54">
        <v>110111010</v>
      </c>
      <c r="J477" s="36" t="str">
        <f t="shared" si="59"/>
        <v>0110111010</v>
      </c>
      <c r="K477" s="45" t="str">
        <f t="shared" si="60"/>
        <v>60607010110111010621</v>
      </c>
    </row>
    <row r="478" spans="1:11" s="101" customFormat="1" ht="63.75">
      <c r="A478" s="52" t="s">
        <v>469</v>
      </c>
      <c r="B478" s="53" t="s">
        <v>448</v>
      </c>
      <c r="C478" s="54" t="s">
        <v>242</v>
      </c>
      <c r="D478" s="54" t="s">
        <v>26</v>
      </c>
      <c r="E478" s="54" t="s">
        <v>470</v>
      </c>
      <c r="F478" s="54" t="s">
        <v>24</v>
      </c>
      <c r="G478" s="55">
        <f>G479+G481+G483</f>
        <v>735479440</v>
      </c>
      <c r="H478" s="55">
        <f>H479+H481+H483</f>
        <v>747463590</v>
      </c>
      <c r="I478" s="54">
        <v>110177170</v>
      </c>
      <c r="J478" s="36" t="str">
        <f t="shared" si="59"/>
        <v>0110177170</v>
      </c>
      <c r="K478" s="45" t="str">
        <f t="shared" si="60"/>
        <v>60607010110177170000</v>
      </c>
    </row>
    <row r="479" spans="1:11" s="102" customFormat="1">
      <c r="A479" s="70" t="s">
        <v>457</v>
      </c>
      <c r="B479" s="53" t="s">
        <v>448</v>
      </c>
      <c r="C479" s="54" t="s">
        <v>242</v>
      </c>
      <c r="D479" s="54" t="s">
        <v>26</v>
      </c>
      <c r="E479" s="54" t="s">
        <v>470</v>
      </c>
      <c r="F479" s="54" t="s">
        <v>458</v>
      </c>
      <c r="G479" s="55">
        <f>G480</f>
        <v>697969320</v>
      </c>
      <c r="H479" s="55">
        <f>H480</f>
        <v>709342290</v>
      </c>
      <c r="I479" s="54">
        <v>110177170</v>
      </c>
      <c r="J479" s="36" t="str">
        <f t="shared" si="59"/>
        <v>0110177170</v>
      </c>
      <c r="K479" s="45" t="str">
        <f t="shared" si="60"/>
        <v>60607010110177170610</v>
      </c>
    </row>
    <row r="480" spans="1:11" s="101" customFormat="1" ht="38.25">
      <c r="A480" s="57" t="s">
        <v>459</v>
      </c>
      <c r="B480" s="53" t="s">
        <v>448</v>
      </c>
      <c r="C480" s="54" t="s">
        <v>242</v>
      </c>
      <c r="D480" s="54" t="s">
        <v>26</v>
      </c>
      <c r="E480" s="54" t="s">
        <v>470</v>
      </c>
      <c r="F480" s="54" t="s">
        <v>460</v>
      </c>
      <c r="G480" s="55">
        <f>VLOOKUP($K480,'[1]исх данные 2018-2019'!$A$10:$H$548,6,0)</f>
        <v>697969320</v>
      </c>
      <c r="H480" s="55">
        <f>VLOOKUP($K480,'[1]исх данные 2018-2019'!$A$10:$H$548,7,0)</f>
        <v>709342290</v>
      </c>
      <c r="I480" s="54">
        <v>110177170</v>
      </c>
      <c r="J480" s="36" t="str">
        <f t="shared" si="59"/>
        <v>0110177170</v>
      </c>
      <c r="K480" s="45" t="str">
        <f t="shared" si="60"/>
        <v>60607010110177170611</v>
      </c>
    </row>
    <row r="481" spans="1:11" s="102" customFormat="1">
      <c r="A481" s="70" t="s">
        <v>463</v>
      </c>
      <c r="B481" s="53" t="s">
        <v>448</v>
      </c>
      <c r="C481" s="54" t="s">
        <v>242</v>
      </c>
      <c r="D481" s="54" t="s">
        <v>26</v>
      </c>
      <c r="E481" s="54" t="s">
        <v>470</v>
      </c>
      <c r="F481" s="54" t="s">
        <v>464</v>
      </c>
      <c r="G481" s="55">
        <f>G482</f>
        <v>32582500</v>
      </c>
      <c r="H481" s="55">
        <f>H482</f>
        <v>33113400</v>
      </c>
      <c r="I481" s="54">
        <v>110177170</v>
      </c>
      <c r="J481" s="36" t="str">
        <f t="shared" si="59"/>
        <v>0110177170</v>
      </c>
      <c r="K481" s="45" t="str">
        <f t="shared" si="60"/>
        <v>60607010110177170620</v>
      </c>
    </row>
    <row r="482" spans="1:11" s="101" customFormat="1" ht="38.25">
      <c r="A482" s="57" t="s">
        <v>465</v>
      </c>
      <c r="B482" s="53" t="s">
        <v>448</v>
      </c>
      <c r="C482" s="54" t="s">
        <v>242</v>
      </c>
      <c r="D482" s="54" t="s">
        <v>26</v>
      </c>
      <c r="E482" s="54" t="s">
        <v>470</v>
      </c>
      <c r="F482" s="54" t="s">
        <v>466</v>
      </c>
      <c r="G482" s="55">
        <f>VLOOKUP($K482,'[1]исх данные 2018-2019'!$A$10:$H$548,6,0)</f>
        <v>32582500</v>
      </c>
      <c r="H482" s="55">
        <f>VLOOKUP($K482,'[1]исх данные 2018-2019'!$A$10:$H$548,7,0)</f>
        <v>33113400</v>
      </c>
      <c r="I482" s="54">
        <v>110177170</v>
      </c>
      <c r="J482" s="36" t="str">
        <f t="shared" si="59"/>
        <v>0110177170</v>
      </c>
      <c r="K482" s="45" t="str">
        <f t="shared" si="60"/>
        <v>60607010110177170621</v>
      </c>
    </row>
    <row r="483" spans="1:11" s="101" customFormat="1" ht="25.5">
      <c r="A483" s="52" t="s">
        <v>201</v>
      </c>
      <c r="B483" s="53" t="s">
        <v>448</v>
      </c>
      <c r="C483" s="54" t="s">
        <v>242</v>
      </c>
      <c r="D483" s="54" t="s">
        <v>26</v>
      </c>
      <c r="E483" s="54" t="s">
        <v>470</v>
      </c>
      <c r="F483" s="54" t="s">
        <v>202</v>
      </c>
      <c r="G483" s="55">
        <f>G484</f>
        <v>4927620</v>
      </c>
      <c r="H483" s="55">
        <f>H484</f>
        <v>5007900</v>
      </c>
      <c r="I483" s="54">
        <v>110177170</v>
      </c>
      <c r="J483" s="36" t="str">
        <f t="shared" si="59"/>
        <v>0110177170</v>
      </c>
      <c r="K483" s="45" t="str">
        <f t="shared" si="60"/>
        <v>60607010110177170630</v>
      </c>
    </row>
    <row r="484" spans="1:11" s="101" customFormat="1" ht="63.75">
      <c r="A484" s="57" t="s">
        <v>1277</v>
      </c>
      <c r="B484" s="53" t="s">
        <v>448</v>
      </c>
      <c r="C484" s="54" t="s">
        <v>242</v>
      </c>
      <c r="D484" s="54" t="s">
        <v>26</v>
      </c>
      <c r="E484" s="54" t="s">
        <v>470</v>
      </c>
      <c r="F484" s="54" t="s">
        <v>471</v>
      </c>
      <c r="G484" s="55">
        <f>VLOOKUP($K484,'[1]исх данные 2018-2019'!$A$10:$H$548,6,0)</f>
        <v>4927620</v>
      </c>
      <c r="H484" s="55">
        <f>VLOOKUP($K484,'[1]исх данные 2018-2019'!$A$10:$H$548,7,0)</f>
        <v>5007900</v>
      </c>
      <c r="I484" s="54">
        <v>110177170</v>
      </c>
      <c r="J484" s="36" t="str">
        <f t="shared" si="59"/>
        <v>0110177170</v>
      </c>
      <c r="K484" s="45" t="str">
        <f t="shared" si="60"/>
        <v>60607010110177170632</v>
      </c>
    </row>
    <row r="485" spans="1:11" s="102" customFormat="1" ht="38.25">
      <c r="A485" s="52" t="s">
        <v>474</v>
      </c>
      <c r="B485" s="53" t="s">
        <v>448</v>
      </c>
      <c r="C485" s="54" t="s">
        <v>242</v>
      </c>
      <c r="D485" s="54" t="s">
        <v>26</v>
      </c>
      <c r="E485" s="54" t="s">
        <v>475</v>
      </c>
      <c r="F485" s="54" t="s">
        <v>24</v>
      </c>
      <c r="G485" s="55">
        <f t="shared" ref="G485:H487" si="61">G486</f>
        <v>31723690</v>
      </c>
      <c r="H485" s="55">
        <f t="shared" si="61"/>
        <v>13530660</v>
      </c>
      <c r="I485" s="54">
        <v>110600000</v>
      </c>
      <c r="J485" s="36" t="str">
        <f t="shared" si="59"/>
        <v>0110600000</v>
      </c>
      <c r="K485" s="45" t="str">
        <f t="shared" si="60"/>
        <v>60607010110600000000</v>
      </c>
    </row>
    <row r="486" spans="1:11" s="101" customFormat="1">
      <c r="A486" s="70" t="s">
        <v>152</v>
      </c>
      <c r="B486" s="53" t="s">
        <v>448</v>
      </c>
      <c r="C486" s="54" t="s">
        <v>242</v>
      </c>
      <c r="D486" s="54" t="s">
        <v>26</v>
      </c>
      <c r="E486" s="54" t="s">
        <v>476</v>
      </c>
      <c r="F486" s="54" t="s">
        <v>24</v>
      </c>
      <c r="G486" s="55">
        <f t="shared" si="61"/>
        <v>31723690</v>
      </c>
      <c r="H486" s="55">
        <f t="shared" si="61"/>
        <v>13530660</v>
      </c>
      <c r="I486" s="54">
        <v>110611010</v>
      </c>
      <c r="J486" s="36" t="str">
        <f t="shared" si="59"/>
        <v>0110611010</v>
      </c>
      <c r="K486" s="45" t="str">
        <f t="shared" si="60"/>
        <v>60607010110611010000</v>
      </c>
    </row>
    <row r="487" spans="1:11" s="101" customFormat="1">
      <c r="A487" s="70" t="s">
        <v>457</v>
      </c>
      <c r="B487" s="53" t="s">
        <v>448</v>
      </c>
      <c r="C487" s="54" t="s">
        <v>242</v>
      </c>
      <c r="D487" s="54" t="s">
        <v>26</v>
      </c>
      <c r="E487" s="54" t="s">
        <v>476</v>
      </c>
      <c r="F487" s="54" t="s">
        <v>458</v>
      </c>
      <c r="G487" s="55">
        <f t="shared" si="61"/>
        <v>31723690</v>
      </c>
      <c r="H487" s="55">
        <f t="shared" si="61"/>
        <v>13530660</v>
      </c>
      <c r="I487" s="54">
        <v>110611010</v>
      </c>
      <c r="J487" s="36" t="str">
        <f t="shared" si="59"/>
        <v>0110611010</v>
      </c>
      <c r="K487" s="45" t="str">
        <f t="shared" si="60"/>
        <v>60607010110611010610</v>
      </c>
    </row>
    <row r="488" spans="1:11" s="101" customFormat="1">
      <c r="A488" s="57" t="s">
        <v>461</v>
      </c>
      <c r="B488" s="53" t="s">
        <v>448</v>
      </c>
      <c r="C488" s="54" t="s">
        <v>242</v>
      </c>
      <c r="D488" s="54" t="s">
        <v>26</v>
      </c>
      <c r="E488" s="54" t="s">
        <v>476</v>
      </c>
      <c r="F488" s="54" t="s">
        <v>462</v>
      </c>
      <c r="G488" s="55">
        <f>VLOOKUP($K488,'[1]исх данные 2018-2019'!$A$10:$H$548,6,0)</f>
        <v>31723690</v>
      </c>
      <c r="H488" s="55">
        <f>VLOOKUP($K488,'[1]исх данные 2018-2019'!$A$10:$H$548,7,0)</f>
        <v>13530660</v>
      </c>
      <c r="I488" s="54">
        <v>110611010</v>
      </c>
      <c r="J488" s="36" t="str">
        <f t="shared" si="59"/>
        <v>0110611010</v>
      </c>
      <c r="K488" s="45" t="str">
        <f t="shared" si="60"/>
        <v>60607010110611010612</v>
      </c>
    </row>
    <row r="489" spans="1:11" s="101" customFormat="1" ht="25.5">
      <c r="A489" s="70" t="s">
        <v>162</v>
      </c>
      <c r="B489" s="53" t="s">
        <v>448</v>
      </c>
      <c r="C489" s="54" t="s">
        <v>242</v>
      </c>
      <c r="D489" s="54" t="s">
        <v>26</v>
      </c>
      <c r="E489" s="54" t="s">
        <v>163</v>
      </c>
      <c r="F489" s="54" t="s">
        <v>24</v>
      </c>
      <c r="G489" s="55">
        <f t="shared" ref="G489:H493" si="62">G490</f>
        <v>3550000</v>
      </c>
      <c r="H489" s="55">
        <f t="shared" si="62"/>
        <v>20250000</v>
      </c>
      <c r="I489" s="54">
        <v>1500000000</v>
      </c>
      <c r="J489" s="36" t="str">
        <f t="shared" si="59"/>
        <v>1500000000</v>
      </c>
      <c r="K489" s="45" t="str">
        <f t="shared" si="60"/>
        <v>60607011500000000000</v>
      </c>
    </row>
    <row r="490" spans="1:11" s="102" customFormat="1">
      <c r="A490" s="70" t="s">
        <v>164</v>
      </c>
      <c r="B490" s="53" t="s">
        <v>448</v>
      </c>
      <c r="C490" s="54" t="s">
        <v>242</v>
      </c>
      <c r="D490" s="54" t="s">
        <v>26</v>
      </c>
      <c r="E490" s="54" t="s">
        <v>165</v>
      </c>
      <c r="F490" s="54" t="s">
        <v>24</v>
      </c>
      <c r="G490" s="55">
        <f t="shared" si="62"/>
        <v>3550000</v>
      </c>
      <c r="H490" s="55">
        <f t="shared" si="62"/>
        <v>20250000</v>
      </c>
      <c r="I490" s="54">
        <v>1510000000</v>
      </c>
      <c r="J490" s="36" t="str">
        <f t="shared" si="59"/>
        <v>1510000000</v>
      </c>
      <c r="K490" s="45" t="str">
        <f t="shared" si="60"/>
        <v>60607011510000000000</v>
      </c>
    </row>
    <row r="491" spans="1:11" s="101" customFormat="1" ht="25.5">
      <c r="A491" s="75" t="s">
        <v>293</v>
      </c>
      <c r="B491" s="53" t="s">
        <v>448</v>
      </c>
      <c r="C491" s="54" t="s">
        <v>242</v>
      </c>
      <c r="D491" s="54" t="s">
        <v>26</v>
      </c>
      <c r="E491" s="54" t="s">
        <v>294</v>
      </c>
      <c r="F491" s="54" t="s">
        <v>24</v>
      </c>
      <c r="G491" s="55">
        <f t="shared" si="62"/>
        <v>3550000</v>
      </c>
      <c r="H491" s="55">
        <f t="shared" si="62"/>
        <v>20250000</v>
      </c>
      <c r="I491" s="54">
        <v>1510200000</v>
      </c>
      <c r="J491" s="36" t="str">
        <f t="shared" si="59"/>
        <v>1510200000</v>
      </c>
      <c r="K491" s="45" t="str">
        <f t="shared" si="60"/>
        <v>60607011510200000000</v>
      </c>
    </row>
    <row r="492" spans="1:11" s="101" customFormat="1" ht="25.5">
      <c r="A492" s="70" t="s">
        <v>168</v>
      </c>
      <c r="B492" s="53" t="s">
        <v>448</v>
      </c>
      <c r="C492" s="54" t="s">
        <v>242</v>
      </c>
      <c r="D492" s="54" t="s">
        <v>26</v>
      </c>
      <c r="E492" s="54" t="s">
        <v>295</v>
      </c>
      <c r="F492" s="54" t="s">
        <v>24</v>
      </c>
      <c r="G492" s="55">
        <f t="shared" si="62"/>
        <v>3550000</v>
      </c>
      <c r="H492" s="55">
        <f t="shared" si="62"/>
        <v>20250000</v>
      </c>
      <c r="I492" s="54">
        <v>1510220350</v>
      </c>
      <c r="J492" s="36" t="str">
        <f t="shared" si="59"/>
        <v>1510220350</v>
      </c>
      <c r="K492" s="45" t="str">
        <f t="shared" si="60"/>
        <v>60607011510220350000</v>
      </c>
    </row>
    <row r="493" spans="1:11" s="101" customFormat="1">
      <c r="A493" s="70" t="s">
        <v>457</v>
      </c>
      <c r="B493" s="53" t="s">
        <v>448</v>
      </c>
      <c r="C493" s="54" t="s">
        <v>242</v>
      </c>
      <c r="D493" s="54" t="s">
        <v>26</v>
      </c>
      <c r="E493" s="54" t="s">
        <v>295</v>
      </c>
      <c r="F493" s="54" t="s">
        <v>458</v>
      </c>
      <c r="G493" s="55">
        <f t="shared" si="62"/>
        <v>3550000</v>
      </c>
      <c r="H493" s="55">
        <f t="shared" si="62"/>
        <v>20250000</v>
      </c>
      <c r="I493" s="54">
        <v>1510220350</v>
      </c>
      <c r="J493" s="36" t="str">
        <f t="shared" si="59"/>
        <v>1510220350</v>
      </c>
      <c r="K493" s="45" t="str">
        <f t="shared" si="60"/>
        <v>60607011510220350610</v>
      </c>
    </row>
    <row r="494" spans="1:11" s="101" customFormat="1">
      <c r="A494" s="57" t="s">
        <v>461</v>
      </c>
      <c r="B494" s="53" t="s">
        <v>448</v>
      </c>
      <c r="C494" s="54" t="s">
        <v>242</v>
      </c>
      <c r="D494" s="54" t="s">
        <v>26</v>
      </c>
      <c r="E494" s="54" t="s">
        <v>295</v>
      </c>
      <c r="F494" s="54" t="s">
        <v>462</v>
      </c>
      <c r="G494" s="55">
        <f>VLOOKUP($K494,'[1]исх данные 2018-2019'!$A$10:$H$548,6,0)</f>
        <v>3550000</v>
      </c>
      <c r="H494" s="55">
        <f>VLOOKUP($K494,'[1]исх данные 2018-2019'!$A$10:$H$548,7,0)</f>
        <v>20250000</v>
      </c>
      <c r="I494" s="54">
        <v>1510220350</v>
      </c>
      <c r="J494" s="36" t="str">
        <f t="shared" si="59"/>
        <v>1510220350</v>
      </c>
      <c r="K494" s="45" t="str">
        <f t="shared" si="60"/>
        <v>60607011510220350612</v>
      </c>
    </row>
    <row r="495" spans="1:11" s="101" customFormat="1" ht="51">
      <c r="A495" s="52" t="s">
        <v>482</v>
      </c>
      <c r="B495" s="53" t="s">
        <v>448</v>
      </c>
      <c r="C495" s="54" t="s">
        <v>242</v>
      </c>
      <c r="D495" s="54" t="s">
        <v>26</v>
      </c>
      <c r="E495" s="54" t="s">
        <v>483</v>
      </c>
      <c r="F495" s="54" t="s">
        <v>24</v>
      </c>
      <c r="G495" s="55">
        <f t="shared" ref="G495:H497" si="63">G496</f>
        <v>3842640</v>
      </c>
      <c r="H495" s="55">
        <f t="shared" si="63"/>
        <v>3842640</v>
      </c>
      <c r="I495" s="54">
        <v>1600000000</v>
      </c>
      <c r="J495" s="36" t="str">
        <f t="shared" si="59"/>
        <v>1600000000</v>
      </c>
      <c r="K495" s="45" t="str">
        <f t="shared" si="60"/>
        <v>60607011600000000000</v>
      </c>
    </row>
    <row r="496" spans="1:11" s="102" customFormat="1" ht="25.5">
      <c r="A496" s="52" t="s">
        <v>484</v>
      </c>
      <c r="B496" s="53" t="s">
        <v>448</v>
      </c>
      <c r="C496" s="54" t="s">
        <v>242</v>
      </c>
      <c r="D496" s="54" t="s">
        <v>26</v>
      </c>
      <c r="E496" s="54" t="s">
        <v>485</v>
      </c>
      <c r="F496" s="54" t="s">
        <v>24</v>
      </c>
      <c r="G496" s="55">
        <f t="shared" si="63"/>
        <v>3842640</v>
      </c>
      <c r="H496" s="55">
        <f t="shared" si="63"/>
        <v>3842640</v>
      </c>
      <c r="I496" s="54">
        <v>1620000000</v>
      </c>
      <c r="J496" s="36" t="str">
        <f t="shared" si="59"/>
        <v>1620000000</v>
      </c>
      <c r="K496" s="45" t="str">
        <f t="shared" si="60"/>
        <v>60607011620000000000</v>
      </c>
    </row>
    <row r="497" spans="1:11" s="101" customFormat="1" ht="25.5">
      <c r="A497" s="52" t="s">
        <v>486</v>
      </c>
      <c r="B497" s="53" t="s">
        <v>448</v>
      </c>
      <c r="C497" s="54" t="s">
        <v>242</v>
      </c>
      <c r="D497" s="54" t="s">
        <v>26</v>
      </c>
      <c r="E497" s="54" t="s">
        <v>487</v>
      </c>
      <c r="F497" s="54" t="s">
        <v>24</v>
      </c>
      <c r="G497" s="55">
        <f t="shared" si="63"/>
        <v>3842640</v>
      </c>
      <c r="H497" s="55">
        <f t="shared" si="63"/>
        <v>3842640</v>
      </c>
      <c r="I497" s="54">
        <v>1620200000</v>
      </c>
      <c r="J497" s="36" t="str">
        <f t="shared" si="59"/>
        <v>1620200000</v>
      </c>
      <c r="K497" s="45" t="str">
        <f t="shared" si="60"/>
        <v>60607011620200000000</v>
      </c>
    </row>
    <row r="498" spans="1:11" s="101" customFormat="1" ht="25.5">
      <c r="A498" s="52" t="s">
        <v>488</v>
      </c>
      <c r="B498" s="53" t="s">
        <v>448</v>
      </c>
      <c r="C498" s="54" t="s">
        <v>242</v>
      </c>
      <c r="D498" s="54" t="s">
        <v>26</v>
      </c>
      <c r="E498" s="54" t="s">
        <v>489</v>
      </c>
      <c r="F498" s="54" t="s">
        <v>24</v>
      </c>
      <c r="G498" s="55">
        <f>G499+G501</f>
        <v>3842640</v>
      </c>
      <c r="H498" s="55">
        <f>H499+H501</f>
        <v>3842640</v>
      </c>
      <c r="I498" s="54">
        <v>1620220550</v>
      </c>
      <c r="J498" s="36" t="str">
        <f t="shared" si="59"/>
        <v>1620220550</v>
      </c>
      <c r="K498" s="45" t="str">
        <f t="shared" si="60"/>
        <v>60607011620220550000</v>
      </c>
    </row>
    <row r="499" spans="1:11" s="101" customFormat="1">
      <c r="A499" s="70" t="s">
        <v>457</v>
      </c>
      <c r="B499" s="53" t="s">
        <v>448</v>
      </c>
      <c r="C499" s="54" t="s">
        <v>242</v>
      </c>
      <c r="D499" s="54" t="s">
        <v>26</v>
      </c>
      <c r="E499" s="54" t="s">
        <v>489</v>
      </c>
      <c r="F499" s="54" t="s">
        <v>458</v>
      </c>
      <c r="G499" s="55">
        <f>G500</f>
        <v>3744140</v>
      </c>
      <c r="H499" s="55">
        <f>H500</f>
        <v>3744140</v>
      </c>
      <c r="I499" s="54">
        <v>1620220550</v>
      </c>
      <c r="J499" s="36" t="str">
        <f t="shared" si="59"/>
        <v>1620220550</v>
      </c>
      <c r="K499" s="45" t="str">
        <f t="shared" si="60"/>
        <v>60607011620220550610</v>
      </c>
    </row>
    <row r="500" spans="1:11" s="101" customFormat="1">
      <c r="A500" s="57" t="s">
        <v>461</v>
      </c>
      <c r="B500" s="53" t="s">
        <v>448</v>
      </c>
      <c r="C500" s="54" t="s">
        <v>242</v>
      </c>
      <c r="D500" s="54" t="s">
        <v>26</v>
      </c>
      <c r="E500" s="54" t="s">
        <v>489</v>
      </c>
      <c r="F500" s="54" t="s">
        <v>462</v>
      </c>
      <c r="G500" s="55">
        <f>VLOOKUP($K500,'[1]исх данные 2018-2019'!$A$10:$H$548,6,0)</f>
        <v>3744140</v>
      </c>
      <c r="H500" s="55">
        <f>VLOOKUP($K500,'[1]исх данные 2018-2019'!$A$10:$H$548,7,0)</f>
        <v>3744140</v>
      </c>
      <c r="I500" s="54">
        <v>1620220550</v>
      </c>
      <c r="J500" s="36" t="str">
        <f t="shared" si="59"/>
        <v>1620220550</v>
      </c>
      <c r="K500" s="45" t="str">
        <f t="shared" si="60"/>
        <v>60607011620220550612</v>
      </c>
    </row>
    <row r="501" spans="1:11" s="102" customFormat="1">
      <c r="A501" s="70" t="s">
        <v>463</v>
      </c>
      <c r="B501" s="53" t="s">
        <v>448</v>
      </c>
      <c r="C501" s="54" t="s">
        <v>242</v>
      </c>
      <c r="D501" s="54" t="s">
        <v>26</v>
      </c>
      <c r="E501" s="54" t="s">
        <v>489</v>
      </c>
      <c r="F501" s="54" t="s">
        <v>464</v>
      </c>
      <c r="G501" s="55">
        <f>G502</f>
        <v>98500</v>
      </c>
      <c r="H501" s="55">
        <f>H502</f>
        <v>98500</v>
      </c>
      <c r="I501" s="54">
        <v>1620220550</v>
      </c>
      <c r="J501" s="36" t="str">
        <f t="shared" si="59"/>
        <v>1620220550</v>
      </c>
      <c r="K501" s="45" t="str">
        <f t="shared" si="60"/>
        <v>60607011620220550620</v>
      </c>
    </row>
    <row r="502" spans="1:11" s="101" customFormat="1">
      <c r="A502" s="57" t="s">
        <v>467</v>
      </c>
      <c r="B502" s="53" t="s">
        <v>448</v>
      </c>
      <c r="C502" s="54" t="s">
        <v>242</v>
      </c>
      <c r="D502" s="54" t="s">
        <v>26</v>
      </c>
      <c r="E502" s="54" t="s">
        <v>489</v>
      </c>
      <c r="F502" s="54" t="s">
        <v>468</v>
      </c>
      <c r="G502" s="55">
        <f>VLOOKUP($K502,'[1]исх данные 2018-2019'!$A$10:$H$548,6,0)</f>
        <v>98500</v>
      </c>
      <c r="H502" s="55">
        <f>VLOOKUP($K502,'[1]исх данные 2018-2019'!$A$10:$H$548,7,0)</f>
        <v>98500</v>
      </c>
      <c r="I502" s="54">
        <v>1620220550</v>
      </c>
      <c r="J502" s="36" t="str">
        <f t="shared" si="59"/>
        <v>1620220550</v>
      </c>
      <c r="K502" s="45" t="str">
        <f t="shared" si="60"/>
        <v>60607011620220550622</v>
      </c>
    </row>
    <row r="503" spans="1:11" s="101" customFormat="1" ht="25.5">
      <c r="A503" s="52" t="s">
        <v>591</v>
      </c>
      <c r="B503" s="53" t="s">
        <v>448</v>
      </c>
      <c r="C503" s="54" t="s">
        <v>242</v>
      </c>
      <c r="D503" s="54" t="s">
        <v>26</v>
      </c>
      <c r="E503" s="54" t="s">
        <v>592</v>
      </c>
      <c r="F503" s="54" t="s">
        <v>24</v>
      </c>
      <c r="G503" s="55">
        <f t="shared" ref="G503:H504" si="64">G504</f>
        <v>2538870</v>
      </c>
      <c r="H503" s="55">
        <f t="shared" si="64"/>
        <v>2538870</v>
      </c>
      <c r="I503" s="54">
        <v>1700000000</v>
      </c>
      <c r="J503" s="36" t="str">
        <f t="shared" si="59"/>
        <v>1700000000</v>
      </c>
      <c r="K503" s="45" t="str">
        <f t="shared" si="60"/>
        <v>60607011700000000000</v>
      </c>
    </row>
    <row r="504" spans="1:11" s="101" customFormat="1" ht="25.5">
      <c r="A504" s="65" t="s">
        <v>593</v>
      </c>
      <c r="B504" s="53" t="s">
        <v>448</v>
      </c>
      <c r="C504" s="54" t="s">
        <v>242</v>
      </c>
      <c r="D504" s="54" t="s">
        <v>26</v>
      </c>
      <c r="E504" s="54" t="s">
        <v>594</v>
      </c>
      <c r="F504" s="54" t="s">
        <v>24</v>
      </c>
      <c r="G504" s="55">
        <f t="shared" si="64"/>
        <v>2538870</v>
      </c>
      <c r="H504" s="55">
        <f t="shared" si="64"/>
        <v>2538870</v>
      </c>
      <c r="I504" s="54" t="s">
        <v>595</v>
      </c>
      <c r="J504" s="36" t="str">
        <f t="shared" si="59"/>
        <v>17Б0000000</v>
      </c>
      <c r="K504" s="45" t="str">
        <f t="shared" si="60"/>
        <v>606070117Б0000000000</v>
      </c>
    </row>
    <row r="505" spans="1:11" s="101" customFormat="1" ht="25.5">
      <c r="A505" s="52" t="s">
        <v>596</v>
      </c>
      <c r="B505" s="53" t="s">
        <v>448</v>
      </c>
      <c r="C505" s="54" t="s">
        <v>242</v>
      </c>
      <c r="D505" s="54" t="s">
        <v>26</v>
      </c>
      <c r="E505" s="54" t="s">
        <v>597</v>
      </c>
      <c r="F505" s="54" t="s">
        <v>24</v>
      </c>
      <c r="G505" s="55">
        <f>G507</f>
        <v>2538870</v>
      </c>
      <c r="H505" s="55">
        <f>H507</f>
        <v>2538870</v>
      </c>
      <c r="I505" s="54" t="s">
        <v>598</v>
      </c>
      <c r="J505" s="36" t="str">
        <f t="shared" si="59"/>
        <v>17Б0100000</v>
      </c>
      <c r="K505" s="45" t="str">
        <f t="shared" si="60"/>
        <v>606070117Б0100000000</v>
      </c>
    </row>
    <row r="506" spans="1:11" s="101" customFormat="1" ht="25.5">
      <c r="A506" s="70" t="s">
        <v>1278</v>
      </c>
      <c r="B506" s="53" t="s">
        <v>448</v>
      </c>
      <c r="C506" s="54" t="s">
        <v>242</v>
      </c>
      <c r="D506" s="54" t="s">
        <v>26</v>
      </c>
      <c r="E506" s="54" t="s">
        <v>600</v>
      </c>
      <c r="F506" s="54" t="s">
        <v>24</v>
      </c>
      <c r="G506" s="55">
        <f>G507</f>
        <v>2538870</v>
      </c>
      <c r="H506" s="55">
        <f>H507</f>
        <v>2538870</v>
      </c>
      <c r="I506" s="54" t="s">
        <v>601</v>
      </c>
      <c r="J506" s="36" t="str">
        <f t="shared" si="59"/>
        <v>17Б0120490</v>
      </c>
      <c r="K506" s="45" t="str">
        <f t="shared" si="60"/>
        <v>606070117Б0120490000</v>
      </c>
    </row>
    <row r="507" spans="1:11" s="102" customFormat="1">
      <c r="A507" s="70" t="s">
        <v>457</v>
      </c>
      <c r="B507" s="53" t="s">
        <v>448</v>
      </c>
      <c r="C507" s="54" t="s">
        <v>242</v>
      </c>
      <c r="D507" s="54" t="s">
        <v>26</v>
      </c>
      <c r="E507" s="54" t="s">
        <v>600</v>
      </c>
      <c r="F507" s="54" t="s">
        <v>458</v>
      </c>
      <c r="G507" s="55">
        <f>G508</f>
        <v>2538870</v>
      </c>
      <c r="H507" s="55">
        <f>H508</f>
        <v>2538870</v>
      </c>
      <c r="I507" s="54" t="s">
        <v>601</v>
      </c>
      <c r="J507" s="36" t="str">
        <f t="shared" si="59"/>
        <v>17Б0120490</v>
      </c>
      <c r="K507" s="45" t="str">
        <f t="shared" si="60"/>
        <v>606070117Б0120490610</v>
      </c>
    </row>
    <row r="508" spans="1:11" s="101" customFormat="1">
      <c r="A508" s="57" t="s">
        <v>461</v>
      </c>
      <c r="B508" s="53" t="s">
        <v>448</v>
      </c>
      <c r="C508" s="54" t="s">
        <v>242</v>
      </c>
      <c r="D508" s="54" t="s">
        <v>26</v>
      </c>
      <c r="E508" s="54" t="s">
        <v>600</v>
      </c>
      <c r="F508" s="54" t="s">
        <v>462</v>
      </c>
      <c r="G508" s="55">
        <f>VLOOKUP($K508,'[1]исх данные 2018-2019'!$A$10:$H$548,6,0)</f>
        <v>2538870</v>
      </c>
      <c r="H508" s="55">
        <f>VLOOKUP($K508,'[1]исх данные 2018-2019'!$A$10:$H$548,7,0)</f>
        <v>2538870</v>
      </c>
      <c r="I508" s="54" t="s">
        <v>601</v>
      </c>
      <c r="J508" s="36" t="str">
        <f t="shared" si="59"/>
        <v>17Б0120490</v>
      </c>
      <c r="K508" s="45" t="str">
        <f t="shared" si="60"/>
        <v>606070117Б0120490612</v>
      </c>
    </row>
    <row r="509" spans="1:11" s="102" customFormat="1">
      <c r="A509" s="47" t="s">
        <v>490</v>
      </c>
      <c r="B509" s="48" t="s">
        <v>448</v>
      </c>
      <c r="C509" s="49" t="s">
        <v>242</v>
      </c>
      <c r="D509" s="49" t="s">
        <v>75</v>
      </c>
      <c r="E509" s="49" t="s">
        <v>23</v>
      </c>
      <c r="F509" s="49" t="s">
        <v>24</v>
      </c>
      <c r="G509" s="50">
        <f>G510+G540+G556+G570+G564</f>
        <v>1725231040</v>
      </c>
      <c r="H509" s="50">
        <f>H510+H540+H556+H570+H564</f>
        <v>1670357130</v>
      </c>
      <c r="I509" s="49">
        <v>0</v>
      </c>
      <c r="J509" s="36" t="str">
        <f t="shared" si="59"/>
        <v>0000000000</v>
      </c>
      <c r="K509" s="45" t="str">
        <f t="shared" si="60"/>
        <v>60607020000000000000</v>
      </c>
    </row>
    <row r="510" spans="1:11" s="101" customFormat="1">
      <c r="A510" s="70" t="s">
        <v>450</v>
      </c>
      <c r="B510" s="53" t="s">
        <v>448</v>
      </c>
      <c r="C510" s="54" t="s">
        <v>242</v>
      </c>
      <c r="D510" s="54" t="s">
        <v>75</v>
      </c>
      <c r="E510" s="54" t="s">
        <v>451</v>
      </c>
      <c r="F510" s="54" t="s">
        <v>24</v>
      </c>
      <c r="G510" s="55">
        <f>G511+G535</f>
        <v>1706232360</v>
      </c>
      <c r="H510" s="55">
        <f>H511+H535</f>
        <v>1662278450</v>
      </c>
      <c r="I510" s="54">
        <v>100000000</v>
      </c>
      <c r="J510" s="36" t="str">
        <f t="shared" si="59"/>
        <v>0100000000</v>
      </c>
      <c r="K510" s="45" t="str">
        <f t="shared" si="60"/>
        <v>60607020100000000000</v>
      </c>
    </row>
    <row r="511" spans="1:11" s="101" customFormat="1" ht="25.5">
      <c r="A511" s="70" t="s">
        <v>452</v>
      </c>
      <c r="B511" s="53" t="s">
        <v>448</v>
      </c>
      <c r="C511" s="54" t="s">
        <v>242</v>
      </c>
      <c r="D511" s="54" t="s">
        <v>75</v>
      </c>
      <c r="E511" s="54" t="s">
        <v>453</v>
      </c>
      <c r="F511" s="54" t="s">
        <v>24</v>
      </c>
      <c r="G511" s="55">
        <f>G512+G529</f>
        <v>1702512360</v>
      </c>
      <c r="H511" s="55">
        <f>H512+H529</f>
        <v>1655458830</v>
      </c>
      <c r="I511" s="54">
        <v>110000000</v>
      </c>
      <c r="J511" s="36" t="str">
        <f t="shared" si="59"/>
        <v>0110000000</v>
      </c>
      <c r="K511" s="45" t="str">
        <f t="shared" si="60"/>
        <v>60607020110000000000</v>
      </c>
    </row>
    <row r="512" spans="1:11" s="101" customFormat="1" ht="38.25">
      <c r="A512" s="70" t="s">
        <v>491</v>
      </c>
      <c r="B512" s="53" t="s">
        <v>448</v>
      </c>
      <c r="C512" s="54" t="s">
        <v>242</v>
      </c>
      <c r="D512" s="54" t="s">
        <v>75</v>
      </c>
      <c r="E512" s="54" t="s">
        <v>492</v>
      </c>
      <c r="F512" s="54" t="s">
        <v>24</v>
      </c>
      <c r="G512" s="55">
        <f>G513+G522</f>
        <v>1643131260</v>
      </c>
      <c r="H512" s="55">
        <f>H513+H522</f>
        <v>1651458830</v>
      </c>
      <c r="I512" s="54">
        <v>110200000</v>
      </c>
      <c r="J512" s="36" t="str">
        <f t="shared" si="59"/>
        <v>0110200000</v>
      </c>
      <c r="K512" s="45" t="str">
        <f t="shared" si="60"/>
        <v>60607020110200000000</v>
      </c>
    </row>
    <row r="513" spans="1:11" s="101" customFormat="1">
      <c r="A513" s="70" t="s">
        <v>152</v>
      </c>
      <c r="B513" s="53" t="s">
        <v>448</v>
      </c>
      <c r="C513" s="54" t="s">
        <v>242</v>
      </c>
      <c r="D513" s="54" t="s">
        <v>75</v>
      </c>
      <c r="E513" s="54" t="s">
        <v>493</v>
      </c>
      <c r="F513" s="54" t="s">
        <v>24</v>
      </c>
      <c r="G513" s="55">
        <f>G514+G517+G520</f>
        <v>571162140</v>
      </c>
      <c r="H513" s="55">
        <f>H514+H517+H520</f>
        <v>569815430</v>
      </c>
      <c r="I513" s="54">
        <v>110211010</v>
      </c>
      <c r="J513" s="36" t="str">
        <f t="shared" si="59"/>
        <v>0110211010</v>
      </c>
      <c r="K513" s="45" t="str">
        <f t="shared" si="60"/>
        <v>60607020110211010000</v>
      </c>
    </row>
    <row r="514" spans="1:11" s="101" customFormat="1">
      <c r="A514" s="70" t="s">
        <v>457</v>
      </c>
      <c r="B514" s="53" t="s">
        <v>448</v>
      </c>
      <c r="C514" s="54" t="s">
        <v>242</v>
      </c>
      <c r="D514" s="54" t="s">
        <v>75</v>
      </c>
      <c r="E514" s="54" t="s">
        <v>493</v>
      </c>
      <c r="F514" s="54" t="s">
        <v>458</v>
      </c>
      <c r="G514" s="55">
        <f>SUM(G515:G516)</f>
        <v>527917670</v>
      </c>
      <c r="H514" s="55">
        <f>SUM(H515:H516)</f>
        <v>526570960</v>
      </c>
      <c r="I514" s="54">
        <v>110211010</v>
      </c>
      <c r="J514" s="36" t="str">
        <f t="shared" si="59"/>
        <v>0110211010</v>
      </c>
      <c r="K514" s="45" t="str">
        <f t="shared" si="60"/>
        <v>60607020110211010610</v>
      </c>
    </row>
    <row r="515" spans="1:11" s="102" customFormat="1" ht="38.25">
      <c r="A515" s="57" t="s">
        <v>459</v>
      </c>
      <c r="B515" s="53" t="s">
        <v>448</v>
      </c>
      <c r="C515" s="54" t="s">
        <v>242</v>
      </c>
      <c r="D515" s="54" t="s">
        <v>75</v>
      </c>
      <c r="E515" s="54" t="s">
        <v>493</v>
      </c>
      <c r="F515" s="54" t="s">
        <v>460</v>
      </c>
      <c r="G515" s="55">
        <f>VLOOKUP($K515,'[1]исх данные 2018-2019'!$A$10:$H$548,6,0)</f>
        <v>523919920</v>
      </c>
      <c r="H515" s="55">
        <f>VLOOKUP($K515,'[1]исх данные 2018-2019'!$A$10:$H$548,7,0)</f>
        <v>522573210</v>
      </c>
      <c r="I515" s="54">
        <v>110211010</v>
      </c>
      <c r="J515" s="36" t="str">
        <f t="shared" si="59"/>
        <v>0110211010</v>
      </c>
      <c r="K515" s="45" t="str">
        <f t="shared" si="60"/>
        <v>60607020110211010611</v>
      </c>
    </row>
    <row r="516" spans="1:11" s="101" customFormat="1">
      <c r="A516" s="57" t="s">
        <v>461</v>
      </c>
      <c r="B516" s="53" t="s">
        <v>448</v>
      </c>
      <c r="C516" s="54" t="s">
        <v>242</v>
      </c>
      <c r="D516" s="54" t="s">
        <v>75</v>
      </c>
      <c r="E516" s="54" t="s">
        <v>493</v>
      </c>
      <c r="F516" s="54" t="s">
        <v>462</v>
      </c>
      <c r="G516" s="55">
        <f>VLOOKUP($K516,'[1]исх данные 2018-2019'!$A$10:$H$548,6,0)</f>
        <v>3997750</v>
      </c>
      <c r="H516" s="55">
        <f>VLOOKUP($K516,'[1]исх данные 2018-2019'!$A$10:$H$548,7,0)</f>
        <v>3997750</v>
      </c>
      <c r="I516" s="54">
        <v>110211010</v>
      </c>
      <c r="J516" s="36" t="str">
        <f t="shared" si="59"/>
        <v>0110211010</v>
      </c>
      <c r="K516" s="45" t="str">
        <f t="shared" si="60"/>
        <v>60607020110211010612</v>
      </c>
    </row>
    <row r="517" spans="1:11" s="101" customFormat="1">
      <c r="A517" s="70" t="s">
        <v>463</v>
      </c>
      <c r="B517" s="53" t="s">
        <v>448</v>
      </c>
      <c r="C517" s="54" t="s">
        <v>242</v>
      </c>
      <c r="D517" s="54" t="s">
        <v>75</v>
      </c>
      <c r="E517" s="54" t="s">
        <v>493</v>
      </c>
      <c r="F517" s="54" t="s">
        <v>464</v>
      </c>
      <c r="G517" s="55">
        <f>SUM(G518:G519)</f>
        <v>40167490</v>
      </c>
      <c r="H517" s="55">
        <f>SUM(H518:H519)</f>
        <v>40167490</v>
      </c>
      <c r="I517" s="54">
        <v>110211010</v>
      </c>
      <c r="J517" s="36" t="str">
        <f t="shared" si="59"/>
        <v>0110211010</v>
      </c>
      <c r="K517" s="45" t="str">
        <f t="shared" si="60"/>
        <v>60607020110211010620</v>
      </c>
    </row>
    <row r="518" spans="1:11" s="101" customFormat="1" ht="38.25">
      <c r="A518" s="57" t="s">
        <v>465</v>
      </c>
      <c r="B518" s="53" t="s">
        <v>448</v>
      </c>
      <c r="C518" s="54" t="s">
        <v>242</v>
      </c>
      <c r="D518" s="54" t="s">
        <v>75</v>
      </c>
      <c r="E518" s="54" t="s">
        <v>493</v>
      </c>
      <c r="F518" s="54" t="s">
        <v>466</v>
      </c>
      <c r="G518" s="55">
        <f>VLOOKUP($K518,'[1]исх данные 2018-2019'!$A$10:$H$548,6,0)</f>
        <v>38232370</v>
      </c>
      <c r="H518" s="55">
        <f>VLOOKUP($K518,'[1]исх данные 2018-2019'!$A$10:$H$548,7,0)</f>
        <v>38232370</v>
      </c>
      <c r="I518" s="54">
        <v>110211010</v>
      </c>
      <c r="J518" s="36" t="str">
        <f t="shared" si="59"/>
        <v>0110211010</v>
      </c>
      <c r="K518" s="45" t="str">
        <f t="shared" si="60"/>
        <v>60607020110211010621</v>
      </c>
    </row>
    <row r="519" spans="1:11" s="101" customFormat="1">
      <c r="A519" s="57" t="s">
        <v>467</v>
      </c>
      <c r="B519" s="53" t="s">
        <v>448</v>
      </c>
      <c r="C519" s="54" t="s">
        <v>242</v>
      </c>
      <c r="D519" s="54" t="s">
        <v>75</v>
      </c>
      <c r="E519" s="54" t="s">
        <v>493</v>
      </c>
      <c r="F519" s="54" t="s">
        <v>468</v>
      </c>
      <c r="G519" s="55">
        <f>VLOOKUP($K519,'[1]исх данные 2018-2019'!$A$10:$H$548,6,0)</f>
        <v>1935120</v>
      </c>
      <c r="H519" s="55">
        <f>VLOOKUP($K519,'[1]исх данные 2018-2019'!$A$10:$H$548,7,0)</f>
        <v>1935120</v>
      </c>
      <c r="I519" s="54">
        <v>110211010</v>
      </c>
      <c r="J519" s="36" t="str">
        <f t="shared" si="59"/>
        <v>0110211010</v>
      </c>
      <c r="K519" s="45" t="str">
        <f t="shared" si="60"/>
        <v>60607020110211010622</v>
      </c>
    </row>
    <row r="520" spans="1:11" s="101" customFormat="1" ht="25.5">
      <c r="A520" s="52" t="s">
        <v>201</v>
      </c>
      <c r="B520" s="53" t="s">
        <v>448</v>
      </c>
      <c r="C520" s="54" t="s">
        <v>242</v>
      </c>
      <c r="D520" s="54" t="s">
        <v>75</v>
      </c>
      <c r="E520" s="54" t="s">
        <v>493</v>
      </c>
      <c r="F520" s="54" t="s">
        <v>202</v>
      </c>
      <c r="G520" s="55">
        <f>G521</f>
        <v>3076980</v>
      </c>
      <c r="H520" s="55">
        <f>H521</f>
        <v>3076980</v>
      </c>
      <c r="I520" s="54">
        <v>110211010</v>
      </c>
      <c r="J520" s="36" t="str">
        <f t="shared" si="59"/>
        <v>0110211010</v>
      </c>
      <c r="K520" s="45" t="str">
        <f t="shared" si="60"/>
        <v>60607020110211010630</v>
      </c>
    </row>
    <row r="521" spans="1:11" s="101" customFormat="1" ht="63.75">
      <c r="A521" s="57" t="s">
        <v>1277</v>
      </c>
      <c r="B521" s="53" t="s">
        <v>448</v>
      </c>
      <c r="C521" s="54" t="s">
        <v>242</v>
      </c>
      <c r="D521" s="54" t="s">
        <v>75</v>
      </c>
      <c r="E521" s="54" t="s">
        <v>493</v>
      </c>
      <c r="F521" s="54" t="s">
        <v>471</v>
      </c>
      <c r="G521" s="55">
        <f>VLOOKUP($K521,'[1]исх данные 2018-2019'!$A$10:$H$548,6,0)</f>
        <v>3076980</v>
      </c>
      <c r="H521" s="55">
        <f>VLOOKUP($K521,'[1]исх данные 2018-2019'!$A$10:$H$548,7,0)</f>
        <v>3076980</v>
      </c>
      <c r="I521" s="54">
        <v>110211010</v>
      </c>
      <c r="J521" s="36" t="str">
        <f t="shared" si="59"/>
        <v>0110211010</v>
      </c>
      <c r="K521" s="45" t="str">
        <f t="shared" si="60"/>
        <v>60607020110211010632</v>
      </c>
    </row>
    <row r="522" spans="1:11" s="102" customFormat="1" ht="89.25">
      <c r="A522" s="57" t="s">
        <v>494</v>
      </c>
      <c r="B522" s="53" t="s">
        <v>448</v>
      </c>
      <c r="C522" s="54" t="s">
        <v>242</v>
      </c>
      <c r="D522" s="54" t="s">
        <v>75</v>
      </c>
      <c r="E522" s="54" t="s">
        <v>495</v>
      </c>
      <c r="F522" s="54" t="s">
        <v>24</v>
      </c>
      <c r="G522" s="55">
        <f>G523+G525+G527</f>
        <v>1071969120</v>
      </c>
      <c r="H522" s="55">
        <f>H523+H525+H527</f>
        <v>1081643400</v>
      </c>
      <c r="I522" s="54">
        <v>110277160</v>
      </c>
      <c r="J522" s="36" t="str">
        <f t="shared" si="59"/>
        <v>0110277160</v>
      </c>
      <c r="K522" s="45" t="str">
        <f t="shared" si="60"/>
        <v>60607020110277160000</v>
      </c>
    </row>
    <row r="523" spans="1:11" s="101" customFormat="1">
      <c r="A523" s="70" t="s">
        <v>457</v>
      </c>
      <c r="B523" s="53" t="s">
        <v>448</v>
      </c>
      <c r="C523" s="54" t="s">
        <v>242</v>
      </c>
      <c r="D523" s="54" t="s">
        <v>75</v>
      </c>
      <c r="E523" s="54" t="s">
        <v>495</v>
      </c>
      <c r="F523" s="54" t="s">
        <v>458</v>
      </c>
      <c r="G523" s="55">
        <f>G524</f>
        <v>953042900</v>
      </c>
      <c r="H523" s="55">
        <f>H524</f>
        <v>961646500</v>
      </c>
      <c r="I523" s="54">
        <v>110277160</v>
      </c>
      <c r="J523" s="36" t="str">
        <f t="shared" si="59"/>
        <v>0110277160</v>
      </c>
      <c r="K523" s="45" t="str">
        <f t="shared" si="60"/>
        <v>60607020110277160610</v>
      </c>
    </row>
    <row r="524" spans="1:11" s="102" customFormat="1" ht="38.25">
      <c r="A524" s="57" t="s">
        <v>459</v>
      </c>
      <c r="B524" s="53" t="s">
        <v>448</v>
      </c>
      <c r="C524" s="54" t="s">
        <v>242</v>
      </c>
      <c r="D524" s="54" t="s">
        <v>75</v>
      </c>
      <c r="E524" s="54" t="s">
        <v>495</v>
      </c>
      <c r="F524" s="54" t="s">
        <v>460</v>
      </c>
      <c r="G524" s="55">
        <f>VLOOKUP($K524,'[1]исх данные 2018-2019'!$A$10:$H$548,6,0)</f>
        <v>953042900</v>
      </c>
      <c r="H524" s="55">
        <f>VLOOKUP($K524,'[1]исх данные 2018-2019'!$A$10:$H$548,7,0)</f>
        <v>961646500</v>
      </c>
      <c r="I524" s="54">
        <v>110277160</v>
      </c>
      <c r="J524" s="36" t="str">
        <f t="shared" si="59"/>
        <v>0110277160</v>
      </c>
      <c r="K524" s="45" t="str">
        <f t="shared" si="60"/>
        <v>60607020110277160611</v>
      </c>
    </row>
    <row r="525" spans="1:11" s="102" customFormat="1">
      <c r="A525" s="70" t="s">
        <v>463</v>
      </c>
      <c r="B525" s="53" t="s">
        <v>448</v>
      </c>
      <c r="C525" s="54" t="s">
        <v>242</v>
      </c>
      <c r="D525" s="54" t="s">
        <v>75</v>
      </c>
      <c r="E525" s="54" t="s">
        <v>495</v>
      </c>
      <c r="F525" s="54" t="s">
        <v>464</v>
      </c>
      <c r="G525" s="55">
        <f>G526</f>
        <v>114194380</v>
      </c>
      <c r="H525" s="55">
        <f>H526</f>
        <v>115222500</v>
      </c>
      <c r="I525" s="54">
        <v>110277160</v>
      </c>
      <c r="J525" s="36" t="str">
        <f t="shared" si="59"/>
        <v>0110277160</v>
      </c>
      <c r="K525" s="45" t="str">
        <f t="shared" si="60"/>
        <v>60607020110277160620</v>
      </c>
    </row>
    <row r="526" spans="1:11" s="102" customFormat="1" ht="38.25">
      <c r="A526" s="57" t="s">
        <v>465</v>
      </c>
      <c r="B526" s="53" t="s">
        <v>448</v>
      </c>
      <c r="C526" s="54" t="s">
        <v>242</v>
      </c>
      <c r="D526" s="54" t="s">
        <v>75</v>
      </c>
      <c r="E526" s="54" t="s">
        <v>495</v>
      </c>
      <c r="F526" s="54" t="s">
        <v>466</v>
      </c>
      <c r="G526" s="55">
        <f>VLOOKUP($K526,'[1]исх данные 2018-2019'!$A$10:$H$548,6,0)</f>
        <v>114194380</v>
      </c>
      <c r="H526" s="55">
        <f>VLOOKUP($K526,'[1]исх данные 2018-2019'!$A$10:$H$548,7,0)</f>
        <v>115222500</v>
      </c>
      <c r="I526" s="54">
        <v>110277160</v>
      </c>
      <c r="J526" s="36" t="str">
        <f t="shared" si="59"/>
        <v>0110277160</v>
      </c>
      <c r="K526" s="45" t="str">
        <f t="shared" si="60"/>
        <v>60607020110277160621</v>
      </c>
    </row>
    <row r="527" spans="1:11" s="102" customFormat="1" ht="25.5">
      <c r="A527" s="52" t="s">
        <v>201</v>
      </c>
      <c r="B527" s="53" t="s">
        <v>448</v>
      </c>
      <c r="C527" s="54" t="s">
        <v>242</v>
      </c>
      <c r="D527" s="54" t="s">
        <v>75</v>
      </c>
      <c r="E527" s="54" t="s">
        <v>495</v>
      </c>
      <c r="F527" s="54" t="s">
        <v>202</v>
      </c>
      <c r="G527" s="55">
        <f>G528</f>
        <v>4731840</v>
      </c>
      <c r="H527" s="55">
        <f>H528</f>
        <v>4774400</v>
      </c>
      <c r="I527" s="54">
        <v>110277160</v>
      </c>
      <c r="J527" s="36" t="str">
        <f t="shared" si="59"/>
        <v>0110277160</v>
      </c>
      <c r="K527" s="45" t="str">
        <f t="shared" si="60"/>
        <v>60607020110277160630</v>
      </c>
    </row>
    <row r="528" spans="1:11" s="102" customFormat="1" ht="63.75">
      <c r="A528" s="57" t="s">
        <v>1277</v>
      </c>
      <c r="B528" s="53" t="s">
        <v>448</v>
      </c>
      <c r="C528" s="54" t="s">
        <v>242</v>
      </c>
      <c r="D528" s="54" t="s">
        <v>75</v>
      </c>
      <c r="E528" s="54" t="s">
        <v>495</v>
      </c>
      <c r="F528" s="54" t="s">
        <v>471</v>
      </c>
      <c r="G528" s="55">
        <f>VLOOKUP($K528,'[1]исх данные 2018-2019'!$A$10:$H$548,6,0)</f>
        <v>4731840</v>
      </c>
      <c r="H528" s="55">
        <f>VLOOKUP($K528,'[1]исх данные 2018-2019'!$A$10:$H$548,7,0)</f>
        <v>4774400</v>
      </c>
      <c r="I528" s="54">
        <v>110277160</v>
      </c>
      <c r="J528" s="36" t="str">
        <f t="shared" ref="J528:J591" si="65">TEXT(I528,"0000000000")</f>
        <v>0110277160</v>
      </c>
      <c r="K528" s="45" t="str">
        <f t="shared" ref="K528:K591" si="66">CONCATENATE(B528,C528,D528,J528,F528)</f>
        <v>60607020110277160632</v>
      </c>
    </row>
    <row r="529" spans="1:11" s="102" customFormat="1" ht="38.25">
      <c r="A529" s="52" t="s">
        <v>474</v>
      </c>
      <c r="B529" s="53" t="s">
        <v>448</v>
      </c>
      <c r="C529" s="54" t="s">
        <v>242</v>
      </c>
      <c r="D529" s="54" t="s">
        <v>75</v>
      </c>
      <c r="E529" s="54" t="s">
        <v>475</v>
      </c>
      <c r="F529" s="54" t="s">
        <v>24</v>
      </c>
      <c r="G529" s="55">
        <f>G530</f>
        <v>59381100</v>
      </c>
      <c r="H529" s="55">
        <f>H530</f>
        <v>4000000</v>
      </c>
      <c r="I529" s="54">
        <v>110600000</v>
      </c>
      <c r="J529" s="36" t="str">
        <f t="shared" si="65"/>
        <v>0110600000</v>
      </c>
      <c r="K529" s="45" t="str">
        <f t="shared" si="66"/>
        <v>60607020110600000000</v>
      </c>
    </row>
    <row r="530" spans="1:11" s="102" customFormat="1">
      <c r="A530" s="70" t="s">
        <v>152</v>
      </c>
      <c r="B530" s="53" t="s">
        <v>448</v>
      </c>
      <c r="C530" s="54" t="s">
        <v>242</v>
      </c>
      <c r="D530" s="54" t="s">
        <v>75</v>
      </c>
      <c r="E530" s="54" t="s">
        <v>476</v>
      </c>
      <c r="F530" s="54" t="s">
        <v>24</v>
      </c>
      <c r="G530" s="55">
        <f>G531+G533</f>
        <v>59381100</v>
      </c>
      <c r="H530" s="55">
        <f>H531+H533</f>
        <v>4000000</v>
      </c>
      <c r="I530" s="54">
        <v>110611010</v>
      </c>
      <c r="J530" s="36" t="str">
        <f t="shared" si="65"/>
        <v>0110611010</v>
      </c>
      <c r="K530" s="45" t="str">
        <f t="shared" si="66"/>
        <v>60607020110611010000</v>
      </c>
    </row>
    <row r="531" spans="1:11" s="101" customFormat="1">
      <c r="A531" s="70" t="s">
        <v>457</v>
      </c>
      <c r="B531" s="53" t="s">
        <v>448</v>
      </c>
      <c r="C531" s="54" t="s">
        <v>242</v>
      </c>
      <c r="D531" s="54" t="s">
        <v>75</v>
      </c>
      <c r="E531" s="54" t="s">
        <v>476</v>
      </c>
      <c r="F531" s="54" t="s">
        <v>458</v>
      </c>
      <c r="G531" s="55">
        <f>G532</f>
        <v>53539330</v>
      </c>
      <c r="H531" s="55">
        <f>H532</f>
        <v>4000000</v>
      </c>
      <c r="I531" s="54">
        <v>110611010</v>
      </c>
      <c r="J531" s="36" t="str">
        <f t="shared" si="65"/>
        <v>0110611010</v>
      </c>
      <c r="K531" s="45" t="str">
        <f t="shared" si="66"/>
        <v>60607020110611010610</v>
      </c>
    </row>
    <row r="532" spans="1:11" s="101" customFormat="1">
      <c r="A532" s="57" t="s">
        <v>461</v>
      </c>
      <c r="B532" s="53" t="s">
        <v>448</v>
      </c>
      <c r="C532" s="54" t="s">
        <v>242</v>
      </c>
      <c r="D532" s="54" t="s">
        <v>75</v>
      </c>
      <c r="E532" s="54" t="s">
        <v>476</v>
      </c>
      <c r="F532" s="54" t="s">
        <v>462</v>
      </c>
      <c r="G532" s="55">
        <f>VLOOKUP($K532,'[1]исх данные 2018-2019'!$A$10:$H$548,6,0)</f>
        <v>53539330</v>
      </c>
      <c r="H532" s="55">
        <f>VLOOKUP($K532,'[1]исх данные 2018-2019'!$A$10:$H$548,7,0)</f>
        <v>4000000</v>
      </c>
      <c r="I532" s="54">
        <v>110611010</v>
      </c>
      <c r="J532" s="36" t="str">
        <f t="shared" si="65"/>
        <v>0110611010</v>
      </c>
      <c r="K532" s="45" t="str">
        <f t="shared" si="66"/>
        <v>60607020110611010612</v>
      </c>
    </row>
    <row r="533" spans="1:11" s="101" customFormat="1">
      <c r="A533" s="70" t="s">
        <v>463</v>
      </c>
      <c r="B533" s="53" t="s">
        <v>448</v>
      </c>
      <c r="C533" s="54" t="s">
        <v>242</v>
      </c>
      <c r="D533" s="54" t="s">
        <v>75</v>
      </c>
      <c r="E533" s="54" t="s">
        <v>476</v>
      </c>
      <c r="F533" s="54" t="s">
        <v>464</v>
      </c>
      <c r="G533" s="55">
        <f>G534</f>
        <v>5841770</v>
      </c>
      <c r="H533" s="55">
        <f>H534</f>
        <v>0</v>
      </c>
      <c r="I533" s="54">
        <v>110611010</v>
      </c>
      <c r="J533" s="36" t="str">
        <f t="shared" si="65"/>
        <v>0110611010</v>
      </c>
      <c r="K533" s="45" t="str">
        <f t="shared" si="66"/>
        <v>60607020110611010620</v>
      </c>
    </row>
    <row r="534" spans="1:11" s="101" customFormat="1">
      <c r="A534" s="57" t="s">
        <v>467</v>
      </c>
      <c r="B534" s="53" t="s">
        <v>448</v>
      </c>
      <c r="C534" s="54" t="s">
        <v>242</v>
      </c>
      <c r="D534" s="54" t="s">
        <v>75</v>
      </c>
      <c r="E534" s="54" t="s">
        <v>476</v>
      </c>
      <c r="F534" s="54" t="s">
        <v>468</v>
      </c>
      <c r="G534" s="55">
        <f>VLOOKUP($K534,'[1]исх данные 2018-2019'!$A$10:$H$548,6,0)</f>
        <v>5841770</v>
      </c>
      <c r="H534" s="55">
        <f>VLOOKUP($K534,'[1]исх данные 2018-2019'!$A$10:$H$548,7,0)</f>
        <v>0</v>
      </c>
      <c r="I534" s="54">
        <v>110611010</v>
      </c>
      <c r="J534" s="36" t="str">
        <f t="shared" si="65"/>
        <v>0110611010</v>
      </c>
      <c r="K534" s="45" t="str">
        <f t="shared" si="66"/>
        <v>60607020110611010622</v>
      </c>
    </row>
    <row r="535" spans="1:11" s="101" customFormat="1" ht="25.5">
      <c r="A535" s="70" t="s">
        <v>1115</v>
      </c>
      <c r="B535" s="53" t="s">
        <v>448</v>
      </c>
      <c r="C535" s="54" t="s">
        <v>242</v>
      </c>
      <c r="D535" s="54" t="s">
        <v>75</v>
      </c>
      <c r="E535" s="54" t="s">
        <v>1116</v>
      </c>
      <c r="F535" s="54" t="s">
        <v>24</v>
      </c>
      <c r="G535" s="55">
        <f t="shared" ref="G535:H538" si="67">G536</f>
        <v>3720000</v>
      </c>
      <c r="H535" s="55">
        <f t="shared" si="67"/>
        <v>6819620</v>
      </c>
      <c r="I535" s="54">
        <v>120000000</v>
      </c>
      <c r="J535" s="36" t="str">
        <f t="shared" si="65"/>
        <v>0120000000</v>
      </c>
      <c r="K535" s="45" t="str">
        <f t="shared" si="66"/>
        <v>60607020120000000000</v>
      </c>
    </row>
    <row r="536" spans="1:11" s="102" customFormat="1" ht="25.5">
      <c r="A536" s="70" t="s">
        <v>1279</v>
      </c>
      <c r="B536" s="53" t="s">
        <v>448</v>
      </c>
      <c r="C536" s="54" t="s">
        <v>242</v>
      </c>
      <c r="D536" s="54" t="s">
        <v>75</v>
      </c>
      <c r="E536" s="54" t="s">
        <v>1118</v>
      </c>
      <c r="F536" s="54" t="s">
        <v>24</v>
      </c>
      <c r="G536" s="55">
        <f t="shared" si="67"/>
        <v>3720000</v>
      </c>
      <c r="H536" s="55">
        <f t="shared" si="67"/>
        <v>6819620</v>
      </c>
      <c r="I536" s="54">
        <v>120100000</v>
      </c>
      <c r="J536" s="36" t="str">
        <f t="shared" si="65"/>
        <v>0120100000</v>
      </c>
      <c r="K536" s="45" t="str">
        <f t="shared" si="66"/>
        <v>60607020120100000000</v>
      </c>
    </row>
    <row r="537" spans="1:11" s="101" customFormat="1" ht="25.5">
      <c r="A537" s="70" t="s">
        <v>1132</v>
      </c>
      <c r="B537" s="53" t="s">
        <v>448</v>
      </c>
      <c r="C537" s="54" t="s">
        <v>242</v>
      </c>
      <c r="D537" s="54" t="s">
        <v>75</v>
      </c>
      <c r="E537" s="54" t="s">
        <v>1280</v>
      </c>
      <c r="F537" s="54" t="s">
        <v>24</v>
      </c>
      <c r="G537" s="55">
        <f t="shared" si="67"/>
        <v>3720000</v>
      </c>
      <c r="H537" s="55">
        <f t="shared" si="67"/>
        <v>6819620</v>
      </c>
      <c r="I537" s="54">
        <v>120140010</v>
      </c>
      <c r="J537" s="36" t="str">
        <f t="shared" si="65"/>
        <v>0120140010</v>
      </c>
      <c r="K537" s="45" t="str">
        <f t="shared" si="66"/>
        <v>60607020120140010000</v>
      </c>
    </row>
    <row r="538" spans="1:11" s="102" customFormat="1" ht="76.5">
      <c r="A538" s="70" t="s">
        <v>1281</v>
      </c>
      <c r="B538" s="53" t="s">
        <v>448</v>
      </c>
      <c r="C538" s="54" t="s">
        <v>242</v>
      </c>
      <c r="D538" s="54" t="s">
        <v>75</v>
      </c>
      <c r="E538" s="54" t="s">
        <v>1280</v>
      </c>
      <c r="F538" s="54" t="s">
        <v>1282</v>
      </c>
      <c r="G538" s="55">
        <f t="shared" si="67"/>
        <v>3720000</v>
      </c>
      <c r="H538" s="55">
        <f t="shared" si="67"/>
        <v>6819620</v>
      </c>
      <c r="I538" s="54">
        <v>120140010</v>
      </c>
      <c r="J538" s="36" t="str">
        <f t="shared" si="65"/>
        <v>0120140010</v>
      </c>
      <c r="K538" s="45" t="str">
        <f t="shared" si="66"/>
        <v>60607020120140010460</v>
      </c>
    </row>
    <row r="539" spans="1:11" s="101" customFormat="1" ht="38.25">
      <c r="A539" s="57" t="s">
        <v>1283</v>
      </c>
      <c r="B539" s="53" t="s">
        <v>448</v>
      </c>
      <c r="C539" s="54" t="s">
        <v>242</v>
      </c>
      <c r="D539" s="54" t="s">
        <v>75</v>
      </c>
      <c r="E539" s="54" t="s">
        <v>1280</v>
      </c>
      <c r="F539" s="54" t="s">
        <v>1284</v>
      </c>
      <c r="G539" s="55">
        <f>VLOOKUP($K539,'[1]исх данные 2018-2019'!$A$10:$H$548,6,0)</f>
        <v>3720000</v>
      </c>
      <c r="H539" s="55">
        <f>VLOOKUP($K539,'[1]исх данные 2018-2019'!$A$10:$H$548,7,0)</f>
        <v>6819620</v>
      </c>
      <c r="I539" s="54">
        <v>120140010</v>
      </c>
      <c r="J539" s="36" t="str">
        <f t="shared" si="65"/>
        <v>0120140010</v>
      </c>
      <c r="K539" s="45" t="str">
        <f t="shared" si="66"/>
        <v>60607020120140010465</v>
      </c>
    </row>
    <row r="540" spans="1:11" s="101" customFormat="1" ht="25.5">
      <c r="A540" s="57" t="s">
        <v>162</v>
      </c>
      <c r="B540" s="53" t="s">
        <v>448</v>
      </c>
      <c r="C540" s="54" t="s">
        <v>242</v>
      </c>
      <c r="D540" s="54" t="s">
        <v>75</v>
      </c>
      <c r="E540" s="54" t="s">
        <v>163</v>
      </c>
      <c r="F540" s="54" t="s">
        <v>24</v>
      </c>
      <c r="G540" s="55">
        <f>G546+G551+G541</f>
        <v>13591950</v>
      </c>
      <c r="H540" s="55">
        <f>H546+H551+H541</f>
        <v>2671950</v>
      </c>
      <c r="I540" s="54">
        <v>1500000000</v>
      </c>
      <c r="J540" s="36" t="str">
        <f t="shared" si="65"/>
        <v>1500000000</v>
      </c>
      <c r="K540" s="45" t="str">
        <f t="shared" si="66"/>
        <v>60607021500000000000</v>
      </c>
    </row>
    <row r="541" spans="1:11" s="101" customFormat="1">
      <c r="A541" s="70" t="s">
        <v>164</v>
      </c>
      <c r="B541" s="53" t="s">
        <v>448</v>
      </c>
      <c r="C541" s="54" t="s">
        <v>242</v>
      </c>
      <c r="D541" s="54" t="s">
        <v>75</v>
      </c>
      <c r="E541" s="54" t="s">
        <v>165</v>
      </c>
      <c r="F541" s="54" t="s">
        <v>24</v>
      </c>
      <c r="G541" s="55">
        <f t="shared" ref="G541:H544" si="68">G542</f>
        <v>11700000</v>
      </c>
      <c r="H541" s="55">
        <f t="shared" si="68"/>
        <v>780000</v>
      </c>
      <c r="I541" s="54">
        <v>1510000000</v>
      </c>
      <c r="J541" s="36" t="str">
        <f t="shared" si="65"/>
        <v>1510000000</v>
      </c>
      <c r="K541" s="45" t="str">
        <f t="shared" si="66"/>
        <v>60607021510000000000</v>
      </c>
    </row>
    <row r="542" spans="1:11" s="101" customFormat="1" ht="25.5">
      <c r="A542" s="75" t="s">
        <v>293</v>
      </c>
      <c r="B542" s="53" t="s">
        <v>448</v>
      </c>
      <c r="C542" s="54" t="s">
        <v>242</v>
      </c>
      <c r="D542" s="54" t="s">
        <v>75</v>
      </c>
      <c r="E542" s="54" t="s">
        <v>294</v>
      </c>
      <c r="F542" s="54" t="s">
        <v>24</v>
      </c>
      <c r="G542" s="55">
        <f t="shared" si="68"/>
        <v>11700000</v>
      </c>
      <c r="H542" s="55">
        <f t="shared" si="68"/>
        <v>780000</v>
      </c>
      <c r="I542" s="54">
        <v>1510200000</v>
      </c>
      <c r="J542" s="36" t="str">
        <f t="shared" si="65"/>
        <v>1510200000</v>
      </c>
      <c r="K542" s="45" t="str">
        <f t="shared" si="66"/>
        <v>60607021510200000000</v>
      </c>
    </row>
    <row r="543" spans="1:11" s="101" customFormat="1" ht="25.5">
      <c r="A543" s="70" t="s">
        <v>168</v>
      </c>
      <c r="B543" s="53" t="s">
        <v>448</v>
      </c>
      <c r="C543" s="54" t="s">
        <v>242</v>
      </c>
      <c r="D543" s="54" t="s">
        <v>75</v>
      </c>
      <c r="E543" s="54" t="s">
        <v>295</v>
      </c>
      <c r="F543" s="54" t="s">
        <v>24</v>
      </c>
      <c r="G543" s="55">
        <f t="shared" si="68"/>
        <v>11700000</v>
      </c>
      <c r="H543" s="55">
        <f t="shared" si="68"/>
        <v>780000</v>
      </c>
      <c r="I543" s="54">
        <v>1510220350</v>
      </c>
      <c r="J543" s="36" t="str">
        <f t="shared" si="65"/>
        <v>1510220350</v>
      </c>
      <c r="K543" s="45" t="str">
        <f t="shared" si="66"/>
        <v>60607021510220350000</v>
      </c>
    </row>
    <row r="544" spans="1:11" s="101" customFormat="1">
      <c r="A544" s="70" t="s">
        <v>457</v>
      </c>
      <c r="B544" s="53" t="s">
        <v>448</v>
      </c>
      <c r="C544" s="54" t="s">
        <v>242</v>
      </c>
      <c r="D544" s="54" t="s">
        <v>75</v>
      </c>
      <c r="E544" s="54" t="s">
        <v>295</v>
      </c>
      <c r="F544" s="54" t="s">
        <v>458</v>
      </c>
      <c r="G544" s="55">
        <f t="shared" si="68"/>
        <v>11700000</v>
      </c>
      <c r="H544" s="55">
        <f t="shared" si="68"/>
        <v>780000</v>
      </c>
      <c r="I544" s="54">
        <v>1510220350</v>
      </c>
      <c r="J544" s="36" t="str">
        <f t="shared" si="65"/>
        <v>1510220350</v>
      </c>
      <c r="K544" s="45" t="str">
        <f t="shared" si="66"/>
        <v>60607021510220350610</v>
      </c>
    </row>
    <row r="545" spans="1:11" s="102" customFormat="1">
      <c r="A545" s="57" t="s">
        <v>461</v>
      </c>
      <c r="B545" s="53" t="s">
        <v>448</v>
      </c>
      <c r="C545" s="54" t="s">
        <v>242</v>
      </c>
      <c r="D545" s="54" t="s">
        <v>75</v>
      </c>
      <c r="E545" s="54" t="s">
        <v>295</v>
      </c>
      <c r="F545" s="54" t="s">
        <v>462</v>
      </c>
      <c r="G545" s="55">
        <f>VLOOKUP($K545,'[1]исх данные 2018-2019'!$A$10:$H$548,6,0)</f>
        <v>11700000</v>
      </c>
      <c r="H545" s="55">
        <f>VLOOKUP($K545,'[1]исх данные 2018-2019'!$A$10:$H$548,7,0)</f>
        <v>780000</v>
      </c>
      <c r="I545" s="54">
        <v>1510220350</v>
      </c>
      <c r="J545" s="36" t="str">
        <f t="shared" si="65"/>
        <v>1510220350</v>
      </c>
      <c r="K545" s="45" t="str">
        <f t="shared" si="66"/>
        <v>60607021510220350612</v>
      </c>
    </row>
    <row r="546" spans="1:11" s="101" customFormat="1">
      <c r="A546" s="57" t="s">
        <v>170</v>
      </c>
      <c r="B546" s="53" t="s">
        <v>448</v>
      </c>
      <c r="C546" s="54" t="s">
        <v>242</v>
      </c>
      <c r="D546" s="54" t="s">
        <v>75</v>
      </c>
      <c r="E546" s="54" t="s">
        <v>171</v>
      </c>
      <c r="F546" s="54" t="s">
        <v>24</v>
      </c>
      <c r="G546" s="55">
        <f t="shared" ref="G546:H548" si="69">G547</f>
        <v>217150</v>
      </c>
      <c r="H546" s="55">
        <f t="shared" si="69"/>
        <v>217150</v>
      </c>
      <c r="I546" s="54">
        <v>1520000000</v>
      </c>
      <c r="J546" s="36" t="str">
        <f t="shared" si="65"/>
        <v>1520000000</v>
      </c>
      <c r="K546" s="45" t="str">
        <f t="shared" si="66"/>
        <v>60607021520000000000</v>
      </c>
    </row>
    <row r="547" spans="1:11" s="101" customFormat="1" ht="25.5">
      <c r="A547" s="57" t="s">
        <v>176</v>
      </c>
      <c r="B547" s="53" t="s">
        <v>448</v>
      </c>
      <c r="C547" s="54" t="s">
        <v>242</v>
      </c>
      <c r="D547" s="54" t="s">
        <v>75</v>
      </c>
      <c r="E547" s="54" t="s">
        <v>177</v>
      </c>
      <c r="F547" s="54" t="s">
        <v>24</v>
      </c>
      <c r="G547" s="55">
        <f t="shared" si="69"/>
        <v>217150</v>
      </c>
      <c r="H547" s="55">
        <f t="shared" si="69"/>
        <v>217150</v>
      </c>
      <c r="I547" s="54">
        <v>1520200000</v>
      </c>
      <c r="J547" s="36" t="str">
        <f t="shared" si="65"/>
        <v>1520200000</v>
      </c>
      <c r="K547" s="45" t="str">
        <f t="shared" si="66"/>
        <v>60607021520200000000</v>
      </c>
    </row>
    <row r="548" spans="1:11" s="102" customFormat="1" ht="38.25">
      <c r="A548" s="65" t="s">
        <v>1239</v>
      </c>
      <c r="B548" s="53" t="s">
        <v>448</v>
      </c>
      <c r="C548" s="54" t="s">
        <v>242</v>
      </c>
      <c r="D548" s="54" t="s">
        <v>75</v>
      </c>
      <c r="E548" s="54" t="s">
        <v>178</v>
      </c>
      <c r="F548" s="54" t="s">
        <v>24</v>
      </c>
      <c r="G548" s="55">
        <f t="shared" si="69"/>
        <v>217150</v>
      </c>
      <c r="H548" s="55">
        <f t="shared" si="69"/>
        <v>217150</v>
      </c>
      <c r="I548" s="54">
        <v>1520220370</v>
      </c>
      <c r="J548" s="36" t="str">
        <f t="shared" si="65"/>
        <v>1520220370</v>
      </c>
      <c r="K548" s="45" t="str">
        <f t="shared" si="66"/>
        <v>60607021520220370000</v>
      </c>
    </row>
    <row r="549" spans="1:11" s="101" customFormat="1">
      <c r="A549" s="70" t="s">
        <v>457</v>
      </c>
      <c r="B549" s="53" t="s">
        <v>448</v>
      </c>
      <c r="C549" s="54" t="s">
        <v>242</v>
      </c>
      <c r="D549" s="54" t="s">
        <v>75</v>
      </c>
      <c r="E549" s="54" t="s">
        <v>178</v>
      </c>
      <c r="F549" s="54" t="s">
        <v>458</v>
      </c>
      <c r="G549" s="55">
        <f>G550</f>
        <v>217150</v>
      </c>
      <c r="H549" s="55">
        <f>H550</f>
        <v>217150</v>
      </c>
      <c r="I549" s="54">
        <v>1520220370</v>
      </c>
      <c r="J549" s="36" t="str">
        <f t="shared" si="65"/>
        <v>1520220370</v>
      </c>
      <c r="K549" s="45" t="str">
        <f t="shared" si="66"/>
        <v>60607021520220370610</v>
      </c>
    </row>
    <row r="550" spans="1:11" s="101" customFormat="1">
      <c r="A550" s="57" t="s">
        <v>461</v>
      </c>
      <c r="B550" s="53" t="s">
        <v>448</v>
      </c>
      <c r="C550" s="54" t="s">
        <v>242</v>
      </c>
      <c r="D550" s="54" t="s">
        <v>75</v>
      </c>
      <c r="E550" s="54" t="s">
        <v>178</v>
      </c>
      <c r="F550" s="54" t="s">
        <v>462</v>
      </c>
      <c r="G550" s="55">
        <f>VLOOKUP($K550,'[1]исх данные 2018-2019'!$A$10:$H$548,6,0)</f>
        <v>217150</v>
      </c>
      <c r="H550" s="55">
        <f>VLOOKUP($K550,'[1]исх данные 2018-2019'!$A$10:$H$548,7,0)</f>
        <v>217150</v>
      </c>
      <c r="I550" s="54">
        <v>1520220370</v>
      </c>
      <c r="J550" s="36" t="str">
        <f t="shared" si="65"/>
        <v>1520220370</v>
      </c>
      <c r="K550" s="45" t="str">
        <f t="shared" si="66"/>
        <v>60607021520220370612</v>
      </c>
    </row>
    <row r="551" spans="1:11" s="101" customFormat="1">
      <c r="A551" s="52" t="s">
        <v>184</v>
      </c>
      <c r="B551" s="53" t="s">
        <v>448</v>
      </c>
      <c r="C551" s="54" t="s">
        <v>242</v>
      </c>
      <c r="D551" s="54" t="s">
        <v>75</v>
      </c>
      <c r="E551" s="54" t="s">
        <v>185</v>
      </c>
      <c r="F551" s="54" t="s">
        <v>24</v>
      </c>
      <c r="G551" s="55">
        <f t="shared" ref="G551:H553" si="70">G552</f>
        <v>1674800</v>
      </c>
      <c r="H551" s="55">
        <f t="shared" si="70"/>
        <v>1674800</v>
      </c>
      <c r="I551" s="54">
        <v>1530000000</v>
      </c>
      <c r="J551" s="36" t="str">
        <f t="shared" si="65"/>
        <v>1530000000</v>
      </c>
      <c r="K551" s="45" t="str">
        <f t="shared" si="66"/>
        <v>60607021530000000000</v>
      </c>
    </row>
    <row r="552" spans="1:11" s="101" customFormat="1">
      <c r="A552" s="52" t="s">
        <v>427</v>
      </c>
      <c r="B552" s="53" t="s">
        <v>448</v>
      </c>
      <c r="C552" s="54" t="s">
        <v>242</v>
      </c>
      <c r="D552" s="54" t="s">
        <v>75</v>
      </c>
      <c r="E552" s="54" t="s">
        <v>428</v>
      </c>
      <c r="F552" s="54" t="s">
        <v>24</v>
      </c>
      <c r="G552" s="55">
        <f t="shared" si="70"/>
        <v>1674800</v>
      </c>
      <c r="H552" s="55">
        <f t="shared" si="70"/>
        <v>1674800</v>
      </c>
      <c r="I552" s="54">
        <v>1530100000</v>
      </c>
      <c r="J552" s="36" t="str">
        <f t="shared" si="65"/>
        <v>1530100000</v>
      </c>
      <c r="K552" s="45" t="str">
        <f t="shared" si="66"/>
        <v>60607021530100000000</v>
      </c>
    </row>
    <row r="553" spans="1:11" s="101" customFormat="1" ht="25.5">
      <c r="A553" s="52" t="s">
        <v>429</v>
      </c>
      <c r="B553" s="53" t="s">
        <v>448</v>
      </c>
      <c r="C553" s="54" t="s">
        <v>242</v>
      </c>
      <c r="D553" s="54" t="s">
        <v>75</v>
      </c>
      <c r="E553" s="54" t="s">
        <v>430</v>
      </c>
      <c r="F553" s="54" t="s">
        <v>24</v>
      </c>
      <c r="G553" s="55">
        <f t="shared" si="70"/>
        <v>1674800</v>
      </c>
      <c r="H553" s="55">
        <f t="shared" si="70"/>
        <v>1674800</v>
      </c>
      <c r="I553" s="54">
        <v>1530120660</v>
      </c>
      <c r="J553" s="36" t="str">
        <f t="shared" si="65"/>
        <v>1530120660</v>
      </c>
      <c r="K553" s="45" t="str">
        <f t="shared" si="66"/>
        <v>60607021530120660000</v>
      </c>
    </row>
    <row r="554" spans="1:11" s="102" customFormat="1">
      <c r="A554" s="70" t="s">
        <v>457</v>
      </c>
      <c r="B554" s="53" t="s">
        <v>448</v>
      </c>
      <c r="C554" s="54" t="s">
        <v>242</v>
      </c>
      <c r="D554" s="54" t="s">
        <v>75</v>
      </c>
      <c r="E554" s="54" t="s">
        <v>430</v>
      </c>
      <c r="F554" s="54" t="s">
        <v>458</v>
      </c>
      <c r="G554" s="55">
        <f>G555</f>
        <v>1674800</v>
      </c>
      <c r="H554" s="55">
        <f>H555</f>
        <v>1674800</v>
      </c>
      <c r="I554" s="54">
        <v>1530120660</v>
      </c>
      <c r="J554" s="36" t="str">
        <f t="shared" si="65"/>
        <v>1530120660</v>
      </c>
      <c r="K554" s="45" t="str">
        <f t="shared" si="66"/>
        <v>60607021530120660610</v>
      </c>
    </row>
    <row r="555" spans="1:11" s="101" customFormat="1">
      <c r="A555" s="57" t="s">
        <v>461</v>
      </c>
      <c r="B555" s="53" t="s">
        <v>448</v>
      </c>
      <c r="C555" s="54" t="s">
        <v>242</v>
      </c>
      <c r="D555" s="54" t="s">
        <v>75</v>
      </c>
      <c r="E555" s="54" t="s">
        <v>430</v>
      </c>
      <c r="F555" s="54" t="s">
        <v>462</v>
      </c>
      <c r="G555" s="55">
        <f>VLOOKUP($K555,'[1]исх данные 2018-2019'!$A$10:$H$548,6,0)</f>
        <v>1674800</v>
      </c>
      <c r="H555" s="55">
        <f>VLOOKUP($K555,'[1]исх данные 2018-2019'!$A$10:$H$548,7,0)</f>
        <v>1674800</v>
      </c>
      <c r="I555" s="54">
        <v>1530120660</v>
      </c>
      <c r="J555" s="36" t="str">
        <f t="shared" si="65"/>
        <v>1530120660</v>
      </c>
      <c r="K555" s="45" t="str">
        <f t="shared" si="66"/>
        <v>60607021530120660612</v>
      </c>
    </row>
    <row r="556" spans="1:11" s="101" customFormat="1" ht="51">
      <c r="A556" s="52" t="s">
        <v>482</v>
      </c>
      <c r="B556" s="53" t="s">
        <v>448</v>
      </c>
      <c r="C556" s="54" t="s">
        <v>242</v>
      </c>
      <c r="D556" s="54" t="s">
        <v>75</v>
      </c>
      <c r="E556" s="54" t="s">
        <v>483</v>
      </c>
      <c r="F556" s="54" t="s">
        <v>24</v>
      </c>
      <c r="G556" s="55">
        <f t="shared" ref="G556:H558" si="71">G557</f>
        <v>2776060</v>
      </c>
      <c r="H556" s="55">
        <f t="shared" si="71"/>
        <v>2776060</v>
      </c>
      <c r="I556" s="54">
        <v>1600000000</v>
      </c>
      <c r="J556" s="36" t="str">
        <f t="shared" si="65"/>
        <v>1600000000</v>
      </c>
      <c r="K556" s="45" t="str">
        <f t="shared" si="66"/>
        <v>60607021600000000000</v>
      </c>
    </row>
    <row r="557" spans="1:11" s="101" customFormat="1" ht="25.5">
      <c r="A557" s="52" t="s">
        <v>484</v>
      </c>
      <c r="B557" s="53" t="s">
        <v>448</v>
      </c>
      <c r="C557" s="54" t="s">
        <v>242</v>
      </c>
      <c r="D557" s="54" t="s">
        <v>75</v>
      </c>
      <c r="E557" s="54" t="s">
        <v>485</v>
      </c>
      <c r="F557" s="54" t="s">
        <v>24</v>
      </c>
      <c r="G557" s="55">
        <f t="shared" si="71"/>
        <v>2776060</v>
      </c>
      <c r="H557" s="55">
        <f t="shared" si="71"/>
        <v>2776060</v>
      </c>
      <c r="I557" s="54">
        <v>1620000000</v>
      </c>
      <c r="J557" s="36" t="str">
        <f t="shared" si="65"/>
        <v>1620000000</v>
      </c>
      <c r="K557" s="45" t="str">
        <f t="shared" si="66"/>
        <v>60607021620000000000</v>
      </c>
    </row>
    <row r="558" spans="1:11" s="101" customFormat="1" ht="25.5">
      <c r="A558" s="52" t="s">
        <v>486</v>
      </c>
      <c r="B558" s="53" t="s">
        <v>448</v>
      </c>
      <c r="C558" s="54" t="s">
        <v>242</v>
      </c>
      <c r="D558" s="54" t="s">
        <v>75</v>
      </c>
      <c r="E558" s="54" t="s">
        <v>487</v>
      </c>
      <c r="F558" s="54" t="s">
        <v>24</v>
      </c>
      <c r="G558" s="55">
        <f t="shared" si="71"/>
        <v>2776060</v>
      </c>
      <c r="H558" s="55">
        <f t="shared" si="71"/>
        <v>2776060</v>
      </c>
      <c r="I558" s="54">
        <v>1620200000</v>
      </c>
      <c r="J558" s="36" t="str">
        <f t="shared" si="65"/>
        <v>1620200000</v>
      </c>
      <c r="K558" s="45" t="str">
        <f t="shared" si="66"/>
        <v>60607021620200000000</v>
      </c>
    </row>
    <row r="559" spans="1:11" s="101" customFormat="1" ht="25.5">
      <c r="A559" s="52" t="s">
        <v>488</v>
      </c>
      <c r="B559" s="53" t="s">
        <v>448</v>
      </c>
      <c r="C559" s="54" t="s">
        <v>242</v>
      </c>
      <c r="D559" s="54" t="s">
        <v>75</v>
      </c>
      <c r="E559" s="54" t="s">
        <v>489</v>
      </c>
      <c r="F559" s="54" t="s">
        <v>24</v>
      </c>
      <c r="G559" s="55">
        <f>G560+G562</f>
        <v>2776060</v>
      </c>
      <c r="H559" s="55">
        <f>H560+H562</f>
        <v>2776060</v>
      </c>
      <c r="I559" s="54">
        <v>1620220550</v>
      </c>
      <c r="J559" s="36" t="str">
        <f t="shared" si="65"/>
        <v>1620220550</v>
      </c>
      <c r="K559" s="45" t="str">
        <f t="shared" si="66"/>
        <v>60607021620220550000</v>
      </c>
    </row>
    <row r="560" spans="1:11" s="101" customFormat="1">
      <c r="A560" s="70" t="s">
        <v>457</v>
      </c>
      <c r="B560" s="53" t="s">
        <v>448</v>
      </c>
      <c r="C560" s="54" t="s">
        <v>242</v>
      </c>
      <c r="D560" s="54" t="s">
        <v>75</v>
      </c>
      <c r="E560" s="54" t="s">
        <v>489</v>
      </c>
      <c r="F560" s="54" t="s">
        <v>458</v>
      </c>
      <c r="G560" s="55">
        <f>G561</f>
        <v>2627360</v>
      </c>
      <c r="H560" s="55">
        <f>H561</f>
        <v>2627360</v>
      </c>
      <c r="I560" s="54">
        <v>1620220550</v>
      </c>
      <c r="J560" s="36" t="str">
        <f t="shared" si="65"/>
        <v>1620220550</v>
      </c>
      <c r="K560" s="45" t="str">
        <f t="shared" si="66"/>
        <v>60607021620220550610</v>
      </c>
    </row>
    <row r="561" spans="1:11" s="102" customFormat="1">
      <c r="A561" s="57" t="s">
        <v>461</v>
      </c>
      <c r="B561" s="53" t="s">
        <v>448</v>
      </c>
      <c r="C561" s="54" t="s">
        <v>242</v>
      </c>
      <c r="D561" s="54" t="s">
        <v>75</v>
      </c>
      <c r="E561" s="54" t="s">
        <v>489</v>
      </c>
      <c r="F561" s="54" t="s">
        <v>462</v>
      </c>
      <c r="G561" s="55">
        <f>VLOOKUP($K561,'[1]исх данные 2018-2019'!$A$10:$H$548,6,0)</f>
        <v>2627360</v>
      </c>
      <c r="H561" s="55">
        <f>VLOOKUP($K561,'[1]исх данные 2018-2019'!$A$10:$H$548,7,0)</f>
        <v>2627360</v>
      </c>
      <c r="I561" s="54">
        <v>1620220550</v>
      </c>
      <c r="J561" s="36" t="str">
        <f t="shared" si="65"/>
        <v>1620220550</v>
      </c>
      <c r="K561" s="45" t="str">
        <f t="shared" si="66"/>
        <v>60607021620220550612</v>
      </c>
    </row>
    <row r="562" spans="1:11" s="101" customFormat="1">
      <c r="A562" s="70" t="s">
        <v>463</v>
      </c>
      <c r="B562" s="53" t="s">
        <v>448</v>
      </c>
      <c r="C562" s="54" t="s">
        <v>242</v>
      </c>
      <c r="D562" s="54" t="s">
        <v>75</v>
      </c>
      <c r="E562" s="54" t="s">
        <v>489</v>
      </c>
      <c r="F562" s="54" t="s">
        <v>464</v>
      </c>
      <c r="G562" s="55">
        <f>G563</f>
        <v>148700</v>
      </c>
      <c r="H562" s="55">
        <f>H563</f>
        <v>148700</v>
      </c>
      <c r="I562" s="54">
        <v>1620220550</v>
      </c>
      <c r="J562" s="36" t="str">
        <f t="shared" si="65"/>
        <v>1620220550</v>
      </c>
      <c r="K562" s="45" t="str">
        <f t="shared" si="66"/>
        <v>60607021620220550620</v>
      </c>
    </row>
    <row r="563" spans="1:11" s="101" customFormat="1">
      <c r="A563" s="57" t="s">
        <v>467</v>
      </c>
      <c r="B563" s="53" t="s">
        <v>448</v>
      </c>
      <c r="C563" s="54" t="s">
        <v>242</v>
      </c>
      <c r="D563" s="54" t="s">
        <v>75</v>
      </c>
      <c r="E563" s="54" t="s">
        <v>489</v>
      </c>
      <c r="F563" s="54" t="s">
        <v>468</v>
      </c>
      <c r="G563" s="55">
        <f>VLOOKUP($K563,'[1]исх данные 2018-2019'!$A$10:$H$548,6,0)</f>
        <v>148700</v>
      </c>
      <c r="H563" s="55">
        <f>VLOOKUP($K563,'[1]исх данные 2018-2019'!$A$10:$H$548,7,0)</f>
        <v>148700</v>
      </c>
      <c r="I563" s="54">
        <v>1620220550</v>
      </c>
      <c r="J563" s="36" t="str">
        <f t="shared" si="65"/>
        <v>1620220550</v>
      </c>
      <c r="K563" s="45" t="str">
        <f t="shared" si="66"/>
        <v>60607021620220550622</v>
      </c>
    </row>
    <row r="564" spans="1:11" s="101" customFormat="1" ht="25.5">
      <c r="A564" s="52" t="s">
        <v>591</v>
      </c>
      <c r="B564" s="53" t="s">
        <v>448</v>
      </c>
      <c r="C564" s="54" t="s">
        <v>242</v>
      </c>
      <c r="D564" s="54" t="s">
        <v>75</v>
      </c>
      <c r="E564" s="54" t="s">
        <v>592</v>
      </c>
      <c r="F564" s="54" t="s">
        <v>24</v>
      </c>
      <c r="G564" s="55">
        <f t="shared" ref="G564:H565" si="72">G565</f>
        <v>2538870</v>
      </c>
      <c r="H564" s="55">
        <f t="shared" si="72"/>
        <v>2538870</v>
      </c>
      <c r="I564" s="54">
        <v>1700000000</v>
      </c>
      <c r="J564" s="36" t="str">
        <f t="shared" si="65"/>
        <v>1700000000</v>
      </c>
      <c r="K564" s="45" t="str">
        <f t="shared" si="66"/>
        <v>60607021700000000000</v>
      </c>
    </row>
    <row r="565" spans="1:11" s="102" customFormat="1" ht="25.5">
      <c r="A565" s="65" t="s">
        <v>593</v>
      </c>
      <c r="B565" s="53" t="s">
        <v>448</v>
      </c>
      <c r="C565" s="54" t="s">
        <v>242</v>
      </c>
      <c r="D565" s="54" t="s">
        <v>75</v>
      </c>
      <c r="E565" s="54" t="s">
        <v>594</v>
      </c>
      <c r="F565" s="54" t="s">
        <v>24</v>
      </c>
      <c r="G565" s="55">
        <f t="shared" si="72"/>
        <v>2538870</v>
      </c>
      <c r="H565" s="55">
        <f t="shared" si="72"/>
        <v>2538870</v>
      </c>
      <c r="I565" s="54" t="s">
        <v>595</v>
      </c>
      <c r="J565" s="36" t="str">
        <f t="shared" si="65"/>
        <v>17Б0000000</v>
      </c>
      <c r="K565" s="45" t="str">
        <f t="shared" si="66"/>
        <v>606070217Б0000000000</v>
      </c>
    </row>
    <row r="566" spans="1:11" s="101" customFormat="1" ht="25.5">
      <c r="A566" s="52" t="s">
        <v>596</v>
      </c>
      <c r="B566" s="53" t="s">
        <v>448</v>
      </c>
      <c r="C566" s="54" t="s">
        <v>242</v>
      </c>
      <c r="D566" s="54" t="s">
        <v>75</v>
      </c>
      <c r="E566" s="54" t="s">
        <v>597</v>
      </c>
      <c r="F566" s="54" t="s">
        <v>24</v>
      </c>
      <c r="G566" s="55">
        <f>G568</f>
        <v>2538870</v>
      </c>
      <c r="H566" s="55">
        <f>H568</f>
        <v>2538870</v>
      </c>
      <c r="I566" s="54" t="s">
        <v>598</v>
      </c>
      <c r="J566" s="36" t="str">
        <f t="shared" si="65"/>
        <v>17Б0100000</v>
      </c>
      <c r="K566" s="45" t="str">
        <f t="shared" si="66"/>
        <v>606070217Б0100000000</v>
      </c>
    </row>
    <row r="567" spans="1:11" s="102" customFormat="1" ht="25.5">
      <c r="A567" s="70" t="s">
        <v>1278</v>
      </c>
      <c r="B567" s="53" t="s">
        <v>448</v>
      </c>
      <c r="C567" s="54" t="s">
        <v>242</v>
      </c>
      <c r="D567" s="54" t="s">
        <v>75</v>
      </c>
      <c r="E567" s="54" t="s">
        <v>600</v>
      </c>
      <c r="F567" s="54" t="s">
        <v>24</v>
      </c>
      <c r="G567" s="55">
        <f>G568</f>
        <v>2538870</v>
      </c>
      <c r="H567" s="55">
        <f>H568</f>
        <v>2538870</v>
      </c>
      <c r="I567" s="54" t="s">
        <v>601</v>
      </c>
      <c r="J567" s="36" t="str">
        <f t="shared" si="65"/>
        <v>17Б0120490</v>
      </c>
      <c r="K567" s="45" t="str">
        <f t="shared" si="66"/>
        <v>606070217Б0120490000</v>
      </c>
    </row>
    <row r="568" spans="1:11" s="101" customFormat="1">
      <c r="A568" s="70" t="s">
        <v>457</v>
      </c>
      <c r="B568" s="53" t="s">
        <v>448</v>
      </c>
      <c r="C568" s="54" t="s">
        <v>242</v>
      </c>
      <c r="D568" s="54" t="s">
        <v>75</v>
      </c>
      <c r="E568" s="54" t="s">
        <v>600</v>
      </c>
      <c r="F568" s="54" t="s">
        <v>458</v>
      </c>
      <c r="G568" s="55">
        <f>G569</f>
        <v>2538870</v>
      </c>
      <c r="H568" s="55">
        <f>H569</f>
        <v>2538870</v>
      </c>
      <c r="I568" s="54" t="s">
        <v>601</v>
      </c>
      <c r="J568" s="36" t="str">
        <f t="shared" si="65"/>
        <v>17Б0120490</v>
      </c>
      <c r="K568" s="45" t="str">
        <f t="shared" si="66"/>
        <v>606070217Б0120490610</v>
      </c>
    </row>
    <row r="569" spans="1:11" s="102" customFormat="1">
      <c r="A569" s="57" t="s">
        <v>461</v>
      </c>
      <c r="B569" s="53" t="s">
        <v>448</v>
      </c>
      <c r="C569" s="54" t="s">
        <v>242</v>
      </c>
      <c r="D569" s="54" t="s">
        <v>75</v>
      </c>
      <c r="E569" s="54" t="s">
        <v>600</v>
      </c>
      <c r="F569" s="54" t="s">
        <v>462</v>
      </c>
      <c r="G569" s="55">
        <f>VLOOKUP($K569,'[1]исх данные 2018-2019'!$A$10:$H$548,6,0)</f>
        <v>2538870</v>
      </c>
      <c r="H569" s="55">
        <f>VLOOKUP($K569,'[1]исх данные 2018-2019'!$A$10:$H$548,7,0)</f>
        <v>2538870</v>
      </c>
      <c r="I569" s="54" t="s">
        <v>601</v>
      </c>
      <c r="J569" s="36" t="str">
        <f t="shared" si="65"/>
        <v>17Б0120490</v>
      </c>
      <c r="K569" s="45" t="str">
        <f t="shared" si="66"/>
        <v>606070217Б0120490612</v>
      </c>
    </row>
    <row r="570" spans="1:11" s="101" customFormat="1">
      <c r="A570" s="70" t="s">
        <v>190</v>
      </c>
      <c r="B570" s="53" t="s">
        <v>448</v>
      </c>
      <c r="C570" s="54" t="s">
        <v>242</v>
      </c>
      <c r="D570" s="54" t="s">
        <v>75</v>
      </c>
      <c r="E570" s="54" t="s">
        <v>191</v>
      </c>
      <c r="F570" s="54" t="s">
        <v>24</v>
      </c>
      <c r="G570" s="55">
        <f t="shared" ref="G570:H573" si="73">G571</f>
        <v>91800</v>
      </c>
      <c r="H570" s="55">
        <f t="shared" si="73"/>
        <v>91800</v>
      </c>
      <c r="I570" s="54">
        <v>1800000000</v>
      </c>
      <c r="J570" s="36" t="str">
        <f t="shared" si="65"/>
        <v>1800000000</v>
      </c>
      <c r="K570" s="45" t="str">
        <f t="shared" si="66"/>
        <v>60607021800000000000</v>
      </c>
    </row>
    <row r="571" spans="1:11" s="101" customFormat="1" ht="25.5">
      <c r="A571" s="70" t="s">
        <v>192</v>
      </c>
      <c r="B571" s="53" t="s">
        <v>448</v>
      </c>
      <c r="C571" s="54" t="s">
        <v>242</v>
      </c>
      <c r="D571" s="54" t="s">
        <v>75</v>
      </c>
      <c r="E571" s="54" t="s">
        <v>193</v>
      </c>
      <c r="F571" s="54" t="s">
        <v>24</v>
      </c>
      <c r="G571" s="55">
        <f t="shared" si="73"/>
        <v>91800</v>
      </c>
      <c r="H571" s="55">
        <f t="shared" si="73"/>
        <v>91800</v>
      </c>
      <c r="I571" s="54" t="s">
        <v>194</v>
      </c>
      <c r="J571" s="36" t="str">
        <f t="shared" si="65"/>
        <v>18Б0000000</v>
      </c>
      <c r="K571" s="45" t="str">
        <f t="shared" si="66"/>
        <v>606070218Б0000000000</v>
      </c>
    </row>
    <row r="572" spans="1:11" s="101" customFormat="1" ht="51">
      <c r="A572" s="52" t="s">
        <v>1285</v>
      </c>
      <c r="B572" s="53" t="s">
        <v>448</v>
      </c>
      <c r="C572" s="54" t="s">
        <v>242</v>
      </c>
      <c r="D572" s="54" t="s">
        <v>75</v>
      </c>
      <c r="E572" s="54" t="s">
        <v>1286</v>
      </c>
      <c r="F572" s="54" t="s">
        <v>24</v>
      </c>
      <c r="G572" s="55">
        <f t="shared" si="73"/>
        <v>91800</v>
      </c>
      <c r="H572" s="55">
        <f t="shared" si="73"/>
        <v>91800</v>
      </c>
      <c r="I572" s="54" t="s">
        <v>1287</v>
      </c>
      <c r="J572" s="36" t="str">
        <f t="shared" si="65"/>
        <v>18Б0200000</v>
      </c>
      <c r="K572" s="45" t="str">
        <f t="shared" si="66"/>
        <v>606070218Б0200000000</v>
      </c>
    </row>
    <row r="573" spans="1:11" s="102" customFormat="1" ht="25.5">
      <c r="A573" s="52" t="s">
        <v>1288</v>
      </c>
      <c r="B573" s="53" t="s">
        <v>448</v>
      </c>
      <c r="C573" s="54" t="s">
        <v>242</v>
      </c>
      <c r="D573" s="54" t="s">
        <v>75</v>
      </c>
      <c r="E573" s="54" t="s">
        <v>1289</v>
      </c>
      <c r="F573" s="54" t="s">
        <v>24</v>
      </c>
      <c r="G573" s="55">
        <f t="shared" si="73"/>
        <v>91800</v>
      </c>
      <c r="H573" s="55">
        <f t="shared" si="73"/>
        <v>91800</v>
      </c>
      <c r="I573" s="54" t="s">
        <v>1290</v>
      </c>
      <c r="J573" s="36" t="str">
        <f t="shared" si="65"/>
        <v>18Б0220360</v>
      </c>
      <c r="K573" s="45" t="str">
        <f t="shared" si="66"/>
        <v>606070218Б0220360000</v>
      </c>
    </row>
    <row r="574" spans="1:11" s="101" customFormat="1">
      <c r="A574" s="70" t="s">
        <v>457</v>
      </c>
      <c r="B574" s="53" t="s">
        <v>448</v>
      </c>
      <c r="C574" s="54" t="s">
        <v>242</v>
      </c>
      <c r="D574" s="54" t="s">
        <v>75</v>
      </c>
      <c r="E574" s="54" t="s">
        <v>1289</v>
      </c>
      <c r="F574" s="54" t="s">
        <v>458</v>
      </c>
      <c r="G574" s="55">
        <f>G575</f>
        <v>91800</v>
      </c>
      <c r="H574" s="55">
        <f>H575</f>
        <v>91800</v>
      </c>
      <c r="I574" s="54" t="s">
        <v>1290</v>
      </c>
      <c r="J574" s="36" t="str">
        <f t="shared" si="65"/>
        <v>18Б0220360</v>
      </c>
      <c r="K574" s="45" t="str">
        <f t="shared" si="66"/>
        <v>606070218Б0220360610</v>
      </c>
    </row>
    <row r="575" spans="1:11" s="101" customFormat="1">
      <c r="A575" s="57" t="s">
        <v>461</v>
      </c>
      <c r="B575" s="53" t="s">
        <v>448</v>
      </c>
      <c r="C575" s="54" t="s">
        <v>242</v>
      </c>
      <c r="D575" s="54" t="s">
        <v>75</v>
      </c>
      <c r="E575" s="54" t="s">
        <v>1289</v>
      </c>
      <c r="F575" s="54" t="s">
        <v>462</v>
      </c>
      <c r="G575" s="55">
        <f>VLOOKUP($K575,'[1]исх данные 2018-2019'!$A$10:$H$548,6,0)</f>
        <v>91800</v>
      </c>
      <c r="H575" s="55">
        <f>VLOOKUP($K575,'[1]исх данные 2018-2019'!$A$10:$H$548,7,0)</f>
        <v>91800</v>
      </c>
      <c r="I575" s="54" t="s">
        <v>1290</v>
      </c>
      <c r="J575" s="36" t="str">
        <f t="shared" si="65"/>
        <v>18Б0220360</v>
      </c>
      <c r="K575" s="45" t="str">
        <f t="shared" si="66"/>
        <v>606070218Б0220360612</v>
      </c>
    </row>
    <row r="576" spans="1:11" s="101" customFormat="1">
      <c r="A576" s="47" t="s">
        <v>502</v>
      </c>
      <c r="B576" s="48" t="s">
        <v>448</v>
      </c>
      <c r="C576" s="49" t="s">
        <v>242</v>
      </c>
      <c r="D576" s="49" t="s">
        <v>28</v>
      </c>
      <c r="E576" s="49" t="s">
        <v>23</v>
      </c>
      <c r="F576" s="49" t="s">
        <v>24</v>
      </c>
      <c r="G576" s="50">
        <f>G577+G605+G589</f>
        <v>198508060</v>
      </c>
      <c r="H576" s="50">
        <f>H577+H605+H589</f>
        <v>196366840</v>
      </c>
      <c r="I576" s="49">
        <v>0</v>
      </c>
      <c r="J576" s="36" t="str">
        <f t="shared" si="65"/>
        <v>0000000000</v>
      </c>
      <c r="K576" s="45" t="str">
        <f t="shared" si="66"/>
        <v>60607030000000000000</v>
      </c>
    </row>
    <row r="577" spans="1:11" s="101" customFormat="1">
      <c r="A577" s="70" t="s">
        <v>450</v>
      </c>
      <c r="B577" s="53" t="s">
        <v>448</v>
      </c>
      <c r="C577" s="54" t="s">
        <v>242</v>
      </c>
      <c r="D577" s="54" t="s">
        <v>28</v>
      </c>
      <c r="E577" s="54" t="s">
        <v>451</v>
      </c>
      <c r="F577" s="54" t="s">
        <v>24</v>
      </c>
      <c r="G577" s="55">
        <f>G578</f>
        <v>197128160</v>
      </c>
      <c r="H577" s="55">
        <f>H578</f>
        <v>195886940</v>
      </c>
      <c r="I577" s="54">
        <v>100000000</v>
      </c>
      <c r="J577" s="36" t="str">
        <f t="shared" si="65"/>
        <v>0100000000</v>
      </c>
      <c r="K577" s="45" t="str">
        <f t="shared" si="66"/>
        <v>60607030100000000000</v>
      </c>
    </row>
    <row r="578" spans="1:11" s="101" customFormat="1" ht="25.5">
      <c r="A578" s="70" t="s">
        <v>452</v>
      </c>
      <c r="B578" s="53" t="s">
        <v>448</v>
      </c>
      <c r="C578" s="54" t="s">
        <v>242</v>
      </c>
      <c r="D578" s="54" t="s">
        <v>28</v>
      </c>
      <c r="E578" s="54" t="s">
        <v>453</v>
      </c>
      <c r="F578" s="54" t="s">
        <v>24</v>
      </c>
      <c r="G578" s="55">
        <f>G579+G585</f>
        <v>197128160</v>
      </c>
      <c r="H578" s="55">
        <f>H579+H585</f>
        <v>195886940</v>
      </c>
      <c r="I578" s="54">
        <v>110000000</v>
      </c>
      <c r="J578" s="36" t="str">
        <f t="shared" si="65"/>
        <v>0110000000</v>
      </c>
      <c r="K578" s="45" t="str">
        <f t="shared" si="66"/>
        <v>60607030110000000000</v>
      </c>
    </row>
    <row r="579" spans="1:11" s="102" customFormat="1" ht="25.5">
      <c r="A579" s="65" t="s">
        <v>503</v>
      </c>
      <c r="B579" s="66" t="s">
        <v>448</v>
      </c>
      <c r="C579" s="67" t="s">
        <v>242</v>
      </c>
      <c r="D579" s="67" t="s">
        <v>28</v>
      </c>
      <c r="E579" s="67" t="s">
        <v>504</v>
      </c>
      <c r="F579" s="67" t="s">
        <v>24</v>
      </c>
      <c r="G579" s="68">
        <f>G580</f>
        <v>196878160</v>
      </c>
      <c r="H579" s="68">
        <f>H580</f>
        <v>195886940</v>
      </c>
      <c r="I579" s="67">
        <v>110300000</v>
      </c>
      <c r="J579" s="36" t="str">
        <f t="shared" si="65"/>
        <v>0110300000</v>
      </c>
      <c r="K579" s="45" t="str">
        <f t="shared" si="66"/>
        <v>60607030110300000000</v>
      </c>
    </row>
    <row r="580" spans="1:11" s="101" customFormat="1">
      <c r="A580" s="91" t="s">
        <v>152</v>
      </c>
      <c r="B580" s="66" t="s">
        <v>448</v>
      </c>
      <c r="C580" s="67" t="s">
        <v>242</v>
      </c>
      <c r="D580" s="67" t="s">
        <v>28</v>
      </c>
      <c r="E580" s="67" t="s">
        <v>505</v>
      </c>
      <c r="F580" s="67" t="s">
        <v>24</v>
      </c>
      <c r="G580" s="68">
        <f>G581+G583</f>
        <v>196878160</v>
      </c>
      <c r="H580" s="68">
        <f>H581+H583</f>
        <v>195886940</v>
      </c>
      <c r="I580" s="67">
        <v>110311010</v>
      </c>
      <c r="J580" s="36" t="str">
        <f t="shared" si="65"/>
        <v>0110311010</v>
      </c>
      <c r="K580" s="45" t="str">
        <f t="shared" si="66"/>
        <v>60607030110311010000</v>
      </c>
    </row>
    <row r="581" spans="1:11" s="101" customFormat="1">
      <c r="A581" s="91" t="s">
        <v>457</v>
      </c>
      <c r="B581" s="66" t="s">
        <v>448</v>
      </c>
      <c r="C581" s="67" t="s">
        <v>242</v>
      </c>
      <c r="D581" s="67" t="s">
        <v>28</v>
      </c>
      <c r="E581" s="67" t="s">
        <v>505</v>
      </c>
      <c r="F581" s="67" t="s">
        <v>458</v>
      </c>
      <c r="G581" s="55">
        <f>G582</f>
        <v>177710540</v>
      </c>
      <c r="H581" s="55">
        <f>H582</f>
        <v>176969320</v>
      </c>
      <c r="I581" s="67">
        <v>110311010</v>
      </c>
      <c r="J581" s="36" t="str">
        <f t="shared" si="65"/>
        <v>0110311010</v>
      </c>
      <c r="K581" s="45" t="str">
        <f t="shared" si="66"/>
        <v>60607030110311010610</v>
      </c>
    </row>
    <row r="582" spans="1:11" s="101" customFormat="1" ht="38.25">
      <c r="A582" s="57" t="s">
        <v>459</v>
      </c>
      <c r="B582" s="66" t="s">
        <v>448</v>
      </c>
      <c r="C582" s="67" t="s">
        <v>242</v>
      </c>
      <c r="D582" s="67" t="s">
        <v>28</v>
      </c>
      <c r="E582" s="67" t="s">
        <v>505</v>
      </c>
      <c r="F582" s="54" t="s">
        <v>460</v>
      </c>
      <c r="G582" s="55">
        <f>VLOOKUP($K582,'[1]исх данные 2018-2019'!$A$10:$H$548,6,0)</f>
        <v>177710540</v>
      </c>
      <c r="H582" s="55">
        <f>VLOOKUP($K582,'[1]исх данные 2018-2019'!$A$10:$H$548,7,0)</f>
        <v>176969320</v>
      </c>
      <c r="I582" s="67">
        <v>110311010</v>
      </c>
      <c r="J582" s="36" t="str">
        <f t="shared" si="65"/>
        <v>0110311010</v>
      </c>
      <c r="K582" s="45" t="str">
        <f t="shared" si="66"/>
        <v>60607030110311010611</v>
      </c>
    </row>
    <row r="583" spans="1:11" s="101" customFormat="1">
      <c r="A583" s="91" t="s">
        <v>463</v>
      </c>
      <c r="B583" s="66" t="s">
        <v>448</v>
      </c>
      <c r="C583" s="67" t="s">
        <v>242</v>
      </c>
      <c r="D583" s="67" t="s">
        <v>28</v>
      </c>
      <c r="E583" s="67" t="s">
        <v>505</v>
      </c>
      <c r="F583" s="67" t="s">
        <v>464</v>
      </c>
      <c r="G583" s="55">
        <f>G584</f>
        <v>19167620</v>
      </c>
      <c r="H583" s="55">
        <f>H584</f>
        <v>18917620</v>
      </c>
      <c r="I583" s="67">
        <v>110311010</v>
      </c>
      <c r="J583" s="36" t="str">
        <f t="shared" si="65"/>
        <v>0110311010</v>
      </c>
      <c r="K583" s="45" t="str">
        <f t="shared" si="66"/>
        <v>60607030110311010620</v>
      </c>
    </row>
    <row r="584" spans="1:11" s="102" customFormat="1" ht="38.25">
      <c r="A584" s="57" t="s">
        <v>465</v>
      </c>
      <c r="B584" s="66" t="s">
        <v>448</v>
      </c>
      <c r="C584" s="67" t="s">
        <v>242</v>
      </c>
      <c r="D584" s="67" t="s">
        <v>28</v>
      </c>
      <c r="E584" s="67" t="s">
        <v>505</v>
      </c>
      <c r="F584" s="54" t="s">
        <v>466</v>
      </c>
      <c r="G584" s="55">
        <f>VLOOKUP($K584,'[1]исх данные 2018-2019'!$A$10:$H$548,6,0)</f>
        <v>19167620</v>
      </c>
      <c r="H584" s="55">
        <f>VLOOKUP($K584,'[1]исх данные 2018-2019'!$A$10:$H$548,7,0)</f>
        <v>18917620</v>
      </c>
      <c r="I584" s="67">
        <v>110311010</v>
      </c>
      <c r="J584" s="36" t="str">
        <f t="shared" si="65"/>
        <v>0110311010</v>
      </c>
      <c r="K584" s="45" t="str">
        <f t="shared" si="66"/>
        <v>60607030110311010621</v>
      </c>
    </row>
    <row r="585" spans="1:11" s="102" customFormat="1" ht="38.25">
      <c r="A585" s="52" t="s">
        <v>474</v>
      </c>
      <c r="B585" s="53" t="s">
        <v>448</v>
      </c>
      <c r="C585" s="54" t="s">
        <v>242</v>
      </c>
      <c r="D585" s="67" t="s">
        <v>28</v>
      </c>
      <c r="E585" s="54" t="s">
        <v>475</v>
      </c>
      <c r="F585" s="54" t="s">
        <v>24</v>
      </c>
      <c r="G585" s="55">
        <f t="shared" ref="G585:H587" si="74">G586</f>
        <v>250000</v>
      </c>
      <c r="H585" s="55">
        <f t="shared" si="74"/>
        <v>0</v>
      </c>
      <c r="I585" s="54">
        <v>110600000</v>
      </c>
      <c r="J585" s="36" t="str">
        <f t="shared" si="65"/>
        <v>0110600000</v>
      </c>
      <c r="K585" s="45" t="str">
        <f t="shared" si="66"/>
        <v>60607030110600000000</v>
      </c>
    </row>
    <row r="586" spans="1:11" s="101" customFormat="1" ht="25.5">
      <c r="A586" s="70" t="s">
        <v>479</v>
      </c>
      <c r="B586" s="53" t="s">
        <v>448</v>
      </c>
      <c r="C586" s="54" t="s">
        <v>242</v>
      </c>
      <c r="D586" s="67" t="s">
        <v>28</v>
      </c>
      <c r="E586" s="54" t="s">
        <v>480</v>
      </c>
      <c r="F586" s="54" t="s">
        <v>24</v>
      </c>
      <c r="G586" s="55">
        <f t="shared" si="74"/>
        <v>250000</v>
      </c>
      <c r="H586" s="55">
        <f t="shared" si="74"/>
        <v>0</v>
      </c>
      <c r="I586" s="54" t="s">
        <v>481</v>
      </c>
      <c r="J586" s="36" t="str">
        <f t="shared" si="65"/>
        <v>01106S6690</v>
      </c>
      <c r="K586" s="45" t="str">
        <f t="shared" si="66"/>
        <v>606070301106S6690000</v>
      </c>
    </row>
    <row r="587" spans="1:11" s="102" customFormat="1">
      <c r="A587" s="70" t="s">
        <v>457</v>
      </c>
      <c r="B587" s="53" t="s">
        <v>448</v>
      </c>
      <c r="C587" s="54" t="s">
        <v>242</v>
      </c>
      <c r="D587" s="67" t="s">
        <v>28</v>
      </c>
      <c r="E587" s="54" t="s">
        <v>480</v>
      </c>
      <c r="F587" s="54" t="s">
        <v>458</v>
      </c>
      <c r="G587" s="55">
        <f t="shared" si="74"/>
        <v>250000</v>
      </c>
      <c r="H587" s="55">
        <f t="shared" si="74"/>
        <v>0</v>
      </c>
      <c r="I587" s="54" t="s">
        <v>481</v>
      </c>
      <c r="J587" s="36" t="str">
        <f t="shared" si="65"/>
        <v>01106S6690</v>
      </c>
      <c r="K587" s="45" t="str">
        <f t="shared" si="66"/>
        <v>606070301106S6690610</v>
      </c>
    </row>
    <row r="588" spans="1:11" s="101" customFormat="1">
      <c r="A588" s="57" t="s">
        <v>461</v>
      </c>
      <c r="B588" s="53" t="s">
        <v>448</v>
      </c>
      <c r="C588" s="54" t="s">
        <v>242</v>
      </c>
      <c r="D588" s="67" t="s">
        <v>28</v>
      </c>
      <c r="E588" s="54" t="s">
        <v>480</v>
      </c>
      <c r="F588" s="54" t="s">
        <v>462</v>
      </c>
      <c r="G588" s="55">
        <f>VLOOKUP($K588,'[1]исх данные 2018-2019'!$A$10:$H$548,6,0)</f>
        <v>250000</v>
      </c>
      <c r="H588" s="55">
        <f>VLOOKUP($K588,'[1]исх данные 2018-2019'!$A$10:$H$548,7,0)</f>
        <v>0</v>
      </c>
      <c r="I588" s="54" t="s">
        <v>481</v>
      </c>
      <c r="J588" s="36" t="str">
        <f t="shared" si="65"/>
        <v>01106S6690</v>
      </c>
      <c r="K588" s="45" t="str">
        <f t="shared" si="66"/>
        <v>606070301106S6690612</v>
      </c>
    </row>
    <row r="589" spans="1:11" s="102" customFormat="1" ht="25.5">
      <c r="A589" s="57" t="s">
        <v>162</v>
      </c>
      <c r="B589" s="53" t="s">
        <v>448</v>
      </c>
      <c r="C589" s="54" t="s">
        <v>242</v>
      </c>
      <c r="D589" s="67" t="s">
        <v>28</v>
      </c>
      <c r="E589" s="54" t="s">
        <v>163</v>
      </c>
      <c r="F589" s="54" t="s">
        <v>24</v>
      </c>
      <c r="G589" s="55">
        <f>G600+G595+G590</f>
        <v>1020000</v>
      </c>
      <c r="H589" s="55">
        <f>H600+H595+H590</f>
        <v>120000</v>
      </c>
      <c r="I589" s="54">
        <v>1500000000</v>
      </c>
      <c r="J589" s="36" t="str">
        <f t="shared" si="65"/>
        <v>1500000000</v>
      </c>
      <c r="K589" s="45" t="str">
        <f t="shared" si="66"/>
        <v>60607031500000000000</v>
      </c>
    </row>
    <row r="590" spans="1:11" s="102" customFormat="1">
      <c r="A590" s="70" t="s">
        <v>164</v>
      </c>
      <c r="B590" s="53" t="s">
        <v>448</v>
      </c>
      <c r="C590" s="54" t="s">
        <v>242</v>
      </c>
      <c r="D590" s="67" t="s">
        <v>28</v>
      </c>
      <c r="E590" s="54" t="s">
        <v>165</v>
      </c>
      <c r="F590" s="54" t="s">
        <v>24</v>
      </c>
      <c r="G590" s="55">
        <f t="shared" ref="G590:H593" si="75">G591</f>
        <v>900000</v>
      </c>
      <c r="H590" s="55">
        <f t="shared" si="75"/>
        <v>0</v>
      </c>
      <c r="I590" s="54">
        <v>1510000000</v>
      </c>
      <c r="J590" s="36" t="str">
        <f t="shared" si="65"/>
        <v>1510000000</v>
      </c>
      <c r="K590" s="45" t="str">
        <f t="shared" si="66"/>
        <v>60607031510000000000</v>
      </c>
    </row>
    <row r="591" spans="1:11" s="101" customFormat="1" ht="25.5">
      <c r="A591" s="75" t="s">
        <v>293</v>
      </c>
      <c r="B591" s="53" t="s">
        <v>448</v>
      </c>
      <c r="C591" s="54" t="s">
        <v>242</v>
      </c>
      <c r="D591" s="67" t="s">
        <v>28</v>
      </c>
      <c r="E591" s="54" t="s">
        <v>294</v>
      </c>
      <c r="F591" s="54" t="s">
        <v>24</v>
      </c>
      <c r="G591" s="55">
        <f t="shared" si="75"/>
        <v>900000</v>
      </c>
      <c r="H591" s="55">
        <f t="shared" si="75"/>
        <v>0</v>
      </c>
      <c r="I591" s="54">
        <v>1510200000</v>
      </c>
      <c r="J591" s="36" t="str">
        <f t="shared" si="65"/>
        <v>1510200000</v>
      </c>
      <c r="K591" s="45" t="str">
        <f t="shared" si="66"/>
        <v>60607031510200000000</v>
      </c>
    </row>
    <row r="592" spans="1:11" s="101" customFormat="1" ht="25.5">
      <c r="A592" s="70" t="s">
        <v>168</v>
      </c>
      <c r="B592" s="53" t="s">
        <v>448</v>
      </c>
      <c r="C592" s="54" t="s">
        <v>242</v>
      </c>
      <c r="D592" s="67" t="s">
        <v>28</v>
      </c>
      <c r="E592" s="54" t="s">
        <v>295</v>
      </c>
      <c r="F592" s="54" t="s">
        <v>24</v>
      </c>
      <c r="G592" s="55">
        <f t="shared" si="75"/>
        <v>900000</v>
      </c>
      <c r="H592" s="55">
        <f t="shared" si="75"/>
        <v>0</v>
      </c>
      <c r="I592" s="54">
        <v>1510220350</v>
      </c>
      <c r="J592" s="36" t="str">
        <f t="shared" ref="J592:J655" si="76">TEXT(I592,"0000000000")</f>
        <v>1510220350</v>
      </c>
      <c r="K592" s="45" t="str">
        <f t="shared" ref="K592:K655" si="77">CONCATENATE(B592,C592,D592,J592,F592)</f>
        <v>60607031510220350000</v>
      </c>
    </row>
    <row r="593" spans="1:11" s="102" customFormat="1">
      <c r="A593" s="70" t="s">
        <v>457</v>
      </c>
      <c r="B593" s="53" t="s">
        <v>448</v>
      </c>
      <c r="C593" s="54" t="s">
        <v>242</v>
      </c>
      <c r="D593" s="67" t="s">
        <v>28</v>
      </c>
      <c r="E593" s="54" t="s">
        <v>295</v>
      </c>
      <c r="F593" s="54" t="s">
        <v>458</v>
      </c>
      <c r="G593" s="55">
        <f t="shared" si="75"/>
        <v>900000</v>
      </c>
      <c r="H593" s="55">
        <f t="shared" si="75"/>
        <v>0</v>
      </c>
      <c r="I593" s="54">
        <v>1510220350</v>
      </c>
      <c r="J593" s="36" t="str">
        <f t="shared" si="76"/>
        <v>1510220350</v>
      </c>
      <c r="K593" s="45" t="str">
        <f t="shared" si="77"/>
        <v>60607031510220350610</v>
      </c>
    </row>
    <row r="594" spans="1:11" s="102" customFormat="1">
      <c r="A594" s="57" t="s">
        <v>461</v>
      </c>
      <c r="B594" s="53" t="s">
        <v>448</v>
      </c>
      <c r="C594" s="54" t="s">
        <v>242</v>
      </c>
      <c r="D594" s="67" t="s">
        <v>28</v>
      </c>
      <c r="E594" s="54" t="s">
        <v>295</v>
      </c>
      <c r="F594" s="54" t="s">
        <v>462</v>
      </c>
      <c r="G594" s="55">
        <f>VLOOKUP($K594,'[1]исх данные 2018-2019'!$A$10:$H$548,6,0)</f>
        <v>900000</v>
      </c>
      <c r="H594" s="55">
        <f>VLOOKUP($K594,'[1]исх данные 2018-2019'!$A$10:$H$548,7,0)</f>
        <v>0</v>
      </c>
      <c r="I594" s="54">
        <v>1510220350</v>
      </c>
      <c r="J594" s="36" t="str">
        <f t="shared" si="76"/>
        <v>1510220350</v>
      </c>
      <c r="K594" s="45" t="str">
        <f t="shared" si="77"/>
        <v>60607031510220350612</v>
      </c>
    </row>
    <row r="595" spans="1:11" s="101" customFormat="1">
      <c r="A595" s="57" t="s">
        <v>170</v>
      </c>
      <c r="B595" s="53" t="s">
        <v>448</v>
      </c>
      <c r="C595" s="54" t="s">
        <v>242</v>
      </c>
      <c r="D595" s="67" t="s">
        <v>28</v>
      </c>
      <c r="E595" s="54" t="s">
        <v>171</v>
      </c>
      <c r="F595" s="54" t="s">
        <v>24</v>
      </c>
      <c r="G595" s="55">
        <f t="shared" ref="G595:H598" si="78">G596</f>
        <v>20000</v>
      </c>
      <c r="H595" s="55">
        <f t="shared" si="78"/>
        <v>20000</v>
      </c>
      <c r="I595" s="54">
        <v>1520000000</v>
      </c>
      <c r="J595" s="36" t="str">
        <f t="shared" si="76"/>
        <v>1520000000</v>
      </c>
      <c r="K595" s="45" t="str">
        <f t="shared" si="77"/>
        <v>60607031520000000000</v>
      </c>
    </row>
    <row r="596" spans="1:11" s="101" customFormat="1" ht="25.5">
      <c r="A596" s="57" t="s">
        <v>176</v>
      </c>
      <c r="B596" s="53" t="s">
        <v>448</v>
      </c>
      <c r="C596" s="54" t="s">
        <v>242</v>
      </c>
      <c r="D596" s="67" t="s">
        <v>28</v>
      </c>
      <c r="E596" s="54" t="s">
        <v>177</v>
      </c>
      <c r="F596" s="54" t="s">
        <v>24</v>
      </c>
      <c r="G596" s="55">
        <f t="shared" si="78"/>
        <v>20000</v>
      </c>
      <c r="H596" s="55">
        <f t="shared" si="78"/>
        <v>20000</v>
      </c>
      <c r="I596" s="54">
        <v>1520200000</v>
      </c>
      <c r="J596" s="36" t="str">
        <f t="shared" si="76"/>
        <v>1520200000</v>
      </c>
      <c r="K596" s="45" t="str">
        <f t="shared" si="77"/>
        <v>60607031520200000000</v>
      </c>
    </row>
    <row r="597" spans="1:11" s="102" customFormat="1" ht="38.25">
      <c r="A597" s="65" t="s">
        <v>1239</v>
      </c>
      <c r="B597" s="53" t="s">
        <v>448</v>
      </c>
      <c r="C597" s="54" t="s">
        <v>242</v>
      </c>
      <c r="D597" s="67" t="s">
        <v>28</v>
      </c>
      <c r="E597" s="54" t="s">
        <v>178</v>
      </c>
      <c r="F597" s="54" t="s">
        <v>24</v>
      </c>
      <c r="G597" s="55">
        <f t="shared" si="78"/>
        <v>20000</v>
      </c>
      <c r="H597" s="55">
        <f t="shared" si="78"/>
        <v>20000</v>
      </c>
      <c r="I597" s="54">
        <v>1520220370</v>
      </c>
      <c r="J597" s="36" t="str">
        <f t="shared" si="76"/>
        <v>1520220370</v>
      </c>
      <c r="K597" s="45" t="str">
        <f t="shared" si="77"/>
        <v>60607031520220370000</v>
      </c>
    </row>
    <row r="598" spans="1:11" s="102" customFormat="1">
      <c r="A598" s="70" t="s">
        <v>457</v>
      </c>
      <c r="B598" s="53" t="s">
        <v>448</v>
      </c>
      <c r="C598" s="54" t="s">
        <v>242</v>
      </c>
      <c r="D598" s="67" t="s">
        <v>28</v>
      </c>
      <c r="E598" s="54" t="s">
        <v>178</v>
      </c>
      <c r="F598" s="54" t="s">
        <v>458</v>
      </c>
      <c r="G598" s="55">
        <f t="shared" si="78"/>
        <v>20000</v>
      </c>
      <c r="H598" s="55">
        <f t="shared" si="78"/>
        <v>20000</v>
      </c>
      <c r="I598" s="54">
        <v>1520220370</v>
      </c>
      <c r="J598" s="36" t="str">
        <f t="shared" si="76"/>
        <v>1520220370</v>
      </c>
      <c r="K598" s="45" t="str">
        <f t="shared" si="77"/>
        <v>60607031520220370610</v>
      </c>
    </row>
    <row r="599" spans="1:11" s="102" customFormat="1">
      <c r="A599" s="57" t="s">
        <v>461</v>
      </c>
      <c r="B599" s="53" t="s">
        <v>448</v>
      </c>
      <c r="C599" s="54" t="s">
        <v>242</v>
      </c>
      <c r="D599" s="67" t="s">
        <v>28</v>
      </c>
      <c r="E599" s="54" t="s">
        <v>178</v>
      </c>
      <c r="F599" s="54" t="s">
        <v>462</v>
      </c>
      <c r="G599" s="55">
        <f>VLOOKUP($K599,'[1]исх данные 2018-2019'!$A$10:$H$548,6,0)</f>
        <v>20000</v>
      </c>
      <c r="H599" s="55">
        <f>VLOOKUP($K599,'[1]исх данные 2018-2019'!$A$10:$H$548,7,0)</f>
        <v>20000</v>
      </c>
      <c r="I599" s="54">
        <v>1520220370</v>
      </c>
      <c r="J599" s="36" t="str">
        <f t="shared" si="76"/>
        <v>1520220370</v>
      </c>
      <c r="K599" s="45" t="str">
        <f t="shared" si="77"/>
        <v>60607031520220370612</v>
      </c>
    </row>
    <row r="600" spans="1:11" s="101" customFormat="1">
      <c r="A600" s="52" t="s">
        <v>184</v>
      </c>
      <c r="B600" s="53" t="s">
        <v>448</v>
      </c>
      <c r="C600" s="54" t="s">
        <v>242</v>
      </c>
      <c r="D600" s="67" t="s">
        <v>28</v>
      </c>
      <c r="E600" s="54" t="s">
        <v>185</v>
      </c>
      <c r="F600" s="54" t="s">
        <v>24</v>
      </c>
      <c r="G600" s="55">
        <f t="shared" ref="G600:H603" si="79">G601</f>
        <v>100000</v>
      </c>
      <c r="H600" s="55">
        <f t="shared" si="79"/>
        <v>100000</v>
      </c>
      <c r="I600" s="54">
        <v>1530000000</v>
      </c>
      <c r="J600" s="36" t="str">
        <f t="shared" si="76"/>
        <v>1530000000</v>
      </c>
      <c r="K600" s="45" t="str">
        <f t="shared" si="77"/>
        <v>60607031530000000000</v>
      </c>
    </row>
    <row r="601" spans="1:11" s="101" customFormat="1">
      <c r="A601" s="52" t="s">
        <v>427</v>
      </c>
      <c r="B601" s="53" t="s">
        <v>448</v>
      </c>
      <c r="C601" s="54" t="s">
        <v>242</v>
      </c>
      <c r="D601" s="67" t="s">
        <v>28</v>
      </c>
      <c r="E601" s="54" t="s">
        <v>428</v>
      </c>
      <c r="F601" s="54" t="s">
        <v>24</v>
      </c>
      <c r="G601" s="55">
        <f t="shared" si="79"/>
        <v>100000</v>
      </c>
      <c r="H601" s="55">
        <f t="shared" si="79"/>
        <v>100000</v>
      </c>
      <c r="I601" s="54">
        <v>1530100000</v>
      </c>
      <c r="J601" s="36" t="str">
        <f t="shared" si="76"/>
        <v>1530100000</v>
      </c>
      <c r="K601" s="45" t="str">
        <f t="shared" si="77"/>
        <v>60607031530100000000</v>
      </c>
    </row>
    <row r="602" spans="1:11" s="101" customFormat="1" ht="25.5">
      <c r="A602" s="52" t="s">
        <v>429</v>
      </c>
      <c r="B602" s="53" t="s">
        <v>448</v>
      </c>
      <c r="C602" s="54" t="s">
        <v>242</v>
      </c>
      <c r="D602" s="67" t="s">
        <v>28</v>
      </c>
      <c r="E602" s="54" t="s">
        <v>430</v>
      </c>
      <c r="F602" s="54" t="s">
        <v>24</v>
      </c>
      <c r="G602" s="55">
        <f t="shared" si="79"/>
        <v>100000</v>
      </c>
      <c r="H602" s="55">
        <f t="shared" si="79"/>
        <v>100000</v>
      </c>
      <c r="I602" s="54">
        <v>1530120660</v>
      </c>
      <c r="J602" s="36" t="str">
        <f t="shared" si="76"/>
        <v>1530120660</v>
      </c>
      <c r="K602" s="45" t="str">
        <f t="shared" si="77"/>
        <v>60607031530120660000</v>
      </c>
    </row>
    <row r="603" spans="1:11" s="101" customFormat="1">
      <c r="A603" s="70" t="s">
        <v>457</v>
      </c>
      <c r="B603" s="53" t="s">
        <v>448</v>
      </c>
      <c r="C603" s="54" t="s">
        <v>242</v>
      </c>
      <c r="D603" s="67" t="s">
        <v>28</v>
      </c>
      <c r="E603" s="54" t="s">
        <v>430</v>
      </c>
      <c r="F603" s="54" t="s">
        <v>458</v>
      </c>
      <c r="G603" s="55">
        <f t="shared" si="79"/>
        <v>100000</v>
      </c>
      <c r="H603" s="55">
        <f t="shared" si="79"/>
        <v>100000</v>
      </c>
      <c r="I603" s="54">
        <v>1530120660</v>
      </c>
      <c r="J603" s="36" t="str">
        <f t="shared" si="76"/>
        <v>1530120660</v>
      </c>
      <c r="K603" s="45" t="str">
        <f t="shared" si="77"/>
        <v>60607031530120660610</v>
      </c>
    </row>
    <row r="604" spans="1:11" s="101" customFormat="1">
      <c r="A604" s="57" t="s">
        <v>461</v>
      </c>
      <c r="B604" s="53" t="s">
        <v>448</v>
      </c>
      <c r="C604" s="54" t="s">
        <v>242</v>
      </c>
      <c r="D604" s="67" t="s">
        <v>28</v>
      </c>
      <c r="E604" s="54" t="s">
        <v>430</v>
      </c>
      <c r="F604" s="54" t="s">
        <v>462</v>
      </c>
      <c r="G604" s="55">
        <f>VLOOKUP($K604,'[1]исх данные 2018-2019'!$A$10:$H$548,6,0)</f>
        <v>100000</v>
      </c>
      <c r="H604" s="55">
        <f>VLOOKUP($K604,'[1]исх данные 2018-2019'!$A$10:$H$548,7,0)</f>
        <v>100000</v>
      </c>
      <c r="I604" s="54">
        <v>1530120660</v>
      </c>
      <c r="J604" s="36" t="str">
        <f t="shared" si="76"/>
        <v>1530120660</v>
      </c>
      <c r="K604" s="45" t="str">
        <f t="shared" si="77"/>
        <v>60607031530120660612</v>
      </c>
    </row>
    <row r="605" spans="1:11" s="101" customFormat="1" ht="51">
      <c r="A605" s="52" t="s">
        <v>482</v>
      </c>
      <c r="B605" s="53" t="s">
        <v>448</v>
      </c>
      <c r="C605" s="67" t="s">
        <v>242</v>
      </c>
      <c r="D605" s="67" t="s">
        <v>28</v>
      </c>
      <c r="E605" s="54" t="s">
        <v>483</v>
      </c>
      <c r="F605" s="54" t="s">
        <v>24</v>
      </c>
      <c r="G605" s="55">
        <f t="shared" ref="G605:H607" si="80">G606</f>
        <v>359900</v>
      </c>
      <c r="H605" s="55">
        <f t="shared" si="80"/>
        <v>359900</v>
      </c>
      <c r="I605" s="54">
        <v>1600000000</v>
      </c>
      <c r="J605" s="36" t="str">
        <f t="shared" si="76"/>
        <v>1600000000</v>
      </c>
      <c r="K605" s="45" t="str">
        <f t="shared" si="77"/>
        <v>60607031600000000000</v>
      </c>
    </row>
    <row r="606" spans="1:11" s="101" customFormat="1" ht="25.5">
      <c r="A606" s="52" t="s">
        <v>484</v>
      </c>
      <c r="B606" s="53" t="s">
        <v>448</v>
      </c>
      <c r="C606" s="67" t="s">
        <v>242</v>
      </c>
      <c r="D606" s="67" t="s">
        <v>28</v>
      </c>
      <c r="E606" s="54" t="s">
        <v>485</v>
      </c>
      <c r="F606" s="54" t="s">
        <v>24</v>
      </c>
      <c r="G606" s="55">
        <f t="shared" si="80"/>
        <v>359900</v>
      </c>
      <c r="H606" s="55">
        <f t="shared" si="80"/>
        <v>359900</v>
      </c>
      <c r="I606" s="54">
        <v>1620000000</v>
      </c>
      <c r="J606" s="36" t="str">
        <f t="shared" si="76"/>
        <v>1620000000</v>
      </c>
      <c r="K606" s="45" t="str">
        <f t="shared" si="77"/>
        <v>60607031620000000000</v>
      </c>
    </row>
    <row r="607" spans="1:11" s="102" customFormat="1" ht="25.5">
      <c r="A607" s="52" t="s">
        <v>486</v>
      </c>
      <c r="B607" s="53" t="s">
        <v>448</v>
      </c>
      <c r="C607" s="67" t="s">
        <v>242</v>
      </c>
      <c r="D607" s="67" t="s">
        <v>28</v>
      </c>
      <c r="E607" s="54" t="s">
        <v>487</v>
      </c>
      <c r="F607" s="54" t="s">
        <v>24</v>
      </c>
      <c r="G607" s="55">
        <f t="shared" si="80"/>
        <v>359900</v>
      </c>
      <c r="H607" s="55">
        <f t="shared" si="80"/>
        <v>359900</v>
      </c>
      <c r="I607" s="54">
        <v>1620200000</v>
      </c>
      <c r="J607" s="36" t="str">
        <f t="shared" si="76"/>
        <v>1620200000</v>
      </c>
      <c r="K607" s="45" t="str">
        <f t="shared" si="77"/>
        <v>60607031620200000000</v>
      </c>
    </row>
    <row r="608" spans="1:11" s="101" customFormat="1" ht="25.5">
      <c r="A608" s="52" t="s">
        <v>488</v>
      </c>
      <c r="B608" s="53" t="s">
        <v>448</v>
      </c>
      <c r="C608" s="67" t="s">
        <v>242</v>
      </c>
      <c r="D608" s="67" t="s">
        <v>28</v>
      </c>
      <c r="E608" s="54" t="s">
        <v>489</v>
      </c>
      <c r="F608" s="54" t="s">
        <v>24</v>
      </c>
      <c r="G608" s="55">
        <f>G609+G611</f>
        <v>359900</v>
      </c>
      <c r="H608" s="55">
        <f>H609+H611</f>
        <v>359900</v>
      </c>
      <c r="I608" s="54">
        <v>1620220550</v>
      </c>
      <c r="J608" s="36" t="str">
        <f t="shared" si="76"/>
        <v>1620220550</v>
      </c>
      <c r="K608" s="45" t="str">
        <f t="shared" si="77"/>
        <v>60607031620220550000</v>
      </c>
    </row>
    <row r="609" spans="1:11" s="102" customFormat="1">
      <c r="A609" s="91" t="s">
        <v>457</v>
      </c>
      <c r="B609" s="53" t="s">
        <v>448</v>
      </c>
      <c r="C609" s="67" t="s">
        <v>242</v>
      </c>
      <c r="D609" s="67" t="s">
        <v>28</v>
      </c>
      <c r="E609" s="54" t="s">
        <v>489</v>
      </c>
      <c r="F609" s="54" t="s">
        <v>458</v>
      </c>
      <c r="G609" s="55">
        <f>G610</f>
        <v>301300</v>
      </c>
      <c r="H609" s="55">
        <f>H610</f>
        <v>301300</v>
      </c>
      <c r="I609" s="54">
        <v>1620220550</v>
      </c>
      <c r="J609" s="36" t="str">
        <f t="shared" si="76"/>
        <v>1620220550</v>
      </c>
      <c r="K609" s="45" t="str">
        <f t="shared" si="77"/>
        <v>60607031620220550610</v>
      </c>
    </row>
    <row r="610" spans="1:11" s="101" customFormat="1">
      <c r="A610" s="57" t="s">
        <v>461</v>
      </c>
      <c r="B610" s="53" t="s">
        <v>448</v>
      </c>
      <c r="C610" s="67" t="s">
        <v>242</v>
      </c>
      <c r="D610" s="67" t="s">
        <v>28</v>
      </c>
      <c r="E610" s="54" t="s">
        <v>489</v>
      </c>
      <c r="F610" s="54" t="s">
        <v>462</v>
      </c>
      <c r="G610" s="55">
        <f>VLOOKUP($K610,'[1]исх данные 2018-2019'!$A$10:$H$548,6,0)</f>
        <v>301300</v>
      </c>
      <c r="H610" s="55">
        <f>VLOOKUP($K610,'[1]исх данные 2018-2019'!$A$10:$H$548,7,0)</f>
        <v>301300</v>
      </c>
      <c r="I610" s="54">
        <v>1620220550</v>
      </c>
      <c r="J610" s="36" t="str">
        <f t="shared" si="76"/>
        <v>1620220550</v>
      </c>
      <c r="K610" s="45" t="str">
        <f t="shared" si="77"/>
        <v>60607031620220550612</v>
      </c>
    </row>
    <row r="611" spans="1:11" s="101" customFormat="1">
      <c r="A611" s="70" t="s">
        <v>463</v>
      </c>
      <c r="B611" s="53" t="s">
        <v>448</v>
      </c>
      <c r="C611" s="67" t="s">
        <v>242</v>
      </c>
      <c r="D611" s="67" t="s">
        <v>28</v>
      </c>
      <c r="E611" s="54" t="s">
        <v>489</v>
      </c>
      <c r="F611" s="54" t="s">
        <v>464</v>
      </c>
      <c r="G611" s="55">
        <f>G612</f>
        <v>58600</v>
      </c>
      <c r="H611" s="55">
        <f>H612</f>
        <v>58600</v>
      </c>
      <c r="I611" s="54">
        <v>1620220550</v>
      </c>
      <c r="J611" s="36" t="str">
        <f t="shared" si="76"/>
        <v>1620220550</v>
      </c>
      <c r="K611" s="45" t="str">
        <f t="shared" si="77"/>
        <v>60607031620220550620</v>
      </c>
    </row>
    <row r="612" spans="1:11" s="101" customFormat="1">
      <c r="A612" s="57" t="s">
        <v>467</v>
      </c>
      <c r="B612" s="53" t="s">
        <v>448</v>
      </c>
      <c r="C612" s="67" t="s">
        <v>242</v>
      </c>
      <c r="D612" s="67" t="s">
        <v>28</v>
      </c>
      <c r="E612" s="54" t="s">
        <v>489</v>
      </c>
      <c r="F612" s="54" t="s">
        <v>468</v>
      </c>
      <c r="G612" s="55">
        <f>VLOOKUP($K612,'[1]исх данные 2018-2019'!$A$10:$H$548,6,0)</f>
        <v>58600</v>
      </c>
      <c r="H612" s="55">
        <f>VLOOKUP($K612,'[1]исх данные 2018-2019'!$A$10:$H$548,7,0)</f>
        <v>58600</v>
      </c>
      <c r="I612" s="54">
        <v>1620220550</v>
      </c>
      <c r="J612" s="36" t="str">
        <f t="shared" si="76"/>
        <v>1620220550</v>
      </c>
      <c r="K612" s="45" t="str">
        <f t="shared" si="77"/>
        <v>60607031620220550622</v>
      </c>
    </row>
    <row r="613" spans="1:11" s="102" customFormat="1">
      <c r="A613" s="47" t="s">
        <v>512</v>
      </c>
      <c r="B613" s="48" t="s">
        <v>448</v>
      </c>
      <c r="C613" s="49" t="s">
        <v>242</v>
      </c>
      <c r="D613" s="49" t="s">
        <v>242</v>
      </c>
      <c r="E613" s="49" t="s">
        <v>23</v>
      </c>
      <c r="F613" s="49" t="s">
        <v>24</v>
      </c>
      <c r="G613" s="50">
        <f>G614+G623</f>
        <v>24978050</v>
      </c>
      <c r="H613" s="50">
        <f>H614+H623</f>
        <v>24978050</v>
      </c>
      <c r="I613" s="49">
        <v>0</v>
      </c>
      <c r="J613" s="36" t="str">
        <f t="shared" si="76"/>
        <v>0000000000</v>
      </c>
      <c r="K613" s="45" t="str">
        <f t="shared" si="77"/>
        <v>60607070000000000000</v>
      </c>
    </row>
    <row r="614" spans="1:11" s="101" customFormat="1">
      <c r="A614" s="70" t="s">
        <v>450</v>
      </c>
      <c r="B614" s="53" t="s">
        <v>448</v>
      </c>
      <c r="C614" s="54" t="s">
        <v>242</v>
      </c>
      <c r="D614" s="54" t="s">
        <v>242</v>
      </c>
      <c r="E614" s="54" t="s">
        <v>451</v>
      </c>
      <c r="F614" s="54" t="s">
        <v>24</v>
      </c>
      <c r="G614" s="55">
        <f t="shared" ref="G614:H615" si="81">G615</f>
        <v>24932850</v>
      </c>
      <c r="H614" s="55">
        <f t="shared" si="81"/>
        <v>24932850</v>
      </c>
      <c r="I614" s="54">
        <v>100000000</v>
      </c>
      <c r="J614" s="36" t="str">
        <f t="shared" si="76"/>
        <v>0100000000</v>
      </c>
      <c r="K614" s="45" t="str">
        <f t="shared" si="77"/>
        <v>60607070100000000000</v>
      </c>
    </row>
    <row r="615" spans="1:11" s="101" customFormat="1" ht="25.5">
      <c r="A615" s="70" t="s">
        <v>452</v>
      </c>
      <c r="B615" s="53" t="s">
        <v>448</v>
      </c>
      <c r="C615" s="54" t="s">
        <v>242</v>
      </c>
      <c r="D615" s="54" t="s">
        <v>242</v>
      </c>
      <c r="E615" s="54" t="s">
        <v>453</v>
      </c>
      <c r="F615" s="54" t="s">
        <v>24</v>
      </c>
      <c r="G615" s="55">
        <f t="shared" si="81"/>
        <v>24932850</v>
      </c>
      <c r="H615" s="55">
        <f t="shared" si="81"/>
        <v>24932850</v>
      </c>
      <c r="I615" s="54">
        <v>110000000</v>
      </c>
      <c r="J615" s="36" t="str">
        <f t="shared" si="76"/>
        <v>0110000000</v>
      </c>
      <c r="K615" s="45" t="str">
        <f t="shared" si="77"/>
        <v>60607070110000000000</v>
      </c>
    </row>
    <row r="616" spans="1:11" s="102" customFormat="1">
      <c r="A616" s="70" t="s">
        <v>513</v>
      </c>
      <c r="B616" s="53" t="s">
        <v>448</v>
      </c>
      <c r="C616" s="54" t="s">
        <v>242</v>
      </c>
      <c r="D616" s="54" t="s">
        <v>242</v>
      </c>
      <c r="E616" s="54" t="s">
        <v>514</v>
      </c>
      <c r="F616" s="54" t="s">
        <v>24</v>
      </c>
      <c r="G616" s="55">
        <f>G617+G620</f>
        <v>24932850</v>
      </c>
      <c r="H616" s="55">
        <f>H617+H620</f>
        <v>24932850</v>
      </c>
      <c r="I616" s="54">
        <v>110400000</v>
      </c>
      <c r="J616" s="36" t="str">
        <f t="shared" si="76"/>
        <v>0110400000</v>
      </c>
      <c r="K616" s="45" t="str">
        <f t="shared" si="77"/>
        <v>60607070110400000000</v>
      </c>
    </row>
    <row r="617" spans="1:11" s="101" customFormat="1">
      <c r="A617" s="70" t="s">
        <v>152</v>
      </c>
      <c r="B617" s="53" t="s">
        <v>448</v>
      </c>
      <c r="C617" s="54" t="s">
        <v>242</v>
      </c>
      <c r="D617" s="54" t="s">
        <v>242</v>
      </c>
      <c r="E617" s="54" t="s">
        <v>515</v>
      </c>
      <c r="F617" s="54" t="s">
        <v>24</v>
      </c>
      <c r="G617" s="55">
        <f>G618</f>
        <v>7065480</v>
      </c>
      <c r="H617" s="55">
        <f>H618</f>
        <v>7065480</v>
      </c>
      <c r="I617" s="54">
        <v>110411010</v>
      </c>
      <c r="J617" s="36" t="str">
        <f t="shared" si="76"/>
        <v>0110411010</v>
      </c>
      <c r="K617" s="45" t="str">
        <f t="shared" si="77"/>
        <v>60607070110411010000</v>
      </c>
    </row>
    <row r="618" spans="1:11" s="101" customFormat="1">
      <c r="A618" s="70" t="s">
        <v>463</v>
      </c>
      <c r="B618" s="53" t="s">
        <v>448</v>
      </c>
      <c r="C618" s="54" t="s">
        <v>242</v>
      </c>
      <c r="D618" s="54" t="s">
        <v>242</v>
      </c>
      <c r="E618" s="54" t="s">
        <v>515</v>
      </c>
      <c r="F618" s="54" t="s">
        <v>464</v>
      </c>
      <c r="G618" s="55">
        <f>G619</f>
        <v>7065480</v>
      </c>
      <c r="H618" s="55">
        <f>H619</f>
        <v>7065480</v>
      </c>
      <c r="I618" s="54">
        <v>110411010</v>
      </c>
      <c r="J618" s="36" t="str">
        <f t="shared" si="76"/>
        <v>0110411010</v>
      </c>
      <c r="K618" s="45" t="str">
        <f t="shared" si="77"/>
        <v>60607070110411010620</v>
      </c>
    </row>
    <row r="619" spans="1:11" s="102" customFormat="1" ht="38.25">
      <c r="A619" s="57" t="s">
        <v>465</v>
      </c>
      <c r="B619" s="53" t="s">
        <v>448</v>
      </c>
      <c r="C619" s="54" t="s">
        <v>242</v>
      </c>
      <c r="D619" s="54" t="s">
        <v>242</v>
      </c>
      <c r="E619" s="54" t="s">
        <v>515</v>
      </c>
      <c r="F619" s="54" t="s">
        <v>466</v>
      </c>
      <c r="G619" s="55">
        <f>VLOOKUP($K619,'[1]исх данные 2018-2019'!$A$10:$H$548,6,0)</f>
        <v>7065480</v>
      </c>
      <c r="H619" s="55">
        <f>VLOOKUP($K619,'[1]исх данные 2018-2019'!$A$10:$H$548,7,0)</f>
        <v>7065480</v>
      </c>
      <c r="I619" s="54">
        <v>110411010</v>
      </c>
      <c r="J619" s="36" t="str">
        <f t="shared" si="76"/>
        <v>0110411010</v>
      </c>
      <c r="K619" s="45" t="str">
        <f t="shared" si="77"/>
        <v>60607070110411010621</v>
      </c>
    </row>
    <row r="620" spans="1:11" s="101" customFormat="1">
      <c r="A620" s="52" t="s">
        <v>516</v>
      </c>
      <c r="B620" s="53" t="s">
        <v>448</v>
      </c>
      <c r="C620" s="54" t="s">
        <v>242</v>
      </c>
      <c r="D620" s="54" t="s">
        <v>242</v>
      </c>
      <c r="E620" s="54" t="s">
        <v>517</v>
      </c>
      <c r="F620" s="54" t="s">
        <v>24</v>
      </c>
      <c r="G620" s="55">
        <f>G621</f>
        <v>17867370</v>
      </c>
      <c r="H620" s="55">
        <f>H621</f>
        <v>17867370</v>
      </c>
      <c r="I620" s="54">
        <v>110420330</v>
      </c>
      <c r="J620" s="36" t="str">
        <f t="shared" si="76"/>
        <v>0110420330</v>
      </c>
      <c r="K620" s="45" t="str">
        <f t="shared" si="77"/>
        <v>60607070110420330000</v>
      </c>
    </row>
    <row r="621" spans="1:11" s="101" customFormat="1">
      <c r="A621" s="70" t="s">
        <v>457</v>
      </c>
      <c r="B621" s="53" t="s">
        <v>448</v>
      </c>
      <c r="C621" s="54" t="s">
        <v>242</v>
      </c>
      <c r="D621" s="54" t="s">
        <v>242</v>
      </c>
      <c r="E621" s="54" t="s">
        <v>517</v>
      </c>
      <c r="F621" s="54" t="s">
        <v>458</v>
      </c>
      <c r="G621" s="55">
        <f>G622</f>
        <v>17867370</v>
      </c>
      <c r="H621" s="55">
        <f>H622</f>
        <v>17867370</v>
      </c>
      <c r="I621" s="54">
        <v>110420330</v>
      </c>
      <c r="J621" s="36" t="str">
        <f t="shared" si="76"/>
        <v>0110420330</v>
      </c>
      <c r="K621" s="45" t="str">
        <f t="shared" si="77"/>
        <v>60607070110420330610</v>
      </c>
    </row>
    <row r="622" spans="1:11" s="102" customFormat="1">
      <c r="A622" s="57" t="s">
        <v>461</v>
      </c>
      <c r="B622" s="53" t="s">
        <v>448</v>
      </c>
      <c r="C622" s="54" t="s">
        <v>242</v>
      </c>
      <c r="D622" s="54" t="s">
        <v>242</v>
      </c>
      <c r="E622" s="54" t="s">
        <v>517</v>
      </c>
      <c r="F622" s="54" t="s">
        <v>462</v>
      </c>
      <c r="G622" s="55">
        <f>VLOOKUP($K622,'[1]исх данные 2018-2019'!$A$10:$H$548,6,0)</f>
        <v>17867370</v>
      </c>
      <c r="H622" s="55">
        <f>VLOOKUP($K622,'[1]исх данные 2018-2019'!$A$10:$H$548,7,0)</f>
        <v>17867370</v>
      </c>
      <c r="I622" s="54">
        <v>110420330</v>
      </c>
      <c r="J622" s="36" t="str">
        <f t="shared" si="76"/>
        <v>0110420330</v>
      </c>
      <c r="K622" s="45" t="str">
        <f t="shared" si="77"/>
        <v>60607070110420330612</v>
      </c>
    </row>
    <row r="623" spans="1:11" s="101" customFormat="1" ht="51">
      <c r="A623" s="52" t="s">
        <v>482</v>
      </c>
      <c r="B623" s="53" t="s">
        <v>448</v>
      </c>
      <c r="C623" s="54" t="s">
        <v>242</v>
      </c>
      <c r="D623" s="54" t="s">
        <v>242</v>
      </c>
      <c r="E623" s="54" t="s">
        <v>483</v>
      </c>
      <c r="F623" s="54" t="s">
        <v>24</v>
      </c>
      <c r="G623" s="55">
        <f t="shared" ref="G623:H626" si="82">G624</f>
        <v>45200</v>
      </c>
      <c r="H623" s="55">
        <f t="shared" si="82"/>
        <v>45200</v>
      </c>
      <c r="I623" s="54">
        <v>1600000000</v>
      </c>
      <c r="J623" s="36" t="str">
        <f t="shared" si="76"/>
        <v>1600000000</v>
      </c>
      <c r="K623" s="45" t="str">
        <f t="shared" si="77"/>
        <v>60607071600000000000</v>
      </c>
    </row>
    <row r="624" spans="1:11" s="38" customFormat="1" ht="25.5">
      <c r="A624" s="52" t="s">
        <v>484</v>
      </c>
      <c r="B624" s="53" t="s">
        <v>448</v>
      </c>
      <c r="C624" s="54" t="s">
        <v>242</v>
      </c>
      <c r="D624" s="54" t="s">
        <v>242</v>
      </c>
      <c r="E624" s="54" t="s">
        <v>485</v>
      </c>
      <c r="F624" s="54" t="s">
        <v>24</v>
      </c>
      <c r="G624" s="55">
        <f t="shared" si="82"/>
        <v>45200</v>
      </c>
      <c r="H624" s="55">
        <f t="shared" si="82"/>
        <v>45200</v>
      </c>
      <c r="I624" s="54">
        <v>1620000000</v>
      </c>
      <c r="J624" s="36" t="str">
        <f t="shared" si="76"/>
        <v>1620000000</v>
      </c>
      <c r="K624" s="45" t="str">
        <f t="shared" si="77"/>
        <v>60607071620000000000</v>
      </c>
    </row>
    <row r="625" spans="1:11" s="38" customFormat="1" ht="25.5">
      <c r="A625" s="52" t="s">
        <v>486</v>
      </c>
      <c r="B625" s="53" t="s">
        <v>448</v>
      </c>
      <c r="C625" s="54" t="s">
        <v>242</v>
      </c>
      <c r="D625" s="54" t="s">
        <v>242</v>
      </c>
      <c r="E625" s="54" t="s">
        <v>487</v>
      </c>
      <c r="F625" s="54" t="s">
        <v>24</v>
      </c>
      <c r="G625" s="55">
        <f t="shared" si="82"/>
        <v>45200</v>
      </c>
      <c r="H625" s="55">
        <f t="shared" si="82"/>
        <v>45200</v>
      </c>
      <c r="I625" s="54">
        <v>1620200000</v>
      </c>
      <c r="J625" s="36" t="str">
        <f t="shared" si="76"/>
        <v>1620200000</v>
      </c>
      <c r="K625" s="45" t="str">
        <f t="shared" si="77"/>
        <v>60607071620200000000</v>
      </c>
    </row>
    <row r="626" spans="1:11" s="38" customFormat="1" ht="25.5">
      <c r="A626" s="52" t="s">
        <v>488</v>
      </c>
      <c r="B626" s="53" t="s">
        <v>448</v>
      </c>
      <c r="C626" s="54" t="s">
        <v>242</v>
      </c>
      <c r="D626" s="54" t="s">
        <v>242</v>
      </c>
      <c r="E626" s="54" t="s">
        <v>489</v>
      </c>
      <c r="F626" s="54" t="s">
        <v>24</v>
      </c>
      <c r="G626" s="55">
        <f t="shared" si="82"/>
        <v>45200</v>
      </c>
      <c r="H626" s="55">
        <f t="shared" si="82"/>
        <v>45200</v>
      </c>
      <c r="I626" s="54">
        <v>1620220550</v>
      </c>
      <c r="J626" s="36" t="str">
        <f t="shared" si="76"/>
        <v>1620220550</v>
      </c>
      <c r="K626" s="45" t="str">
        <f t="shared" si="77"/>
        <v>60607071620220550000</v>
      </c>
    </row>
    <row r="627" spans="1:11" s="38" customFormat="1">
      <c r="A627" s="70" t="s">
        <v>463</v>
      </c>
      <c r="B627" s="53" t="s">
        <v>448</v>
      </c>
      <c r="C627" s="54" t="s">
        <v>242</v>
      </c>
      <c r="D627" s="54" t="s">
        <v>242</v>
      </c>
      <c r="E627" s="54" t="s">
        <v>489</v>
      </c>
      <c r="F627" s="54" t="s">
        <v>464</v>
      </c>
      <c r="G627" s="55">
        <f>G628</f>
        <v>45200</v>
      </c>
      <c r="H627" s="55">
        <f>H628</f>
        <v>45200</v>
      </c>
      <c r="I627" s="54">
        <v>1620220550</v>
      </c>
      <c r="J627" s="36" t="str">
        <f t="shared" si="76"/>
        <v>1620220550</v>
      </c>
      <c r="K627" s="45" t="str">
        <f t="shared" si="77"/>
        <v>60607071620220550620</v>
      </c>
    </row>
    <row r="628" spans="1:11" s="38" customFormat="1">
      <c r="A628" s="57" t="s">
        <v>467</v>
      </c>
      <c r="B628" s="53" t="s">
        <v>448</v>
      </c>
      <c r="C628" s="54" t="s">
        <v>242</v>
      </c>
      <c r="D628" s="54" t="s">
        <v>242</v>
      </c>
      <c r="E628" s="54" t="s">
        <v>489</v>
      </c>
      <c r="F628" s="54" t="s">
        <v>468</v>
      </c>
      <c r="G628" s="55">
        <f>VLOOKUP($K628,'[1]исх данные 2018-2019'!$A$10:$H$548,6,0)</f>
        <v>45200</v>
      </c>
      <c r="H628" s="55">
        <f>VLOOKUP($K628,'[1]исх данные 2018-2019'!$A$10:$H$548,7,0)</f>
        <v>45200</v>
      </c>
      <c r="I628" s="54">
        <v>1620220550</v>
      </c>
      <c r="J628" s="36" t="str">
        <f t="shared" si="76"/>
        <v>1620220550</v>
      </c>
      <c r="K628" s="45" t="str">
        <f t="shared" si="77"/>
        <v>60607071620220550622</v>
      </c>
    </row>
    <row r="629" spans="1:11" s="38" customFormat="1">
      <c r="A629" s="47" t="s">
        <v>519</v>
      </c>
      <c r="B629" s="48" t="s">
        <v>448</v>
      </c>
      <c r="C629" s="49" t="s">
        <v>242</v>
      </c>
      <c r="D629" s="49" t="s">
        <v>520</v>
      </c>
      <c r="E629" s="49" t="s">
        <v>23</v>
      </c>
      <c r="F629" s="49" t="s">
        <v>24</v>
      </c>
      <c r="G629" s="50">
        <f>G630+G644+G650</f>
        <v>44600350</v>
      </c>
      <c r="H629" s="50">
        <f>H630+H644+H650</f>
        <v>44503650</v>
      </c>
      <c r="I629" s="49">
        <v>0</v>
      </c>
      <c r="J629" s="36" t="str">
        <f t="shared" si="76"/>
        <v>0000000000</v>
      </c>
      <c r="K629" s="45" t="str">
        <f t="shared" si="77"/>
        <v>60607090000000000000</v>
      </c>
    </row>
    <row r="630" spans="1:11" s="38" customFormat="1">
      <c r="A630" s="70" t="s">
        <v>450</v>
      </c>
      <c r="B630" s="53" t="s">
        <v>448</v>
      </c>
      <c r="C630" s="54" t="s">
        <v>242</v>
      </c>
      <c r="D630" s="54" t="s">
        <v>520</v>
      </c>
      <c r="E630" s="54" t="s">
        <v>451</v>
      </c>
      <c r="F630" s="54" t="s">
        <v>24</v>
      </c>
      <c r="G630" s="55">
        <f>G631</f>
        <v>12029320</v>
      </c>
      <c r="H630" s="55">
        <f>H631</f>
        <v>12029320</v>
      </c>
      <c r="I630" s="54">
        <v>100000000</v>
      </c>
      <c r="J630" s="36" t="str">
        <f t="shared" si="76"/>
        <v>0100000000</v>
      </c>
      <c r="K630" s="45" t="str">
        <f t="shared" si="77"/>
        <v>60607090100000000000</v>
      </c>
    </row>
    <row r="631" spans="1:11" s="59" customFormat="1" ht="25.5">
      <c r="A631" s="70" t="s">
        <v>452</v>
      </c>
      <c r="B631" s="53" t="s">
        <v>448</v>
      </c>
      <c r="C631" s="54" t="s">
        <v>242</v>
      </c>
      <c r="D631" s="54" t="s">
        <v>520</v>
      </c>
      <c r="E631" s="54" t="s">
        <v>453</v>
      </c>
      <c r="F631" s="54" t="s">
        <v>24</v>
      </c>
      <c r="G631" s="55">
        <f>G632+G640</f>
        <v>12029320</v>
      </c>
      <c r="H631" s="55">
        <f>H632+H640</f>
        <v>12029320</v>
      </c>
      <c r="I631" s="54">
        <v>110000000</v>
      </c>
      <c r="J631" s="36" t="str">
        <f t="shared" si="76"/>
        <v>0110000000</v>
      </c>
      <c r="K631" s="45" t="str">
        <f t="shared" si="77"/>
        <v>60607090110000000000</v>
      </c>
    </row>
    <row r="632" spans="1:11" s="38" customFormat="1" ht="38.25">
      <c r="A632" s="70" t="s">
        <v>521</v>
      </c>
      <c r="B632" s="53" t="s">
        <v>448</v>
      </c>
      <c r="C632" s="54" t="s">
        <v>242</v>
      </c>
      <c r="D632" s="54" t="s">
        <v>520</v>
      </c>
      <c r="E632" s="54" t="s">
        <v>522</v>
      </c>
      <c r="F632" s="54" t="s">
        <v>24</v>
      </c>
      <c r="G632" s="55">
        <f>G633</f>
        <v>5078790</v>
      </c>
      <c r="H632" s="55">
        <f>H633</f>
        <v>5078790</v>
      </c>
      <c r="I632" s="54">
        <v>110500000</v>
      </c>
      <c r="J632" s="36" t="str">
        <f t="shared" si="76"/>
        <v>0110500000</v>
      </c>
      <c r="K632" s="45" t="str">
        <f t="shared" si="77"/>
        <v>60607090110500000000</v>
      </c>
    </row>
    <row r="633" spans="1:11" s="38" customFormat="1">
      <c r="A633" s="70" t="s">
        <v>523</v>
      </c>
      <c r="B633" s="53" t="s">
        <v>448</v>
      </c>
      <c r="C633" s="54" t="s">
        <v>242</v>
      </c>
      <c r="D633" s="54" t="s">
        <v>520</v>
      </c>
      <c r="E633" s="54" t="s">
        <v>524</v>
      </c>
      <c r="F633" s="54" t="s">
        <v>24</v>
      </c>
      <c r="G633" s="55">
        <f>G634+G636+G638</f>
        <v>5078790</v>
      </c>
      <c r="H633" s="55">
        <f>H634+H636+H638</f>
        <v>5078790</v>
      </c>
      <c r="I633" s="54">
        <v>110520240</v>
      </c>
      <c r="J633" s="36" t="str">
        <f t="shared" si="76"/>
        <v>0110520240</v>
      </c>
      <c r="K633" s="45" t="str">
        <f t="shared" si="77"/>
        <v>60607090110520240000</v>
      </c>
    </row>
    <row r="634" spans="1:11" s="59" customFormat="1" ht="25.5">
      <c r="A634" s="52" t="s">
        <v>43</v>
      </c>
      <c r="B634" s="53" t="s">
        <v>448</v>
      </c>
      <c r="C634" s="54" t="s">
        <v>242</v>
      </c>
      <c r="D634" s="54" t="s">
        <v>520</v>
      </c>
      <c r="E634" s="54" t="s">
        <v>524</v>
      </c>
      <c r="F634" s="54" t="s">
        <v>44</v>
      </c>
      <c r="G634" s="55">
        <f>G635</f>
        <v>200000</v>
      </c>
      <c r="H634" s="55">
        <f>H635</f>
        <v>200000</v>
      </c>
      <c r="I634" s="54">
        <v>110520240</v>
      </c>
      <c r="J634" s="36" t="str">
        <f t="shared" si="76"/>
        <v>0110520240</v>
      </c>
      <c r="K634" s="45" t="str">
        <f t="shared" si="77"/>
        <v>60607090110520240240</v>
      </c>
    </row>
    <row r="635" spans="1:11" s="38" customFormat="1">
      <c r="A635" s="52" t="s">
        <v>1231</v>
      </c>
      <c r="B635" s="53" t="s">
        <v>448</v>
      </c>
      <c r="C635" s="54" t="s">
        <v>242</v>
      </c>
      <c r="D635" s="54" t="s">
        <v>520</v>
      </c>
      <c r="E635" s="54" t="s">
        <v>524</v>
      </c>
      <c r="F635" s="54" t="s">
        <v>46</v>
      </c>
      <c r="G635" s="55">
        <f>VLOOKUP($K635,'[1]исх данные 2018-2019'!$A$10:$H$548,6,0)</f>
        <v>200000</v>
      </c>
      <c r="H635" s="55">
        <f>VLOOKUP($K635,'[1]исх данные 2018-2019'!$A$10:$H$548,7,0)</f>
        <v>200000</v>
      </c>
      <c r="I635" s="54">
        <v>110520240</v>
      </c>
      <c r="J635" s="36" t="str">
        <f t="shared" si="76"/>
        <v>0110520240</v>
      </c>
      <c r="K635" s="45" t="str">
        <f t="shared" si="77"/>
        <v>60607090110520240244</v>
      </c>
    </row>
    <row r="636" spans="1:11" s="59" customFormat="1">
      <c r="A636" s="70" t="s">
        <v>457</v>
      </c>
      <c r="B636" s="53" t="s">
        <v>448</v>
      </c>
      <c r="C636" s="54" t="s">
        <v>242</v>
      </c>
      <c r="D636" s="54" t="s">
        <v>520</v>
      </c>
      <c r="E636" s="54" t="s">
        <v>524</v>
      </c>
      <c r="F636" s="54" t="s">
        <v>458</v>
      </c>
      <c r="G636" s="55">
        <f>G637</f>
        <v>4533500</v>
      </c>
      <c r="H636" s="55">
        <f>H637</f>
        <v>4533500</v>
      </c>
      <c r="I636" s="54">
        <v>110520240</v>
      </c>
      <c r="J636" s="36" t="str">
        <f t="shared" si="76"/>
        <v>0110520240</v>
      </c>
      <c r="K636" s="45" t="str">
        <f t="shared" si="77"/>
        <v>60607090110520240610</v>
      </c>
    </row>
    <row r="637" spans="1:11" s="38" customFormat="1">
      <c r="A637" s="57" t="s">
        <v>461</v>
      </c>
      <c r="B637" s="53" t="s">
        <v>448</v>
      </c>
      <c r="C637" s="54" t="s">
        <v>242</v>
      </c>
      <c r="D637" s="54" t="s">
        <v>520</v>
      </c>
      <c r="E637" s="54" t="s">
        <v>524</v>
      </c>
      <c r="F637" s="54" t="s">
        <v>462</v>
      </c>
      <c r="G637" s="55">
        <f>VLOOKUP($K637,'[1]исх данные 2018-2019'!$A$10:$H$548,6,0)</f>
        <v>4533500</v>
      </c>
      <c r="H637" s="55">
        <f>VLOOKUP($K637,'[1]исх данные 2018-2019'!$A$10:$H$548,7,0)</f>
        <v>4533500</v>
      </c>
      <c r="I637" s="54">
        <v>110520240</v>
      </c>
      <c r="J637" s="36" t="str">
        <f t="shared" si="76"/>
        <v>0110520240</v>
      </c>
      <c r="K637" s="45" t="str">
        <f t="shared" si="77"/>
        <v>60607090110520240612</v>
      </c>
    </row>
    <row r="638" spans="1:11" s="38" customFormat="1">
      <c r="A638" s="70" t="s">
        <v>463</v>
      </c>
      <c r="B638" s="53" t="s">
        <v>448</v>
      </c>
      <c r="C638" s="54" t="s">
        <v>242</v>
      </c>
      <c r="D638" s="54" t="s">
        <v>520</v>
      </c>
      <c r="E638" s="54" t="s">
        <v>524</v>
      </c>
      <c r="F638" s="54" t="s">
        <v>464</v>
      </c>
      <c r="G638" s="55">
        <f>G639</f>
        <v>345290</v>
      </c>
      <c r="H638" s="55">
        <f>H639</f>
        <v>345290</v>
      </c>
      <c r="I638" s="54">
        <v>110520240</v>
      </c>
      <c r="J638" s="36" t="str">
        <f t="shared" si="76"/>
        <v>0110520240</v>
      </c>
      <c r="K638" s="45" t="str">
        <f t="shared" si="77"/>
        <v>60607090110520240620</v>
      </c>
    </row>
    <row r="639" spans="1:11" s="38" customFormat="1">
      <c r="A639" s="57" t="s">
        <v>467</v>
      </c>
      <c r="B639" s="53" t="s">
        <v>448</v>
      </c>
      <c r="C639" s="54" t="s">
        <v>242</v>
      </c>
      <c r="D639" s="54" t="s">
        <v>520</v>
      </c>
      <c r="E639" s="54" t="s">
        <v>524</v>
      </c>
      <c r="F639" s="54" t="s">
        <v>468</v>
      </c>
      <c r="G639" s="55">
        <f>VLOOKUP($K639,'[1]исх данные 2018-2019'!$A$10:$H$548,6,0)</f>
        <v>345290</v>
      </c>
      <c r="H639" s="55">
        <f>VLOOKUP($K639,'[1]исх данные 2018-2019'!$A$10:$H$548,7,0)</f>
        <v>345290</v>
      </c>
      <c r="I639" s="54">
        <v>110520240</v>
      </c>
      <c r="J639" s="36" t="str">
        <f t="shared" si="76"/>
        <v>0110520240</v>
      </c>
      <c r="K639" s="45" t="str">
        <f t="shared" si="77"/>
        <v>60607090110520240622</v>
      </c>
    </row>
    <row r="640" spans="1:11" s="38" customFormat="1" ht="25.5">
      <c r="A640" s="65" t="s">
        <v>525</v>
      </c>
      <c r="B640" s="66" t="s">
        <v>448</v>
      </c>
      <c r="C640" s="67" t="s">
        <v>242</v>
      </c>
      <c r="D640" s="67" t="s">
        <v>520</v>
      </c>
      <c r="E640" s="67" t="s">
        <v>526</v>
      </c>
      <c r="F640" s="67" t="s">
        <v>24</v>
      </c>
      <c r="G640" s="68">
        <f>G641</f>
        <v>6950530</v>
      </c>
      <c r="H640" s="68">
        <f>H641</f>
        <v>6950530</v>
      </c>
      <c r="I640" s="67">
        <v>110800000</v>
      </c>
      <c r="J640" s="36" t="str">
        <f t="shared" si="76"/>
        <v>0110800000</v>
      </c>
      <c r="K640" s="45" t="str">
        <f t="shared" si="77"/>
        <v>60607090110800000000</v>
      </c>
    </row>
    <row r="641" spans="1:11" s="38" customFormat="1">
      <c r="A641" s="91" t="s">
        <v>152</v>
      </c>
      <c r="B641" s="66" t="s">
        <v>448</v>
      </c>
      <c r="C641" s="67" t="s">
        <v>242</v>
      </c>
      <c r="D641" s="67" t="s">
        <v>520</v>
      </c>
      <c r="E641" s="67" t="s">
        <v>527</v>
      </c>
      <c r="F641" s="67" t="s">
        <v>24</v>
      </c>
      <c r="G641" s="68">
        <f>SUM(G642:G642)</f>
        <v>6950530</v>
      </c>
      <c r="H641" s="68">
        <f>SUM(H642:H642)</f>
        <v>6950530</v>
      </c>
      <c r="I641" s="67">
        <v>110811010</v>
      </c>
      <c r="J641" s="36" t="str">
        <f t="shared" si="76"/>
        <v>0110811010</v>
      </c>
      <c r="K641" s="45" t="str">
        <f t="shared" si="77"/>
        <v>60607090110811010000</v>
      </c>
    </row>
    <row r="642" spans="1:11" s="38" customFormat="1">
      <c r="A642" s="91" t="s">
        <v>457</v>
      </c>
      <c r="B642" s="66" t="s">
        <v>448</v>
      </c>
      <c r="C642" s="67" t="s">
        <v>242</v>
      </c>
      <c r="D642" s="67" t="s">
        <v>520</v>
      </c>
      <c r="E642" s="67" t="s">
        <v>527</v>
      </c>
      <c r="F642" s="67" t="s">
        <v>458</v>
      </c>
      <c r="G642" s="55">
        <f>G643</f>
        <v>6950530</v>
      </c>
      <c r="H642" s="55">
        <f>H643</f>
        <v>6950530</v>
      </c>
      <c r="I642" s="67">
        <v>110811010</v>
      </c>
      <c r="J642" s="36" t="str">
        <f t="shared" si="76"/>
        <v>0110811010</v>
      </c>
      <c r="K642" s="45" t="str">
        <f t="shared" si="77"/>
        <v>60607090110811010610</v>
      </c>
    </row>
    <row r="643" spans="1:11" s="38" customFormat="1" ht="38.25">
      <c r="A643" s="57" t="s">
        <v>459</v>
      </c>
      <c r="B643" s="66" t="s">
        <v>448</v>
      </c>
      <c r="C643" s="67" t="s">
        <v>242</v>
      </c>
      <c r="D643" s="67" t="s">
        <v>520</v>
      </c>
      <c r="E643" s="67" t="s">
        <v>527</v>
      </c>
      <c r="F643" s="54" t="s">
        <v>460</v>
      </c>
      <c r="G643" s="55">
        <f>VLOOKUP($K643,'[1]исх данные 2018-2019'!$A$10:$H$548,6,0)</f>
        <v>6950530</v>
      </c>
      <c r="H643" s="55">
        <f>VLOOKUP($K643,'[1]исх данные 2018-2019'!$A$10:$H$548,7,0)</f>
        <v>6950530</v>
      </c>
      <c r="I643" s="67">
        <v>110811010</v>
      </c>
      <c r="J643" s="36" t="str">
        <f t="shared" si="76"/>
        <v>0110811010</v>
      </c>
      <c r="K643" s="45" t="str">
        <f t="shared" si="77"/>
        <v>60607090110811010611</v>
      </c>
    </row>
    <row r="644" spans="1:11" s="59" customFormat="1" ht="51">
      <c r="A644" s="52" t="s">
        <v>482</v>
      </c>
      <c r="B644" s="53" t="s">
        <v>448</v>
      </c>
      <c r="C644" s="54" t="s">
        <v>242</v>
      </c>
      <c r="D644" s="54" t="s">
        <v>520</v>
      </c>
      <c r="E644" s="54" t="s">
        <v>483</v>
      </c>
      <c r="F644" s="54" t="s">
        <v>24</v>
      </c>
      <c r="G644" s="55">
        <f t="shared" ref="G644:H647" si="83">G645</f>
        <v>58600</v>
      </c>
      <c r="H644" s="55">
        <f t="shared" si="83"/>
        <v>58600</v>
      </c>
      <c r="I644" s="54">
        <v>1600000000</v>
      </c>
      <c r="J644" s="36" t="str">
        <f t="shared" si="76"/>
        <v>1600000000</v>
      </c>
      <c r="K644" s="45" t="str">
        <f t="shared" si="77"/>
        <v>60607091600000000000</v>
      </c>
    </row>
    <row r="645" spans="1:11" s="38" customFormat="1" ht="25.5">
      <c r="A645" s="52" t="s">
        <v>484</v>
      </c>
      <c r="B645" s="53" t="s">
        <v>448</v>
      </c>
      <c r="C645" s="54" t="s">
        <v>242</v>
      </c>
      <c r="D645" s="54" t="s">
        <v>520</v>
      </c>
      <c r="E645" s="54" t="s">
        <v>485</v>
      </c>
      <c r="F645" s="54" t="s">
        <v>24</v>
      </c>
      <c r="G645" s="55">
        <f t="shared" si="83"/>
        <v>58600</v>
      </c>
      <c r="H645" s="55">
        <f t="shared" si="83"/>
        <v>58600</v>
      </c>
      <c r="I645" s="54">
        <v>1620000000</v>
      </c>
      <c r="J645" s="36" t="str">
        <f t="shared" si="76"/>
        <v>1620000000</v>
      </c>
      <c r="K645" s="45" t="str">
        <f t="shared" si="77"/>
        <v>60607091620000000000</v>
      </c>
    </row>
    <row r="646" spans="1:11" s="59" customFormat="1" ht="25.5">
      <c r="A646" s="52" t="s">
        <v>486</v>
      </c>
      <c r="B646" s="53" t="s">
        <v>448</v>
      </c>
      <c r="C646" s="54" t="s">
        <v>242</v>
      </c>
      <c r="D646" s="54" t="s">
        <v>520</v>
      </c>
      <c r="E646" s="54" t="s">
        <v>487</v>
      </c>
      <c r="F646" s="54" t="s">
        <v>24</v>
      </c>
      <c r="G646" s="55">
        <f t="shared" si="83"/>
        <v>58600</v>
      </c>
      <c r="H646" s="55">
        <f t="shared" si="83"/>
        <v>58600</v>
      </c>
      <c r="I646" s="54">
        <v>1620200000</v>
      </c>
      <c r="J646" s="36" t="str">
        <f t="shared" si="76"/>
        <v>1620200000</v>
      </c>
      <c r="K646" s="45" t="str">
        <f t="shared" si="77"/>
        <v>60607091620200000000</v>
      </c>
    </row>
    <row r="647" spans="1:11" s="38" customFormat="1" ht="25.5">
      <c r="A647" s="52" t="s">
        <v>488</v>
      </c>
      <c r="B647" s="53" t="s">
        <v>448</v>
      </c>
      <c r="C647" s="54" t="s">
        <v>242</v>
      </c>
      <c r="D647" s="54" t="s">
        <v>520</v>
      </c>
      <c r="E647" s="54" t="s">
        <v>489</v>
      </c>
      <c r="F647" s="54" t="s">
        <v>24</v>
      </c>
      <c r="G647" s="55">
        <f t="shared" si="83"/>
        <v>58600</v>
      </c>
      <c r="H647" s="55">
        <f t="shared" si="83"/>
        <v>58600</v>
      </c>
      <c r="I647" s="54">
        <v>1620220550</v>
      </c>
      <c r="J647" s="36" t="str">
        <f t="shared" si="76"/>
        <v>1620220550</v>
      </c>
      <c r="K647" s="45" t="str">
        <f t="shared" si="77"/>
        <v>60607091620220550000</v>
      </c>
    </row>
    <row r="648" spans="1:11" s="38" customFormat="1">
      <c r="A648" s="70" t="s">
        <v>457</v>
      </c>
      <c r="B648" s="53" t="s">
        <v>448</v>
      </c>
      <c r="C648" s="54" t="s">
        <v>242</v>
      </c>
      <c r="D648" s="54" t="s">
        <v>520</v>
      </c>
      <c r="E648" s="54" t="s">
        <v>489</v>
      </c>
      <c r="F648" s="54" t="s">
        <v>458</v>
      </c>
      <c r="G648" s="55">
        <f>G649</f>
        <v>58600</v>
      </c>
      <c r="H648" s="55">
        <f>H649</f>
        <v>58600</v>
      </c>
      <c r="I648" s="54">
        <v>1620220550</v>
      </c>
      <c r="J648" s="36" t="str">
        <f t="shared" si="76"/>
        <v>1620220550</v>
      </c>
      <c r="K648" s="45" t="str">
        <f t="shared" si="77"/>
        <v>60607091620220550610</v>
      </c>
    </row>
    <row r="649" spans="1:11" s="38" customFormat="1">
      <c r="A649" s="57" t="s">
        <v>461</v>
      </c>
      <c r="B649" s="53" t="s">
        <v>448</v>
      </c>
      <c r="C649" s="54" t="s">
        <v>242</v>
      </c>
      <c r="D649" s="54" t="s">
        <v>520</v>
      </c>
      <c r="E649" s="54" t="s">
        <v>489</v>
      </c>
      <c r="F649" s="54" t="s">
        <v>462</v>
      </c>
      <c r="G649" s="55">
        <f>VLOOKUP($K649,'[1]исх данные 2018-2019'!$A$10:$H$548,6,0)</f>
        <v>58600</v>
      </c>
      <c r="H649" s="55">
        <f>VLOOKUP($K649,'[1]исх данные 2018-2019'!$A$10:$H$548,7,0)</f>
        <v>58600</v>
      </c>
      <c r="I649" s="54">
        <v>1620220550</v>
      </c>
      <c r="J649" s="36" t="str">
        <f t="shared" si="76"/>
        <v>1620220550</v>
      </c>
      <c r="K649" s="45" t="str">
        <f t="shared" si="77"/>
        <v>60607091620220550612</v>
      </c>
    </row>
    <row r="650" spans="1:11" s="38" customFormat="1">
      <c r="A650" s="52" t="s">
        <v>529</v>
      </c>
      <c r="B650" s="53" t="s">
        <v>448</v>
      </c>
      <c r="C650" s="54" t="s">
        <v>242</v>
      </c>
      <c r="D650" s="54" t="s">
        <v>520</v>
      </c>
      <c r="E650" s="54" t="s">
        <v>530</v>
      </c>
      <c r="F650" s="54" t="s">
        <v>24</v>
      </c>
      <c r="G650" s="55">
        <f>G651</f>
        <v>32512430</v>
      </c>
      <c r="H650" s="55">
        <f>H651</f>
        <v>32415730</v>
      </c>
      <c r="I650" s="54">
        <v>7500000000</v>
      </c>
      <c r="J650" s="36" t="str">
        <f t="shared" si="76"/>
        <v>7500000000</v>
      </c>
      <c r="K650" s="45" t="str">
        <f t="shared" si="77"/>
        <v>60607097500000000000</v>
      </c>
    </row>
    <row r="651" spans="1:11" s="59" customFormat="1" ht="25.5">
      <c r="A651" s="52" t="s">
        <v>531</v>
      </c>
      <c r="B651" s="53" t="s">
        <v>448</v>
      </c>
      <c r="C651" s="54" t="s">
        <v>242</v>
      </c>
      <c r="D651" s="54" t="s">
        <v>520</v>
      </c>
      <c r="E651" s="54" t="s">
        <v>532</v>
      </c>
      <c r="F651" s="54" t="s">
        <v>24</v>
      </c>
      <c r="G651" s="55">
        <f>G652+G662+G672+G666</f>
        <v>32512430</v>
      </c>
      <c r="H651" s="55">
        <f>H652+H662+H672+H666</f>
        <v>32415730</v>
      </c>
      <c r="I651" s="54">
        <v>7510000000</v>
      </c>
      <c r="J651" s="36" t="str">
        <f t="shared" si="76"/>
        <v>7510000000</v>
      </c>
      <c r="K651" s="45" t="str">
        <f t="shared" si="77"/>
        <v>60607097510000000000</v>
      </c>
    </row>
    <row r="652" spans="1:11" s="101" customFormat="1" ht="25.5">
      <c r="A652" s="52" t="s">
        <v>33</v>
      </c>
      <c r="B652" s="53" t="s">
        <v>448</v>
      </c>
      <c r="C652" s="54" t="s">
        <v>242</v>
      </c>
      <c r="D652" s="54" t="s">
        <v>520</v>
      </c>
      <c r="E652" s="54" t="s">
        <v>533</v>
      </c>
      <c r="F652" s="54" t="s">
        <v>24</v>
      </c>
      <c r="G652" s="55">
        <f>G653+G656+G658</f>
        <v>2420890</v>
      </c>
      <c r="H652" s="55">
        <f>H653+H656+H658</f>
        <v>2420890</v>
      </c>
      <c r="I652" s="54">
        <v>7510010010</v>
      </c>
      <c r="J652" s="36" t="str">
        <f t="shared" si="76"/>
        <v>7510010010</v>
      </c>
      <c r="K652" s="45" t="str">
        <f t="shared" si="77"/>
        <v>60607097510010010000</v>
      </c>
    </row>
    <row r="653" spans="1:11" s="102" customFormat="1">
      <c r="A653" s="52" t="s">
        <v>534</v>
      </c>
      <c r="B653" s="53" t="s">
        <v>448</v>
      </c>
      <c r="C653" s="54" t="s">
        <v>242</v>
      </c>
      <c r="D653" s="54" t="s">
        <v>520</v>
      </c>
      <c r="E653" s="54" t="s">
        <v>533</v>
      </c>
      <c r="F653" s="54" t="s">
        <v>36</v>
      </c>
      <c r="G653" s="55">
        <f>SUM(G654:G655)</f>
        <v>677240</v>
      </c>
      <c r="H653" s="55">
        <f>SUM(H654:H655)</f>
        <v>677240</v>
      </c>
      <c r="I653" s="54">
        <v>7510010010</v>
      </c>
      <c r="J653" s="36" t="str">
        <f t="shared" si="76"/>
        <v>7510010010</v>
      </c>
      <c r="K653" s="45" t="str">
        <f t="shared" si="77"/>
        <v>60607097510010010120</v>
      </c>
    </row>
    <row r="654" spans="1:11" s="102" customFormat="1" ht="25.5">
      <c r="A654" s="57" t="s">
        <v>37</v>
      </c>
      <c r="B654" s="53" t="s">
        <v>448</v>
      </c>
      <c r="C654" s="54" t="s">
        <v>242</v>
      </c>
      <c r="D654" s="54" t="s">
        <v>520</v>
      </c>
      <c r="E654" s="54" t="s">
        <v>533</v>
      </c>
      <c r="F654" s="54" t="s">
        <v>38</v>
      </c>
      <c r="G654" s="55">
        <f>VLOOKUP($K654,'[1]исх данные 2018-2019'!$A$10:$H$548,6,0)</f>
        <v>522400</v>
      </c>
      <c r="H654" s="55">
        <f>VLOOKUP($K654,'[1]исх данные 2018-2019'!$A$10:$H$548,7,0)</f>
        <v>522400</v>
      </c>
      <c r="I654" s="54">
        <v>7510010010</v>
      </c>
      <c r="J654" s="36" t="str">
        <f t="shared" si="76"/>
        <v>7510010010</v>
      </c>
      <c r="K654" s="45" t="str">
        <f t="shared" si="77"/>
        <v>60607097510010010122</v>
      </c>
    </row>
    <row r="655" spans="1:11" s="102" customFormat="1" ht="25.5">
      <c r="A655" s="57" t="s">
        <v>41</v>
      </c>
      <c r="B655" s="53" t="s">
        <v>448</v>
      </c>
      <c r="C655" s="54" t="s">
        <v>242</v>
      </c>
      <c r="D655" s="54" t="s">
        <v>520</v>
      </c>
      <c r="E655" s="54" t="s">
        <v>533</v>
      </c>
      <c r="F655" s="54" t="s">
        <v>42</v>
      </c>
      <c r="G655" s="55">
        <f>VLOOKUP($K655,'[1]исх данные 2018-2019'!$A$10:$H$548,6,0)</f>
        <v>154840</v>
      </c>
      <c r="H655" s="55">
        <f>VLOOKUP($K655,'[1]исх данные 2018-2019'!$A$10:$H$548,7,0)</f>
        <v>154840</v>
      </c>
      <c r="I655" s="54">
        <v>7510010010</v>
      </c>
      <c r="J655" s="36" t="str">
        <f t="shared" si="76"/>
        <v>7510010010</v>
      </c>
      <c r="K655" s="45" t="str">
        <f t="shared" si="77"/>
        <v>60607097510010010129</v>
      </c>
    </row>
    <row r="656" spans="1:11" s="102" customFormat="1" ht="25.5">
      <c r="A656" s="52" t="s">
        <v>43</v>
      </c>
      <c r="B656" s="53" t="s">
        <v>448</v>
      </c>
      <c r="C656" s="54" t="s">
        <v>242</v>
      </c>
      <c r="D656" s="54" t="s">
        <v>520</v>
      </c>
      <c r="E656" s="54" t="s">
        <v>533</v>
      </c>
      <c r="F656" s="54" t="s">
        <v>44</v>
      </c>
      <c r="G656" s="55">
        <f>G657</f>
        <v>1690510</v>
      </c>
      <c r="H656" s="55">
        <f>H657</f>
        <v>1690510</v>
      </c>
      <c r="I656" s="54">
        <v>7510010010</v>
      </c>
      <c r="J656" s="36" t="str">
        <f t="shared" ref="J656:J719" si="84">TEXT(I656,"0000000000")</f>
        <v>7510010010</v>
      </c>
      <c r="K656" s="45" t="str">
        <f t="shared" ref="K656:K719" si="85">CONCATENATE(B656,C656,D656,J656,F656)</f>
        <v>60607097510010010240</v>
      </c>
    </row>
    <row r="657" spans="1:11" s="102" customFormat="1">
      <c r="A657" s="52" t="s">
        <v>1231</v>
      </c>
      <c r="B657" s="53" t="s">
        <v>448</v>
      </c>
      <c r="C657" s="54" t="s">
        <v>242</v>
      </c>
      <c r="D657" s="54" t="s">
        <v>520</v>
      </c>
      <c r="E657" s="54" t="s">
        <v>533</v>
      </c>
      <c r="F657" s="54" t="s">
        <v>46</v>
      </c>
      <c r="G657" s="55">
        <f>VLOOKUP($K657,'[1]исх данные 2018-2019'!$A$10:$H$548,6,0)</f>
        <v>1690510</v>
      </c>
      <c r="H657" s="55">
        <f>VLOOKUP($K657,'[1]исх данные 2018-2019'!$A$10:$H$548,7,0)</f>
        <v>1690510</v>
      </c>
      <c r="I657" s="54">
        <v>7510010010</v>
      </c>
      <c r="J657" s="36" t="str">
        <f t="shared" si="84"/>
        <v>7510010010</v>
      </c>
      <c r="K657" s="45" t="str">
        <f t="shared" si="85"/>
        <v>60607097510010010244</v>
      </c>
    </row>
    <row r="658" spans="1:11" s="38" customFormat="1">
      <c r="A658" s="52" t="s">
        <v>47</v>
      </c>
      <c r="B658" s="53" t="s">
        <v>448</v>
      </c>
      <c r="C658" s="54" t="s">
        <v>242</v>
      </c>
      <c r="D658" s="54" t="s">
        <v>520</v>
      </c>
      <c r="E658" s="54" t="s">
        <v>533</v>
      </c>
      <c r="F658" s="54" t="s">
        <v>48</v>
      </c>
      <c r="G658" s="55">
        <f>SUM(G659:G661)</f>
        <v>53140</v>
      </c>
      <c r="H658" s="55">
        <f>SUM(H659:H661)</f>
        <v>53140</v>
      </c>
      <c r="I658" s="54">
        <v>7510010010</v>
      </c>
      <c r="J658" s="36" t="str">
        <f t="shared" si="84"/>
        <v>7510010010</v>
      </c>
      <c r="K658" s="45" t="str">
        <f t="shared" si="85"/>
        <v>60607097510010010850</v>
      </c>
    </row>
    <row r="659" spans="1:11" s="38" customFormat="1">
      <c r="A659" s="57" t="s">
        <v>49</v>
      </c>
      <c r="B659" s="53" t="s">
        <v>448</v>
      </c>
      <c r="C659" s="54" t="s">
        <v>242</v>
      </c>
      <c r="D659" s="54" t="s">
        <v>520</v>
      </c>
      <c r="E659" s="54" t="s">
        <v>533</v>
      </c>
      <c r="F659" s="54" t="s">
        <v>50</v>
      </c>
      <c r="G659" s="55">
        <f>VLOOKUP($K659,'[1]исх данные 2018-2019'!$A$10:$H$548,6,0)</f>
        <v>40240</v>
      </c>
      <c r="H659" s="55">
        <f>VLOOKUP($K659,'[1]исх данные 2018-2019'!$A$10:$H$548,7,0)</f>
        <v>40240</v>
      </c>
      <c r="I659" s="54">
        <v>7510010010</v>
      </c>
      <c r="J659" s="36" t="str">
        <f t="shared" si="84"/>
        <v>7510010010</v>
      </c>
      <c r="K659" s="45" t="str">
        <f t="shared" si="85"/>
        <v>60607097510010010851</v>
      </c>
    </row>
    <row r="660" spans="1:11" s="38" customFormat="1">
      <c r="A660" s="57" t="s">
        <v>51</v>
      </c>
      <c r="B660" s="53" t="s">
        <v>448</v>
      </c>
      <c r="C660" s="54" t="s">
        <v>242</v>
      </c>
      <c r="D660" s="54" t="s">
        <v>520</v>
      </c>
      <c r="E660" s="54" t="s">
        <v>533</v>
      </c>
      <c r="F660" s="54" t="s">
        <v>52</v>
      </c>
      <c r="G660" s="55">
        <f>VLOOKUP($K660,'[1]исх данные 2018-2019'!$A$10:$H$548,6,0)</f>
        <v>1900</v>
      </c>
      <c r="H660" s="55">
        <f>VLOOKUP($K660,'[1]исх данные 2018-2019'!$A$10:$H$548,7,0)</f>
        <v>1900</v>
      </c>
      <c r="I660" s="54">
        <v>7510010010</v>
      </c>
      <c r="J660" s="36" t="str">
        <f t="shared" si="84"/>
        <v>7510010010</v>
      </c>
      <c r="K660" s="45" t="str">
        <f t="shared" si="85"/>
        <v>60607097510010010852</v>
      </c>
    </row>
    <row r="661" spans="1:11" s="59" customFormat="1">
      <c r="A661" s="57" t="s">
        <v>53</v>
      </c>
      <c r="B661" s="53" t="s">
        <v>448</v>
      </c>
      <c r="C661" s="54" t="s">
        <v>242</v>
      </c>
      <c r="D661" s="54" t="s">
        <v>520</v>
      </c>
      <c r="E661" s="54" t="s">
        <v>533</v>
      </c>
      <c r="F661" s="54" t="s">
        <v>54</v>
      </c>
      <c r="G661" s="55">
        <f>VLOOKUP($K661,'[1]исх данные 2018-2019'!$A$10:$H$548,6,0)</f>
        <v>11000</v>
      </c>
      <c r="H661" s="55">
        <f>VLOOKUP($K661,'[1]исх данные 2018-2019'!$A$10:$H$548,7,0)</f>
        <v>11000</v>
      </c>
      <c r="I661" s="54">
        <v>7510010010</v>
      </c>
      <c r="J661" s="36" t="str">
        <f t="shared" si="84"/>
        <v>7510010010</v>
      </c>
      <c r="K661" s="45" t="str">
        <f t="shared" si="85"/>
        <v>60607097510010010853</v>
      </c>
    </row>
    <row r="662" spans="1:11" s="38" customFormat="1" ht="25.5">
      <c r="A662" s="52" t="s">
        <v>55</v>
      </c>
      <c r="B662" s="53" t="s">
        <v>448</v>
      </c>
      <c r="C662" s="54" t="s">
        <v>242</v>
      </c>
      <c r="D662" s="54" t="s">
        <v>520</v>
      </c>
      <c r="E662" s="54" t="s">
        <v>535</v>
      </c>
      <c r="F662" s="54" t="s">
        <v>24</v>
      </c>
      <c r="G662" s="55">
        <f>G663</f>
        <v>21313480</v>
      </c>
      <c r="H662" s="55">
        <f>H663</f>
        <v>21313480</v>
      </c>
      <c r="I662" s="54">
        <v>7510010020</v>
      </c>
      <c r="J662" s="36" t="str">
        <f t="shared" si="84"/>
        <v>7510010020</v>
      </c>
      <c r="K662" s="45" t="str">
        <f t="shared" si="85"/>
        <v>60607097510010020000</v>
      </c>
    </row>
    <row r="663" spans="1:11" s="38" customFormat="1">
      <c r="A663" s="52" t="s">
        <v>534</v>
      </c>
      <c r="B663" s="53" t="s">
        <v>448</v>
      </c>
      <c r="C663" s="54" t="s">
        <v>242</v>
      </c>
      <c r="D663" s="54" t="s">
        <v>520</v>
      </c>
      <c r="E663" s="54" t="s">
        <v>535</v>
      </c>
      <c r="F663" s="54" t="s">
        <v>36</v>
      </c>
      <c r="G663" s="55">
        <f>SUM(G664:G665)</f>
        <v>21313480</v>
      </c>
      <c r="H663" s="55">
        <f>SUM(H664:H665)</f>
        <v>21313480</v>
      </c>
      <c r="I663" s="54">
        <v>7510010020</v>
      </c>
      <c r="J663" s="36" t="str">
        <f t="shared" si="84"/>
        <v>7510010020</v>
      </c>
      <c r="K663" s="45" t="str">
        <f t="shared" si="85"/>
        <v>60607097510010020120</v>
      </c>
    </row>
    <row r="664" spans="1:11" s="38" customFormat="1">
      <c r="A664" s="57" t="s">
        <v>57</v>
      </c>
      <c r="B664" s="53" t="s">
        <v>448</v>
      </c>
      <c r="C664" s="54" t="s">
        <v>242</v>
      </c>
      <c r="D664" s="54" t="s">
        <v>520</v>
      </c>
      <c r="E664" s="54" t="s">
        <v>535</v>
      </c>
      <c r="F664" s="54" t="s">
        <v>58</v>
      </c>
      <c r="G664" s="55">
        <f>VLOOKUP($K664,'[1]исх данные 2018-2019'!$A$10:$H$548,6,0)</f>
        <v>16372675</v>
      </c>
      <c r="H664" s="55">
        <f>VLOOKUP($K664,'[1]исх данные 2018-2019'!$A$10:$H$548,7,0)</f>
        <v>16372675</v>
      </c>
      <c r="I664" s="54">
        <v>7510010020</v>
      </c>
      <c r="J664" s="36" t="str">
        <f t="shared" si="84"/>
        <v>7510010020</v>
      </c>
      <c r="K664" s="45" t="str">
        <f t="shared" si="85"/>
        <v>60607097510010020121</v>
      </c>
    </row>
    <row r="665" spans="1:11" s="59" customFormat="1" ht="25.5">
      <c r="A665" s="57" t="s">
        <v>41</v>
      </c>
      <c r="B665" s="53" t="s">
        <v>448</v>
      </c>
      <c r="C665" s="54" t="s">
        <v>242</v>
      </c>
      <c r="D665" s="54" t="s">
        <v>520</v>
      </c>
      <c r="E665" s="54" t="s">
        <v>535</v>
      </c>
      <c r="F665" s="54" t="s">
        <v>42</v>
      </c>
      <c r="G665" s="55">
        <f>VLOOKUP($K665,'[1]исх данные 2018-2019'!$A$10:$H$548,6,0)</f>
        <v>4940805</v>
      </c>
      <c r="H665" s="55">
        <f>VLOOKUP($K665,'[1]исх данные 2018-2019'!$A$10:$H$548,7,0)</f>
        <v>4940805</v>
      </c>
      <c r="I665" s="54">
        <v>7510010020</v>
      </c>
      <c r="J665" s="36" t="str">
        <f t="shared" si="84"/>
        <v>7510010020</v>
      </c>
      <c r="K665" s="45" t="str">
        <f t="shared" si="85"/>
        <v>60607097510010020129</v>
      </c>
    </row>
    <row r="666" spans="1:11" s="38" customFormat="1">
      <c r="A666" s="214" t="s">
        <v>152</v>
      </c>
      <c r="B666" s="53" t="s">
        <v>448</v>
      </c>
      <c r="C666" s="54" t="s">
        <v>242</v>
      </c>
      <c r="D666" s="54" t="s">
        <v>520</v>
      </c>
      <c r="E666" s="54" t="s">
        <v>1291</v>
      </c>
      <c r="F666" s="54" t="s">
        <v>24</v>
      </c>
      <c r="G666" s="55">
        <f>G667+G670</f>
        <v>6806640</v>
      </c>
      <c r="H666" s="55">
        <f>H667+H670</f>
        <v>6709940</v>
      </c>
      <c r="I666" s="54">
        <v>7510011010</v>
      </c>
      <c r="J666" s="36" t="str">
        <f t="shared" si="84"/>
        <v>7510011010</v>
      </c>
      <c r="K666" s="45" t="str">
        <f t="shared" si="85"/>
        <v>60607097510011010000</v>
      </c>
    </row>
    <row r="667" spans="1:11" s="59" customFormat="1">
      <c r="A667" s="213" t="s">
        <v>154</v>
      </c>
      <c r="B667" s="53" t="s">
        <v>448</v>
      </c>
      <c r="C667" s="54" t="s">
        <v>242</v>
      </c>
      <c r="D667" s="54" t="s">
        <v>520</v>
      </c>
      <c r="E667" s="54" t="s">
        <v>1291</v>
      </c>
      <c r="F667" s="54" t="s">
        <v>155</v>
      </c>
      <c r="G667" s="55">
        <f>SUM(G668:G669)</f>
        <v>5943040</v>
      </c>
      <c r="H667" s="55">
        <f>SUM(H668:H669)</f>
        <v>6483320</v>
      </c>
      <c r="I667" s="54">
        <v>7510011010</v>
      </c>
      <c r="J667" s="36" t="str">
        <f t="shared" si="84"/>
        <v>7510011010</v>
      </c>
      <c r="K667" s="45" t="str">
        <f t="shared" si="85"/>
        <v>60607097510011010110</v>
      </c>
    </row>
    <row r="668" spans="1:11" s="38" customFormat="1">
      <c r="A668" s="57" t="s">
        <v>156</v>
      </c>
      <c r="B668" s="53" t="s">
        <v>448</v>
      </c>
      <c r="C668" s="54" t="s">
        <v>242</v>
      </c>
      <c r="D668" s="54" t="s">
        <v>520</v>
      </c>
      <c r="E668" s="54" t="s">
        <v>1291</v>
      </c>
      <c r="F668" s="54" t="s">
        <v>157</v>
      </c>
      <c r="G668" s="55">
        <f>VLOOKUP($K668,'[1]исх данные 2018-2019'!$A$10:$H$548,6,0)</f>
        <v>4564550</v>
      </c>
      <c r="H668" s="55">
        <f>VLOOKUP($K668,'[1]исх данные 2018-2019'!$A$10:$H$548,7,0)</f>
        <v>4979510</v>
      </c>
      <c r="I668" s="54">
        <v>7510011010</v>
      </c>
      <c r="J668" s="36" t="str">
        <f t="shared" si="84"/>
        <v>7510011010</v>
      </c>
      <c r="K668" s="45" t="str">
        <f t="shared" si="85"/>
        <v>60607097510011010111</v>
      </c>
    </row>
    <row r="669" spans="1:11" s="38" customFormat="1" ht="25.5">
      <c r="A669" s="57" t="s">
        <v>160</v>
      </c>
      <c r="B669" s="53" t="s">
        <v>448</v>
      </c>
      <c r="C669" s="54" t="s">
        <v>242</v>
      </c>
      <c r="D669" s="54" t="s">
        <v>520</v>
      </c>
      <c r="E669" s="54" t="s">
        <v>1291</v>
      </c>
      <c r="F669" s="54" t="s">
        <v>161</v>
      </c>
      <c r="G669" s="55">
        <f>VLOOKUP($K669,'[1]исх данные 2018-2019'!$A$10:$H$548,6,0)</f>
        <v>1378490</v>
      </c>
      <c r="H669" s="55">
        <f>VLOOKUP($K669,'[1]исх данные 2018-2019'!$A$10:$H$548,7,0)</f>
        <v>1503810</v>
      </c>
      <c r="I669" s="54">
        <v>7510011010</v>
      </c>
      <c r="J669" s="36" t="str">
        <f t="shared" si="84"/>
        <v>7510011010</v>
      </c>
      <c r="K669" s="45" t="str">
        <f t="shared" si="85"/>
        <v>60607097510011010119</v>
      </c>
    </row>
    <row r="670" spans="1:11" s="38" customFormat="1" ht="25.5">
      <c r="A670" s="52" t="s">
        <v>43</v>
      </c>
      <c r="B670" s="53" t="s">
        <v>448</v>
      </c>
      <c r="C670" s="54" t="s">
        <v>242</v>
      </c>
      <c r="D670" s="54" t="s">
        <v>520</v>
      </c>
      <c r="E670" s="54" t="s">
        <v>1291</v>
      </c>
      <c r="F670" s="54" t="s">
        <v>44</v>
      </c>
      <c r="G670" s="55">
        <f>G671</f>
        <v>863600</v>
      </c>
      <c r="H670" s="55">
        <f>H671</f>
        <v>226620</v>
      </c>
      <c r="I670" s="54">
        <v>7510011010</v>
      </c>
      <c r="J670" s="36" t="str">
        <f t="shared" si="84"/>
        <v>7510011010</v>
      </c>
      <c r="K670" s="45" t="str">
        <f t="shared" si="85"/>
        <v>60607097510011010240</v>
      </c>
    </row>
    <row r="671" spans="1:11" s="38" customFormat="1">
      <c r="A671" s="52" t="s">
        <v>1231</v>
      </c>
      <c r="B671" s="53" t="s">
        <v>448</v>
      </c>
      <c r="C671" s="54" t="s">
        <v>242</v>
      </c>
      <c r="D671" s="54" t="s">
        <v>520</v>
      </c>
      <c r="E671" s="54" t="s">
        <v>1291</v>
      </c>
      <c r="F671" s="54" t="s">
        <v>46</v>
      </c>
      <c r="G671" s="55">
        <f>VLOOKUP($K671,'[1]исх данные 2018-2019'!$A$10:$H$548,6,0)</f>
        <v>863600</v>
      </c>
      <c r="H671" s="55">
        <f>VLOOKUP($K671,'[1]исх данные 2018-2019'!$A$10:$H$548,7,0)</f>
        <v>226620</v>
      </c>
      <c r="I671" s="54">
        <v>7510011010</v>
      </c>
      <c r="J671" s="36" t="str">
        <f t="shared" si="84"/>
        <v>7510011010</v>
      </c>
      <c r="K671" s="45" t="str">
        <f t="shared" si="85"/>
        <v>60607097510011010244</v>
      </c>
    </row>
    <row r="672" spans="1:11" s="38" customFormat="1" ht="38.25">
      <c r="A672" s="52" t="s">
        <v>536</v>
      </c>
      <c r="B672" s="53" t="s">
        <v>448</v>
      </c>
      <c r="C672" s="54" t="s">
        <v>242</v>
      </c>
      <c r="D672" s="54" t="s">
        <v>520</v>
      </c>
      <c r="E672" s="54" t="s">
        <v>537</v>
      </c>
      <c r="F672" s="54" t="s">
        <v>24</v>
      </c>
      <c r="G672" s="55">
        <f>G673+G677</f>
        <v>1971420</v>
      </c>
      <c r="H672" s="55">
        <f>H673+H677</f>
        <v>1971420</v>
      </c>
      <c r="I672" s="54">
        <v>7510076200</v>
      </c>
      <c r="J672" s="36" t="str">
        <f t="shared" si="84"/>
        <v>7510076200</v>
      </c>
      <c r="K672" s="45" t="str">
        <f t="shared" si="85"/>
        <v>60607097510076200000</v>
      </c>
    </row>
    <row r="673" spans="1:11" s="59" customFormat="1">
      <c r="A673" s="52" t="s">
        <v>534</v>
      </c>
      <c r="B673" s="53" t="s">
        <v>448</v>
      </c>
      <c r="C673" s="54" t="s">
        <v>242</v>
      </c>
      <c r="D673" s="54" t="s">
        <v>520</v>
      </c>
      <c r="E673" s="54" t="s">
        <v>537</v>
      </c>
      <c r="F673" s="54" t="s">
        <v>36</v>
      </c>
      <c r="G673" s="55">
        <f>SUM(G674:G676)</f>
        <v>1951930</v>
      </c>
      <c r="H673" s="55">
        <f>SUM(H674:H676)</f>
        <v>1951930</v>
      </c>
      <c r="I673" s="54">
        <v>7510076200</v>
      </c>
      <c r="J673" s="36" t="str">
        <f t="shared" si="84"/>
        <v>7510076200</v>
      </c>
      <c r="K673" s="45" t="str">
        <f t="shared" si="85"/>
        <v>60607097510076200120</v>
      </c>
    </row>
    <row r="674" spans="1:11" s="101" customFormat="1">
      <c r="A674" s="57" t="s">
        <v>57</v>
      </c>
      <c r="B674" s="53" t="s">
        <v>448</v>
      </c>
      <c r="C674" s="54" t="s">
        <v>242</v>
      </c>
      <c r="D674" s="54" t="s">
        <v>520</v>
      </c>
      <c r="E674" s="54" t="s">
        <v>537</v>
      </c>
      <c r="F674" s="54" t="s">
        <v>58</v>
      </c>
      <c r="G674" s="55">
        <f>VLOOKUP($K674,'[1]исх данные 2018-2019'!$A$10:$H$548,6,0)</f>
        <v>1446982</v>
      </c>
      <c r="H674" s="55">
        <f>VLOOKUP($K674,'[1]исх данные 2018-2019'!$A$10:$H$548,7,0)</f>
        <v>1446982</v>
      </c>
      <c r="I674" s="54">
        <v>7510076200</v>
      </c>
      <c r="J674" s="36" t="str">
        <f t="shared" si="84"/>
        <v>7510076200</v>
      </c>
      <c r="K674" s="45" t="str">
        <f t="shared" si="85"/>
        <v>60607097510076200121</v>
      </c>
    </row>
    <row r="675" spans="1:11" s="102" customFormat="1" ht="25.5">
      <c r="A675" s="57" t="s">
        <v>37</v>
      </c>
      <c r="B675" s="53" t="s">
        <v>448</v>
      </c>
      <c r="C675" s="54" t="s">
        <v>242</v>
      </c>
      <c r="D675" s="54" t="s">
        <v>520</v>
      </c>
      <c r="E675" s="54" t="s">
        <v>537</v>
      </c>
      <c r="F675" s="54" t="s">
        <v>38</v>
      </c>
      <c r="G675" s="55">
        <f>VLOOKUP($K675,'[1]исх данные 2018-2019'!$A$10:$H$548,6,0)</f>
        <v>51660</v>
      </c>
      <c r="H675" s="55">
        <f>VLOOKUP($K675,'[1]исх данные 2018-2019'!$A$10:$H$548,7,0)</f>
        <v>51660</v>
      </c>
      <c r="I675" s="54">
        <v>7510076200</v>
      </c>
      <c r="J675" s="36" t="str">
        <f t="shared" si="84"/>
        <v>7510076200</v>
      </c>
      <c r="K675" s="45" t="str">
        <f t="shared" si="85"/>
        <v>60607097510076200122</v>
      </c>
    </row>
    <row r="676" spans="1:11" s="101" customFormat="1" ht="25.5">
      <c r="A676" s="57" t="s">
        <v>41</v>
      </c>
      <c r="B676" s="53" t="s">
        <v>448</v>
      </c>
      <c r="C676" s="54" t="s">
        <v>242</v>
      </c>
      <c r="D676" s="54" t="s">
        <v>520</v>
      </c>
      <c r="E676" s="54" t="s">
        <v>537</v>
      </c>
      <c r="F676" s="54" t="s">
        <v>42</v>
      </c>
      <c r="G676" s="55">
        <f>VLOOKUP($K676,'[1]исх данные 2018-2019'!$A$10:$H$548,6,0)</f>
        <v>453288</v>
      </c>
      <c r="H676" s="55">
        <f>VLOOKUP($K676,'[1]исх данные 2018-2019'!$A$10:$H$548,7,0)</f>
        <v>453288</v>
      </c>
      <c r="I676" s="54">
        <v>7510076200</v>
      </c>
      <c r="J676" s="36" t="str">
        <f t="shared" si="84"/>
        <v>7510076200</v>
      </c>
      <c r="K676" s="45" t="str">
        <f t="shared" si="85"/>
        <v>60607097510076200129</v>
      </c>
    </row>
    <row r="677" spans="1:11" s="101" customFormat="1" ht="25.5">
      <c r="A677" s="52" t="s">
        <v>43</v>
      </c>
      <c r="B677" s="53" t="s">
        <v>448</v>
      </c>
      <c r="C677" s="54" t="s">
        <v>242</v>
      </c>
      <c r="D677" s="54" t="s">
        <v>520</v>
      </c>
      <c r="E677" s="54" t="s">
        <v>537</v>
      </c>
      <c r="F677" s="54" t="s">
        <v>44</v>
      </c>
      <c r="G677" s="55">
        <f>G678</f>
        <v>19490</v>
      </c>
      <c r="H677" s="55">
        <f>H678</f>
        <v>19490</v>
      </c>
      <c r="I677" s="54">
        <v>7510076200</v>
      </c>
      <c r="J677" s="36" t="str">
        <f t="shared" si="84"/>
        <v>7510076200</v>
      </c>
      <c r="K677" s="45" t="str">
        <f t="shared" si="85"/>
        <v>60607097510076200240</v>
      </c>
    </row>
    <row r="678" spans="1:11" s="101" customFormat="1">
      <c r="A678" s="52" t="s">
        <v>1231</v>
      </c>
      <c r="B678" s="53" t="s">
        <v>448</v>
      </c>
      <c r="C678" s="54" t="s">
        <v>242</v>
      </c>
      <c r="D678" s="54" t="s">
        <v>520</v>
      </c>
      <c r="E678" s="54" t="s">
        <v>537</v>
      </c>
      <c r="F678" s="54" t="s">
        <v>46</v>
      </c>
      <c r="G678" s="55">
        <f>VLOOKUP($K678,'[1]исх данные 2018-2019'!$A$10:$H$548,6,0)</f>
        <v>19490</v>
      </c>
      <c r="H678" s="55">
        <f>VLOOKUP($K678,'[1]исх данные 2018-2019'!$A$10:$H$548,7,0)</f>
        <v>19490</v>
      </c>
      <c r="I678" s="54">
        <v>7510076200</v>
      </c>
      <c r="J678" s="36" t="str">
        <f t="shared" si="84"/>
        <v>7510076200</v>
      </c>
      <c r="K678" s="45" t="str">
        <f t="shared" si="85"/>
        <v>60607097510076200244</v>
      </c>
    </row>
    <row r="679" spans="1:11" s="101" customFormat="1">
      <c r="A679" s="40" t="s">
        <v>366</v>
      </c>
      <c r="B679" s="41" t="s">
        <v>448</v>
      </c>
      <c r="C679" s="42" t="s">
        <v>367</v>
      </c>
      <c r="D679" s="42" t="s">
        <v>22</v>
      </c>
      <c r="E679" s="42" t="s">
        <v>23</v>
      </c>
      <c r="F679" s="42" t="s">
        <v>24</v>
      </c>
      <c r="G679" s="43">
        <f t="shared" ref="G679:H681" si="86">G680</f>
        <v>130554890</v>
      </c>
      <c r="H679" s="43">
        <f t="shared" si="86"/>
        <v>130554890</v>
      </c>
      <c r="I679" s="42">
        <v>0</v>
      </c>
      <c r="J679" s="36" t="str">
        <f t="shared" si="84"/>
        <v>0000000000</v>
      </c>
      <c r="K679" s="45" t="str">
        <f t="shared" si="85"/>
        <v>60610000000000000000</v>
      </c>
    </row>
    <row r="680" spans="1:11" s="101" customFormat="1">
      <c r="A680" s="47" t="s">
        <v>538</v>
      </c>
      <c r="B680" s="48" t="s">
        <v>448</v>
      </c>
      <c r="C680" s="49" t="s">
        <v>367</v>
      </c>
      <c r="D680" s="49" t="s">
        <v>86</v>
      </c>
      <c r="E680" s="49" t="s">
        <v>23</v>
      </c>
      <c r="F680" s="49" t="s">
        <v>24</v>
      </c>
      <c r="G680" s="50">
        <f t="shared" si="86"/>
        <v>130554890</v>
      </c>
      <c r="H680" s="50">
        <f t="shared" si="86"/>
        <v>130554890</v>
      </c>
      <c r="I680" s="49">
        <v>0</v>
      </c>
      <c r="J680" s="36" t="str">
        <f t="shared" si="84"/>
        <v>0000000000</v>
      </c>
      <c r="K680" s="45" t="str">
        <f t="shared" si="85"/>
        <v>60610040000000000000</v>
      </c>
    </row>
    <row r="681" spans="1:11" s="102" customFormat="1">
      <c r="A681" s="70" t="s">
        <v>450</v>
      </c>
      <c r="B681" s="53" t="s">
        <v>448</v>
      </c>
      <c r="C681" s="54" t="s">
        <v>367</v>
      </c>
      <c r="D681" s="54" t="s">
        <v>86</v>
      </c>
      <c r="E681" s="54" t="s">
        <v>451</v>
      </c>
      <c r="F681" s="54" t="s">
        <v>24</v>
      </c>
      <c r="G681" s="55">
        <f t="shared" si="86"/>
        <v>130554890</v>
      </c>
      <c r="H681" s="55">
        <f t="shared" si="86"/>
        <v>130554890</v>
      </c>
      <c r="I681" s="54">
        <v>100000000</v>
      </c>
      <c r="J681" s="36" t="str">
        <f t="shared" si="84"/>
        <v>0100000000</v>
      </c>
      <c r="K681" s="45" t="str">
        <f t="shared" si="85"/>
        <v>60610040100000000000</v>
      </c>
    </row>
    <row r="682" spans="1:11" s="101" customFormat="1" ht="25.5">
      <c r="A682" s="70" t="s">
        <v>452</v>
      </c>
      <c r="B682" s="53" t="s">
        <v>448</v>
      </c>
      <c r="C682" s="54" t="s">
        <v>367</v>
      </c>
      <c r="D682" s="54" t="s">
        <v>86</v>
      </c>
      <c r="E682" s="54" t="s">
        <v>453</v>
      </c>
      <c r="F682" s="54" t="s">
        <v>24</v>
      </c>
      <c r="G682" s="55">
        <f>G683+G689</f>
        <v>130554890</v>
      </c>
      <c r="H682" s="55">
        <f>H683+H689</f>
        <v>130554890</v>
      </c>
      <c r="I682" s="54">
        <v>110000000</v>
      </c>
      <c r="J682" s="36" t="str">
        <f t="shared" si="84"/>
        <v>0110000000</v>
      </c>
      <c r="K682" s="45" t="str">
        <f t="shared" si="85"/>
        <v>60610040110000000000</v>
      </c>
    </row>
    <row r="683" spans="1:11" s="101" customFormat="1" ht="25.5">
      <c r="A683" s="70" t="s">
        <v>454</v>
      </c>
      <c r="B683" s="53" t="s">
        <v>448</v>
      </c>
      <c r="C683" s="54" t="s">
        <v>367</v>
      </c>
      <c r="D683" s="54" t="s">
        <v>86</v>
      </c>
      <c r="E683" s="54" t="s">
        <v>455</v>
      </c>
      <c r="F683" s="54" t="s">
        <v>24</v>
      </c>
      <c r="G683" s="55">
        <f>G684</f>
        <v>83933400</v>
      </c>
      <c r="H683" s="55">
        <f>H684</f>
        <v>83933400</v>
      </c>
      <c r="I683" s="54">
        <v>110100000</v>
      </c>
      <c r="J683" s="36" t="str">
        <f t="shared" si="84"/>
        <v>0110100000</v>
      </c>
      <c r="K683" s="45" t="str">
        <f t="shared" si="85"/>
        <v>60610040110100000000</v>
      </c>
    </row>
    <row r="684" spans="1:11" s="101" customFormat="1" ht="38.25">
      <c r="A684" s="70" t="s">
        <v>539</v>
      </c>
      <c r="B684" s="53" t="s">
        <v>448</v>
      </c>
      <c r="C684" s="54" t="s">
        <v>367</v>
      </c>
      <c r="D684" s="54" t="s">
        <v>86</v>
      </c>
      <c r="E684" s="54" t="s">
        <v>540</v>
      </c>
      <c r="F684" s="54" t="s">
        <v>24</v>
      </c>
      <c r="G684" s="55">
        <f>G685+G687</f>
        <v>83933400</v>
      </c>
      <c r="H684" s="55">
        <f>H685+H687</f>
        <v>83933400</v>
      </c>
      <c r="I684" s="54">
        <v>110176140</v>
      </c>
      <c r="J684" s="36" t="str">
        <f t="shared" si="84"/>
        <v>0110176140</v>
      </c>
      <c r="K684" s="45" t="str">
        <f t="shared" si="85"/>
        <v>60610040110176140000</v>
      </c>
    </row>
    <row r="685" spans="1:11" s="101" customFormat="1" ht="25.5">
      <c r="A685" s="52" t="s">
        <v>43</v>
      </c>
      <c r="B685" s="53" t="s">
        <v>448</v>
      </c>
      <c r="C685" s="54" t="s">
        <v>367</v>
      </c>
      <c r="D685" s="54" t="s">
        <v>86</v>
      </c>
      <c r="E685" s="54" t="s">
        <v>540</v>
      </c>
      <c r="F685" s="54" t="s">
        <v>44</v>
      </c>
      <c r="G685" s="55">
        <f>G686</f>
        <v>1259000</v>
      </c>
      <c r="H685" s="55">
        <f>H686</f>
        <v>1259000</v>
      </c>
      <c r="I685" s="54">
        <v>110176140</v>
      </c>
      <c r="J685" s="36" t="str">
        <f t="shared" si="84"/>
        <v>0110176140</v>
      </c>
      <c r="K685" s="45" t="str">
        <f t="shared" si="85"/>
        <v>60610040110176140240</v>
      </c>
    </row>
    <row r="686" spans="1:11" s="101" customFormat="1">
      <c r="A686" s="52" t="s">
        <v>1231</v>
      </c>
      <c r="B686" s="53" t="s">
        <v>448</v>
      </c>
      <c r="C686" s="54" t="s">
        <v>367</v>
      </c>
      <c r="D686" s="54" t="s">
        <v>86</v>
      </c>
      <c r="E686" s="54" t="s">
        <v>540</v>
      </c>
      <c r="F686" s="54" t="s">
        <v>46</v>
      </c>
      <c r="G686" s="55">
        <f>VLOOKUP($K686,'[1]исх данные 2018-2019'!$A$10:$H$548,6,0)</f>
        <v>1259000</v>
      </c>
      <c r="H686" s="55">
        <f>VLOOKUP($K686,'[1]исх данные 2018-2019'!$A$10:$H$548,7,0)</f>
        <v>1259000</v>
      </c>
      <c r="I686" s="54">
        <v>110176140</v>
      </c>
      <c r="J686" s="36" t="str">
        <f t="shared" si="84"/>
        <v>0110176140</v>
      </c>
      <c r="K686" s="45" t="str">
        <f t="shared" si="85"/>
        <v>60610040110176140244</v>
      </c>
    </row>
    <row r="687" spans="1:11" s="101" customFormat="1">
      <c r="A687" s="70" t="s">
        <v>541</v>
      </c>
      <c r="B687" s="53" t="s">
        <v>448</v>
      </c>
      <c r="C687" s="54" t="s">
        <v>367</v>
      </c>
      <c r="D687" s="54" t="s">
        <v>86</v>
      </c>
      <c r="E687" s="54" t="s">
        <v>540</v>
      </c>
      <c r="F687" s="54" t="s">
        <v>542</v>
      </c>
      <c r="G687" s="55">
        <f>G688</f>
        <v>82674400</v>
      </c>
      <c r="H687" s="55">
        <f>H688</f>
        <v>82674400</v>
      </c>
      <c r="I687" s="54">
        <v>110176140</v>
      </c>
      <c r="J687" s="36" t="str">
        <f t="shared" si="84"/>
        <v>0110176140</v>
      </c>
      <c r="K687" s="45" t="str">
        <f t="shared" si="85"/>
        <v>60610040110176140310</v>
      </c>
    </row>
    <row r="688" spans="1:11" s="102" customFormat="1" ht="25.5">
      <c r="A688" s="57" t="s">
        <v>543</v>
      </c>
      <c r="B688" s="53" t="s">
        <v>448</v>
      </c>
      <c r="C688" s="54" t="s">
        <v>367</v>
      </c>
      <c r="D688" s="54" t="s">
        <v>86</v>
      </c>
      <c r="E688" s="54" t="s">
        <v>540</v>
      </c>
      <c r="F688" s="54" t="s">
        <v>544</v>
      </c>
      <c r="G688" s="55">
        <f>VLOOKUP($K688,'[1]исх данные 2018-2019'!$A$10:$H$548,6,0)</f>
        <v>82674400</v>
      </c>
      <c r="H688" s="55">
        <f>VLOOKUP($K688,'[1]исх данные 2018-2019'!$A$10:$H$548,7,0)</f>
        <v>82674400</v>
      </c>
      <c r="I688" s="54">
        <v>110176140</v>
      </c>
      <c r="J688" s="36" t="str">
        <f t="shared" si="84"/>
        <v>0110176140</v>
      </c>
      <c r="K688" s="45" t="str">
        <f t="shared" si="85"/>
        <v>60610040110176140313</v>
      </c>
    </row>
    <row r="689" spans="1:11" s="101" customFormat="1" ht="25.5">
      <c r="A689" s="70" t="s">
        <v>545</v>
      </c>
      <c r="B689" s="53" t="s">
        <v>448</v>
      </c>
      <c r="C689" s="54" t="s">
        <v>367</v>
      </c>
      <c r="D689" s="54" t="s">
        <v>86</v>
      </c>
      <c r="E689" s="54" t="s">
        <v>546</v>
      </c>
      <c r="F689" s="54" t="s">
        <v>24</v>
      </c>
      <c r="G689" s="55">
        <f>G690+G693+G696+G699</f>
        <v>46621490</v>
      </c>
      <c r="H689" s="55">
        <f>H690+H693+H696+H699</f>
        <v>46621490</v>
      </c>
      <c r="I689" s="54">
        <v>110700000</v>
      </c>
      <c r="J689" s="36" t="str">
        <f t="shared" si="84"/>
        <v>0110700000</v>
      </c>
      <c r="K689" s="45" t="str">
        <f t="shared" si="85"/>
        <v>60610040110700000000</v>
      </c>
    </row>
    <row r="690" spans="1:11" s="101" customFormat="1">
      <c r="A690" s="70" t="s">
        <v>547</v>
      </c>
      <c r="B690" s="53" t="s">
        <v>448</v>
      </c>
      <c r="C690" s="54" t="s">
        <v>367</v>
      </c>
      <c r="D690" s="54" t="s">
        <v>86</v>
      </c>
      <c r="E690" s="54" t="s">
        <v>548</v>
      </c>
      <c r="F690" s="54" t="s">
        <v>24</v>
      </c>
      <c r="G690" s="55">
        <f>G691</f>
        <v>28714450</v>
      </c>
      <c r="H690" s="55">
        <f>H691</f>
        <v>28714450</v>
      </c>
      <c r="I690" s="54">
        <v>110778110</v>
      </c>
      <c r="J690" s="36" t="str">
        <f t="shared" si="84"/>
        <v>0110778110</v>
      </c>
      <c r="K690" s="45" t="str">
        <f t="shared" si="85"/>
        <v>60610040110778110000</v>
      </c>
    </row>
    <row r="691" spans="1:11" s="101" customFormat="1">
      <c r="A691" s="70" t="s">
        <v>380</v>
      </c>
      <c r="B691" s="53" t="s">
        <v>448</v>
      </c>
      <c r="C691" s="54" t="s">
        <v>367</v>
      </c>
      <c r="D691" s="54" t="s">
        <v>86</v>
      </c>
      <c r="E691" s="54" t="s">
        <v>548</v>
      </c>
      <c r="F691" s="54" t="s">
        <v>381</v>
      </c>
      <c r="G691" s="55">
        <f>G692</f>
        <v>28714450</v>
      </c>
      <c r="H691" s="55">
        <f>H692</f>
        <v>28714450</v>
      </c>
      <c r="I691" s="54">
        <v>110778110</v>
      </c>
      <c r="J691" s="36" t="str">
        <f t="shared" si="84"/>
        <v>0110778110</v>
      </c>
      <c r="K691" s="45" t="str">
        <f t="shared" si="85"/>
        <v>60610040110778110320</v>
      </c>
    </row>
    <row r="692" spans="1:11" s="101" customFormat="1" ht="25.5">
      <c r="A692" s="52" t="s">
        <v>549</v>
      </c>
      <c r="B692" s="53" t="s">
        <v>448</v>
      </c>
      <c r="C692" s="54" t="s">
        <v>367</v>
      </c>
      <c r="D692" s="54" t="s">
        <v>86</v>
      </c>
      <c r="E692" s="54" t="s">
        <v>548</v>
      </c>
      <c r="F692" s="54" t="s">
        <v>550</v>
      </c>
      <c r="G692" s="55">
        <f>VLOOKUP($K692,'[1]исх данные 2018-2019'!$A$10:$H$548,6,0)</f>
        <v>28714450</v>
      </c>
      <c r="H692" s="55">
        <f>VLOOKUP($K692,'[1]исх данные 2018-2019'!$A$10:$H$548,7,0)</f>
        <v>28714450</v>
      </c>
      <c r="I692" s="54">
        <v>110778110</v>
      </c>
      <c r="J692" s="36" t="str">
        <f t="shared" si="84"/>
        <v>0110778110</v>
      </c>
      <c r="K692" s="45" t="str">
        <f t="shared" si="85"/>
        <v>60610040110778110323</v>
      </c>
    </row>
    <row r="693" spans="1:11" s="101" customFormat="1" ht="38.25">
      <c r="A693" s="52" t="s">
        <v>551</v>
      </c>
      <c r="B693" s="53" t="s">
        <v>448</v>
      </c>
      <c r="C693" s="54" t="s">
        <v>367</v>
      </c>
      <c r="D693" s="54" t="s">
        <v>86</v>
      </c>
      <c r="E693" s="54" t="s">
        <v>552</v>
      </c>
      <c r="F693" s="54" t="s">
        <v>24</v>
      </c>
      <c r="G693" s="55">
        <f>G694</f>
        <v>1642420</v>
      </c>
      <c r="H693" s="55">
        <f>H694</f>
        <v>1642420</v>
      </c>
      <c r="I693" s="54">
        <v>110778120</v>
      </c>
      <c r="J693" s="36" t="str">
        <f t="shared" si="84"/>
        <v>0110778120</v>
      </c>
      <c r="K693" s="45" t="str">
        <f t="shared" si="85"/>
        <v>60610040110778120000</v>
      </c>
    </row>
    <row r="694" spans="1:11" s="102" customFormat="1">
      <c r="A694" s="70" t="s">
        <v>380</v>
      </c>
      <c r="B694" s="53" t="s">
        <v>448</v>
      </c>
      <c r="C694" s="54" t="s">
        <v>367</v>
      </c>
      <c r="D694" s="54" t="s">
        <v>86</v>
      </c>
      <c r="E694" s="54" t="s">
        <v>552</v>
      </c>
      <c r="F694" s="54" t="s">
        <v>381</v>
      </c>
      <c r="G694" s="55">
        <f>G695</f>
        <v>1642420</v>
      </c>
      <c r="H694" s="55">
        <f>H695</f>
        <v>1642420</v>
      </c>
      <c r="I694" s="54">
        <v>110778120</v>
      </c>
      <c r="J694" s="36" t="str">
        <f t="shared" si="84"/>
        <v>0110778120</v>
      </c>
      <c r="K694" s="45" t="str">
        <f t="shared" si="85"/>
        <v>60610040110778120320</v>
      </c>
    </row>
    <row r="695" spans="1:11" s="101" customFormat="1" ht="25.5">
      <c r="A695" s="52" t="s">
        <v>549</v>
      </c>
      <c r="B695" s="53" t="s">
        <v>448</v>
      </c>
      <c r="C695" s="54" t="s">
        <v>367</v>
      </c>
      <c r="D695" s="54" t="s">
        <v>86</v>
      </c>
      <c r="E695" s="54" t="s">
        <v>552</v>
      </c>
      <c r="F695" s="54" t="s">
        <v>550</v>
      </c>
      <c r="G695" s="55">
        <f>VLOOKUP($K695,'[1]исх данные 2018-2019'!$A$10:$H$548,6,0)</f>
        <v>1642420</v>
      </c>
      <c r="H695" s="55">
        <f>VLOOKUP($K695,'[1]исх данные 2018-2019'!$A$10:$H$548,7,0)</f>
        <v>1642420</v>
      </c>
      <c r="I695" s="54">
        <v>110778120</v>
      </c>
      <c r="J695" s="36" t="str">
        <f t="shared" si="84"/>
        <v>0110778120</v>
      </c>
      <c r="K695" s="45" t="str">
        <f t="shared" si="85"/>
        <v>60610040110778120323</v>
      </c>
    </row>
    <row r="696" spans="1:11" s="101" customFormat="1" ht="38.25">
      <c r="A696" s="52" t="s">
        <v>553</v>
      </c>
      <c r="B696" s="53" t="s">
        <v>448</v>
      </c>
      <c r="C696" s="54" t="s">
        <v>367</v>
      </c>
      <c r="D696" s="54" t="s">
        <v>86</v>
      </c>
      <c r="E696" s="54" t="s">
        <v>554</v>
      </c>
      <c r="F696" s="54" t="s">
        <v>24</v>
      </c>
      <c r="G696" s="55">
        <f>G697</f>
        <v>12987120</v>
      </c>
      <c r="H696" s="55">
        <f>H697</f>
        <v>12987120</v>
      </c>
      <c r="I696" s="54">
        <v>110778130</v>
      </c>
      <c r="J696" s="36" t="str">
        <f t="shared" si="84"/>
        <v>0110778130</v>
      </c>
      <c r="K696" s="45" t="str">
        <f t="shared" si="85"/>
        <v>60610040110778130000</v>
      </c>
    </row>
    <row r="697" spans="1:11" s="101" customFormat="1">
      <c r="A697" s="70" t="s">
        <v>380</v>
      </c>
      <c r="B697" s="53" t="s">
        <v>448</v>
      </c>
      <c r="C697" s="54" t="s">
        <v>367</v>
      </c>
      <c r="D697" s="54" t="s">
        <v>86</v>
      </c>
      <c r="E697" s="54" t="s">
        <v>554</v>
      </c>
      <c r="F697" s="54" t="s">
        <v>381</v>
      </c>
      <c r="G697" s="55">
        <f>G698</f>
        <v>12987120</v>
      </c>
      <c r="H697" s="55">
        <f>H698</f>
        <v>12987120</v>
      </c>
      <c r="I697" s="54">
        <v>110778130</v>
      </c>
      <c r="J697" s="36" t="str">
        <f t="shared" si="84"/>
        <v>0110778130</v>
      </c>
      <c r="K697" s="45" t="str">
        <f t="shared" si="85"/>
        <v>60610040110778130320</v>
      </c>
    </row>
    <row r="698" spans="1:11" s="102" customFormat="1" ht="25.5">
      <c r="A698" s="52" t="s">
        <v>549</v>
      </c>
      <c r="B698" s="53" t="s">
        <v>448</v>
      </c>
      <c r="C698" s="54" t="s">
        <v>367</v>
      </c>
      <c r="D698" s="54" t="s">
        <v>86</v>
      </c>
      <c r="E698" s="54" t="s">
        <v>554</v>
      </c>
      <c r="F698" s="54" t="s">
        <v>550</v>
      </c>
      <c r="G698" s="55">
        <f>VLOOKUP($K698,'[1]исх данные 2018-2019'!$A$10:$H$548,6,0)</f>
        <v>12987120</v>
      </c>
      <c r="H698" s="55">
        <f>VLOOKUP($K698,'[1]исх данные 2018-2019'!$A$10:$H$548,7,0)</f>
        <v>12987120</v>
      </c>
      <c r="I698" s="54">
        <v>110778130</v>
      </c>
      <c r="J698" s="36" t="str">
        <f t="shared" si="84"/>
        <v>0110778130</v>
      </c>
      <c r="K698" s="45" t="str">
        <f t="shared" si="85"/>
        <v>60610040110778130323</v>
      </c>
    </row>
    <row r="699" spans="1:11" s="101" customFormat="1">
      <c r="A699" s="52" t="s">
        <v>555</v>
      </c>
      <c r="B699" s="53" t="s">
        <v>448</v>
      </c>
      <c r="C699" s="54" t="s">
        <v>367</v>
      </c>
      <c r="D699" s="54" t="s">
        <v>86</v>
      </c>
      <c r="E699" s="54" t="s">
        <v>556</v>
      </c>
      <c r="F699" s="54" t="s">
        <v>24</v>
      </c>
      <c r="G699" s="55">
        <f>G700</f>
        <v>3277500</v>
      </c>
      <c r="H699" s="55">
        <f>H700</f>
        <v>3277500</v>
      </c>
      <c r="I699" s="54">
        <v>110778140</v>
      </c>
      <c r="J699" s="36" t="str">
        <f t="shared" si="84"/>
        <v>0110778140</v>
      </c>
      <c r="K699" s="45" t="str">
        <f t="shared" si="85"/>
        <v>60610040110778140000</v>
      </c>
    </row>
    <row r="700" spans="1:11" s="101" customFormat="1">
      <c r="A700" s="70" t="s">
        <v>380</v>
      </c>
      <c r="B700" s="53" t="s">
        <v>448</v>
      </c>
      <c r="C700" s="54" t="s">
        <v>367</v>
      </c>
      <c r="D700" s="54" t="s">
        <v>86</v>
      </c>
      <c r="E700" s="54" t="s">
        <v>556</v>
      </c>
      <c r="F700" s="54" t="s">
        <v>381</v>
      </c>
      <c r="G700" s="55">
        <f>G701</f>
        <v>3277500</v>
      </c>
      <c r="H700" s="55">
        <f>H701</f>
        <v>3277500</v>
      </c>
      <c r="I700" s="54">
        <v>110778140</v>
      </c>
      <c r="J700" s="36" t="str">
        <f t="shared" si="84"/>
        <v>0110778140</v>
      </c>
      <c r="K700" s="45" t="str">
        <f t="shared" si="85"/>
        <v>60610040110778140320</v>
      </c>
    </row>
    <row r="701" spans="1:11" s="101" customFormat="1" ht="25.5">
      <c r="A701" s="52" t="s">
        <v>549</v>
      </c>
      <c r="B701" s="53" t="s">
        <v>448</v>
      </c>
      <c r="C701" s="54" t="s">
        <v>367</v>
      </c>
      <c r="D701" s="54" t="s">
        <v>86</v>
      </c>
      <c r="E701" s="54" t="s">
        <v>556</v>
      </c>
      <c r="F701" s="54" t="s">
        <v>550</v>
      </c>
      <c r="G701" s="55">
        <f>VLOOKUP($K701,'[1]исх данные 2018-2019'!$A$10:$H$548,6,0)</f>
        <v>3277500</v>
      </c>
      <c r="H701" s="55">
        <f>VLOOKUP($K701,'[1]исх данные 2018-2019'!$A$10:$H$548,7,0)</f>
        <v>3277500</v>
      </c>
      <c r="I701" s="54">
        <v>110778140</v>
      </c>
      <c r="J701" s="36" t="str">
        <f t="shared" si="84"/>
        <v>0110778140</v>
      </c>
      <c r="K701" s="45" t="str">
        <f t="shared" si="85"/>
        <v>60610040110778140323</v>
      </c>
    </row>
    <row r="702" spans="1:11" s="102" customFormat="1">
      <c r="A702" s="70"/>
      <c r="B702" s="53"/>
      <c r="C702" s="54"/>
      <c r="D702" s="54"/>
      <c r="E702" s="54"/>
      <c r="F702" s="54"/>
      <c r="G702" s="55"/>
      <c r="H702" s="55"/>
      <c r="I702" s="54"/>
      <c r="J702" s="36" t="str">
        <f t="shared" si="84"/>
        <v>0000000000</v>
      </c>
      <c r="K702" s="45" t="str">
        <f t="shared" si="85"/>
        <v>0000000000</v>
      </c>
    </row>
    <row r="703" spans="1:11" s="101" customFormat="1">
      <c r="A703" s="31" t="s">
        <v>557</v>
      </c>
      <c r="B703" s="32" t="s">
        <v>558</v>
      </c>
      <c r="C703" s="33" t="s">
        <v>22</v>
      </c>
      <c r="D703" s="33" t="s">
        <v>22</v>
      </c>
      <c r="E703" s="33" t="s">
        <v>23</v>
      </c>
      <c r="F703" s="33" t="s">
        <v>24</v>
      </c>
      <c r="G703" s="34">
        <f>G704+G716+G815</f>
        <v>347859830</v>
      </c>
      <c r="H703" s="34">
        <f>H704+H716+H815</f>
        <v>338559180</v>
      </c>
      <c r="I703" s="33">
        <v>0</v>
      </c>
      <c r="J703" s="36" t="str">
        <f t="shared" si="84"/>
        <v>0000000000</v>
      </c>
      <c r="K703" s="45" t="str">
        <f t="shared" si="85"/>
        <v>60700000000000000000</v>
      </c>
    </row>
    <row r="704" spans="1:11" s="101" customFormat="1">
      <c r="A704" s="40" t="s">
        <v>25</v>
      </c>
      <c r="B704" s="41" t="s">
        <v>558</v>
      </c>
      <c r="C704" s="42" t="s">
        <v>26</v>
      </c>
      <c r="D704" s="42" t="s">
        <v>22</v>
      </c>
      <c r="E704" s="42" t="s">
        <v>23</v>
      </c>
      <c r="F704" s="42" t="s">
        <v>24</v>
      </c>
      <c r="G704" s="43">
        <f t="shared" ref="G704:H707" si="87">G705</f>
        <v>1386700</v>
      </c>
      <c r="H704" s="43">
        <f t="shared" si="87"/>
        <v>1386700</v>
      </c>
      <c r="I704" s="42">
        <v>0</v>
      </c>
      <c r="J704" s="36" t="str">
        <f t="shared" si="84"/>
        <v>0000000000</v>
      </c>
      <c r="K704" s="45" t="str">
        <f t="shared" si="85"/>
        <v>60701000000000000000</v>
      </c>
    </row>
    <row r="705" spans="1:11" s="101" customFormat="1">
      <c r="A705" s="47" t="s">
        <v>107</v>
      </c>
      <c r="B705" s="48" t="s">
        <v>558</v>
      </c>
      <c r="C705" s="49" t="s">
        <v>26</v>
      </c>
      <c r="D705" s="49" t="s">
        <v>108</v>
      </c>
      <c r="E705" s="49" t="s">
        <v>23</v>
      </c>
      <c r="F705" s="49" t="s">
        <v>24</v>
      </c>
      <c r="G705" s="50">
        <f t="shared" si="87"/>
        <v>1386700</v>
      </c>
      <c r="H705" s="50">
        <f t="shared" si="87"/>
        <v>1386700</v>
      </c>
      <c r="I705" s="49">
        <v>0</v>
      </c>
      <c r="J705" s="36" t="str">
        <f t="shared" si="84"/>
        <v>0000000000</v>
      </c>
      <c r="K705" s="45" t="str">
        <f t="shared" si="85"/>
        <v>60701130000000000000</v>
      </c>
    </row>
    <row r="706" spans="1:11" s="102" customFormat="1" ht="25.5">
      <c r="A706" s="52" t="s">
        <v>101</v>
      </c>
      <c r="B706" s="53" t="s">
        <v>558</v>
      </c>
      <c r="C706" s="54" t="s">
        <v>26</v>
      </c>
      <c r="D706" s="54" t="s">
        <v>108</v>
      </c>
      <c r="E706" s="54" t="s">
        <v>102</v>
      </c>
      <c r="F706" s="54" t="s">
        <v>24</v>
      </c>
      <c r="G706" s="55">
        <f t="shared" si="87"/>
        <v>1386700</v>
      </c>
      <c r="H706" s="55">
        <f t="shared" si="87"/>
        <v>1386700</v>
      </c>
      <c r="I706" s="54">
        <v>9800000000</v>
      </c>
      <c r="J706" s="36" t="str">
        <f t="shared" si="84"/>
        <v>9800000000</v>
      </c>
      <c r="K706" s="45" t="str">
        <f t="shared" si="85"/>
        <v>60701139800000000000</v>
      </c>
    </row>
    <row r="707" spans="1:11" s="101" customFormat="1">
      <c r="A707" s="52" t="s">
        <v>103</v>
      </c>
      <c r="B707" s="53" t="s">
        <v>558</v>
      </c>
      <c r="C707" s="54" t="s">
        <v>26</v>
      </c>
      <c r="D707" s="54" t="s">
        <v>108</v>
      </c>
      <c r="E707" s="54" t="s">
        <v>104</v>
      </c>
      <c r="F707" s="54" t="s">
        <v>24</v>
      </c>
      <c r="G707" s="55">
        <f t="shared" si="87"/>
        <v>1386700</v>
      </c>
      <c r="H707" s="55">
        <f t="shared" si="87"/>
        <v>1386700</v>
      </c>
      <c r="I707" s="54">
        <v>9810000000</v>
      </c>
      <c r="J707" s="36" t="str">
        <f t="shared" si="84"/>
        <v>9810000000</v>
      </c>
      <c r="K707" s="45" t="str">
        <f t="shared" si="85"/>
        <v>60701139810000000000</v>
      </c>
    </row>
    <row r="708" spans="1:11" s="101" customFormat="1">
      <c r="A708" s="52" t="s">
        <v>559</v>
      </c>
      <c r="B708" s="53" t="s">
        <v>558</v>
      </c>
      <c r="C708" s="54" t="s">
        <v>26</v>
      </c>
      <c r="D708" s="54" t="s">
        <v>108</v>
      </c>
      <c r="E708" s="54" t="s">
        <v>560</v>
      </c>
      <c r="F708" s="54" t="s">
        <v>24</v>
      </c>
      <c r="G708" s="55">
        <f>G709+G711+G712+G714</f>
        <v>1386700</v>
      </c>
      <c r="H708" s="55">
        <f>H709+H711+H712+H714</f>
        <v>1386700</v>
      </c>
      <c r="I708" s="54">
        <v>9810020110</v>
      </c>
      <c r="J708" s="36" t="str">
        <f t="shared" si="84"/>
        <v>9810020110</v>
      </c>
      <c r="K708" s="45" t="str">
        <f t="shared" si="85"/>
        <v>60701139810020110000</v>
      </c>
    </row>
    <row r="709" spans="1:11" s="101" customFormat="1" ht="25.5">
      <c r="A709" s="52" t="s">
        <v>43</v>
      </c>
      <c r="B709" s="53" t="s">
        <v>558</v>
      </c>
      <c r="C709" s="54" t="s">
        <v>26</v>
      </c>
      <c r="D709" s="54" t="s">
        <v>108</v>
      </c>
      <c r="E709" s="54" t="s">
        <v>560</v>
      </c>
      <c r="F709" s="54" t="s">
        <v>44</v>
      </c>
      <c r="G709" s="55">
        <f>G710</f>
        <v>1058300</v>
      </c>
      <c r="H709" s="55">
        <f>H710</f>
        <v>1058300</v>
      </c>
      <c r="I709" s="54">
        <v>9810020110</v>
      </c>
      <c r="J709" s="36" t="str">
        <f t="shared" si="84"/>
        <v>9810020110</v>
      </c>
      <c r="K709" s="45" t="str">
        <f t="shared" si="85"/>
        <v>60701139810020110240</v>
      </c>
    </row>
    <row r="710" spans="1:11" s="102" customFormat="1">
      <c r="A710" s="52" t="s">
        <v>1231</v>
      </c>
      <c r="B710" s="53" t="s">
        <v>558</v>
      </c>
      <c r="C710" s="54" t="s">
        <v>26</v>
      </c>
      <c r="D710" s="54" t="s">
        <v>108</v>
      </c>
      <c r="E710" s="54" t="s">
        <v>560</v>
      </c>
      <c r="F710" s="54" t="s">
        <v>46</v>
      </c>
      <c r="G710" s="55">
        <f>VLOOKUP($K710,'[1]исх данные 2018-2019'!$A$10:$H$548,6,0)</f>
        <v>1058300</v>
      </c>
      <c r="H710" s="55">
        <f>VLOOKUP($K710,'[1]исх данные 2018-2019'!$A$10:$H$548,7,0)</f>
        <v>1058300</v>
      </c>
      <c r="I710" s="54">
        <v>9810020110</v>
      </c>
      <c r="J710" s="36" t="str">
        <f t="shared" si="84"/>
        <v>9810020110</v>
      </c>
      <c r="K710" s="45" t="str">
        <f t="shared" si="85"/>
        <v>60701139810020110244</v>
      </c>
    </row>
    <row r="711" spans="1:11" s="101" customFormat="1">
      <c r="A711" s="52" t="s">
        <v>561</v>
      </c>
      <c r="B711" s="53" t="s">
        <v>558</v>
      </c>
      <c r="C711" s="54" t="s">
        <v>26</v>
      </c>
      <c r="D711" s="54" t="s">
        <v>108</v>
      </c>
      <c r="E711" s="54" t="s">
        <v>560</v>
      </c>
      <c r="F711" s="54" t="s">
        <v>562</v>
      </c>
      <c r="G711" s="55">
        <f>VLOOKUP($K711,'[1]исх данные 2018-2019'!$A$10:$H$548,6,0)</f>
        <v>26400</v>
      </c>
      <c r="H711" s="55">
        <f>VLOOKUP($K711,'[1]исх данные 2018-2019'!$A$10:$H$548,7,0)</f>
        <v>26400</v>
      </c>
      <c r="I711" s="54">
        <v>9810020110</v>
      </c>
      <c r="J711" s="36" t="str">
        <f t="shared" si="84"/>
        <v>9810020110</v>
      </c>
      <c r="K711" s="45" t="str">
        <f t="shared" si="85"/>
        <v>60701139810020110360</v>
      </c>
    </row>
    <row r="712" spans="1:11" s="101" customFormat="1">
      <c r="A712" s="52" t="s">
        <v>47</v>
      </c>
      <c r="B712" s="53" t="s">
        <v>558</v>
      </c>
      <c r="C712" s="54" t="s">
        <v>26</v>
      </c>
      <c r="D712" s="54" t="s">
        <v>108</v>
      </c>
      <c r="E712" s="54" t="s">
        <v>560</v>
      </c>
      <c r="F712" s="54" t="s">
        <v>48</v>
      </c>
      <c r="G712" s="55">
        <f>G713</f>
        <v>42000</v>
      </c>
      <c r="H712" s="55">
        <f>H713</f>
        <v>42000</v>
      </c>
      <c r="I712" s="54">
        <v>9810020110</v>
      </c>
      <c r="J712" s="36" t="str">
        <f t="shared" si="84"/>
        <v>9810020110</v>
      </c>
      <c r="K712" s="45" t="str">
        <f t="shared" si="85"/>
        <v>60701139810020110850</v>
      </c>
    </row>
    <row r="713" spans="1:11" s="101" customFormat="1">
      <c r="A713" s="57" t="s">
        <v>53</v>
      </c>
      <c r="B713" s="53" t="s">
        <v>558</v>
      </c>
      <c r="C713" s="54" t="s">
        <v>26</v>
      </c>
      <c r="D713" s="54" t="s">
        <v>108</v>
      </c>
      <c r="E713" s="54" t="s">
        <v>560</v>
      </c>
      <c r="F713" s="54" t="s">
        <v>54</v>
      </c>
      <c r="G713" s="55">
        <f>VLOOKUP($K713,'[1]исх данные 2018-2019'!$A$10:$H$548,6,0)</f>
        <v>42000</v>
      </c>
      <c r="H713" s="55">
        <f>VLOOKUP($K713,'[1]исх данные 2018-2019'!$A$10:$H$548,7,0)</f>
        <v>42000</v>
      </c>
      <c r="I713" s="54">
        <v>9810020110</v>
      </c>
      <c r="J713" s="36" t="str">
        <f t="shared" si="84"/>
        <v>9810020110</v>
      </c>
      <c r="K713" s="45" t="str">
        <f t="shared" si="85"/>
        <v>60701139810020110853</v>
      </c>
    </row>
    <row r="714" spans="1:11" s="102" customFormat="1" ht="25.5">
      <c r="A714" s="52" t="s">
        <v>1292</v>
      </c>
      <c r="B714" s="53" t="s">
        <v>558</v>
      </c>
      <c r="C714" s="54" t="s">
        <v>26</v>
      </c>
      <c r="D714" s="54" t="s">
        <v>108</v>
      </c>
      <c r="E714" s="54" t="s">
        <v>560</v>
      </c>
      <c r="F714" s="54" t="s">
        <v>564</v>
      </c>
      <c r="G714" s="55">
        <f>G715</f>
        <v>260000</v>
      </c>
      <c r="H714" s="55">
        <f>H715</f>
        <v>260000</v>
      </c>
      <c r="I714" s="54">
        <v>9810020110</v>
      </c>
      <c r="J714" s="36" t="str">
        <f t="shared" si="84"/>
        <v>9810020110</v>
      </c>
      <c r="K714" s="45" t="str">
        <f t="shared" si="85"/>
        <v>60701139810020110860</v>
      </c>
    </row>
    <row r="715" spans="1:11" s="101" customFormat="1">
      <c r="A715" s="57" t="s">
        <v>565</v>
      </c>
      <c r="B715" s="53" t="s">
        <v>558</v>
      </c>
      <c r="C715" s="54" t="s">
        <v>26</v>
      </c>
      <c r="D715" s="54" t="s">
        <v>108</v>
      </c>
      <c r="E715" s="54" t="s">
        <v>560</v>
      </c>
      <c r="F715" s="54" t="s">
        <v>566</v>
      </c>
      <c r="G715" s="55">
        <f>VLOOKUP($K715,'[1]исх данные 2018-2019'!$A$10:$H$548,6,0)</f>
        <v>260000</v>
      </c>
      <c r="H715" s="55">
        <f>VLOOKUP($K715,'[1]исх данные 2018-2019'!$A$10:$H$548,7,0)</f>
        <v>260000</v>
      </c>
      <c r="I715" s="54">
        <v>9810020110</v>
      </c>
      <c r="J715" s="36" t="str">
        <f t="shared" si="84"/>
        <v>9810020110</v>
      </c>
      <c r="K715" s="45" t="str">
        <f t="shared" si="85"/>
        <v>60701139810020110862</v>
      </c>
    </row>
    <row r="716" spans="1:11" s="101" customFormat="1">
      <c r="A716" s="40" t="s">
        <v>241</v>
      </c>
      <c r="B716" s="41" t="s">
        <v>558</v>
      </c>
      <c r="C716" s="42" t="s">
        <v>242</v>
      </c>
      <c r="D716" s="42" t="s">
        <v>22</v>
      </c>
      <c r="E716" s="42" t="s">
        <v>23</v>
      </c>
      <c r="F716" s="42" t="s">
        <v>24</v>
      </c>
      <c r="G716" s="43">
        <f>G717+G772</f>
        <v>151254915</v>
      </c>
      <c r="H716" s="43">
        <f>H717+H772</f>
        <v>141348050</v>
      </c>
      <c r="I716" s="42">
        <v>0</v>
      </c>
      <c r="J716" s="36" t="str">
        <f t="shared" si="84"/>
        <v>0000000000</v>
      </c>
      <c r="K716" s="45" t="str">
        <f t="shared" si="85"/>
        <v>60707000000000000000</v>
      </c>
    </row>
    <row r="717" spans="1:11" s="101" customFormat="1">
      <c r="A717" s="47" t="s">
        <v>502</v>
      </c>
      <c r="B717" s="48" t="s">
        <v>558</v>
      </c>
      <c r="C717" s="49" t="s">
        <v>242</v>
      </c>
      <c r="D717" s="49" t="s">
        <v>28</v>
      </c>
      <c r="E717" s="49" t="s">
        <v>23</v>
      </c>
      <c r="F717" s="49" t="s">
        <v>24</v>
      </c>
      <c r="G717" s="50">
        <f>G718+G751+G759+G765</f>
        <v>141211715</v>
      </c>
      <c r="H717" s="50">
        <f>H718+H751+H759+H765</f>
        <v>131694850</v>
      </c>
      <c r="I717" s="49">
        <v>0</v>
      </c>
      <c r="J717" s="36" t="str">
        <f t="shared" si="84"/>
        <v>0000000000</v>
      </c>
      <c r="K717" s="45" t="str">
        <f t="shared" si="85"/>
        <v>60707030000000000000</v>
      </c>
    </row>
    <row r="718" spans="1:11" s="102" customFormat="1">
      <c r="A718" s="52" t="s">
        <v>253</v>
      </c>
      <c r="B718" s="53" t="s">
        <v>558</v>
      </c>
      <c r="C718" s="54" t="s">
        <v>242</v>
      </c>
      <c r="D718" s="54" t="s">
        <v>28</v>
      </c>
      <c r="E718" s="54" t="s">
        <v>254</v>
      </c>
      <c r="F718" s="54" t="s">
        <v>24</v>
      </c>
      <c r="G718" s="55">
        <f>G719+G726</f>
        <v>131916015</v>
      </c>
      <c r="H718" s="55">
        <f>H719+H726</f>
        <v>130609800</v>
      </c>
      <c r="I718" s="54">
        <v>700000000</v>
      </c>
      <c r="J718" s="36" t="str">
        <f t="shared" si="84"/>
        <v>0700000000</v>
      </c>
      <c r="K718" s="45" t="str">
        <f t="shared" si="85"/>
        <v>60707030700000000000</v>
      </c>
    </row>
    <row r="719" spans="1:11" s="38" customFormat="1" ht="38.25">
      <c r="A719" s="52" t="s">
        <v>255</v>
      </c>
      <c r="B719" s="53" t="s">
        <v>558</v>
      </c>
      <c r="C719" s="54" t="s">
        <v>242</v>
      </c>
      <c r="D719" s="54" t="s">
        <v>28</v>
      </c>
      <c r="E719" s="54" t="s">
        <v>256</v>
      </c>
      <c r="F719" s="54" t="s">
        <v>24</v>
      </c>
      <c r="G719" s="55">
        <f t="shared" ref="G719:H720" si="88">G720</f>
        <v>361500</v>
      </c>
      <c r="H719" s="55">
        <f t="shared" si="88"/>
        <v>361500</v>
      </c>
      <c r="I719" s="54">
        <v>710000000</v>
      </c>
      <c r="J719" s="36" t="str">
        <f t="shared" si="84"/>
        <v>0710000000</v>
      </c>
      <c r="K719" s="45" t="str">
        <f t="shared" si="85"/>
        <v>60707030710000000000</v>
      </c>
    </row>
    <row r="720" spans="1:11" s="38" customFormat="1" ht="51">
      <c r="A720" s="52" t="s">
        <v>257</v>
      </c>
      <c r="B720" s="53" t="s">
        <v>558</v>
      </c>
      <c r="C720" s="54" t="s">
        <v>242</v>
      </c>
      <c r="D720" s="54" t="s">
        <v>28</v>
      </c>
      <c r="E720" s="54" t="s">
        <v>258</v>
      </c>
      <c r="F720" s="54" t="s">
        <v>24</v>
      </c>
      <c r="G720" s="55">
        <f t="shared" si="88"/>
        <v>361500</v>
      </c>
      <c r="H720" s="55">
        <f t="shared" si="88"/>
        <v>361500</v>
      </c>
      <c r="I720" s="54">
        <v>710100000</v>
      </c>
      <c r="J720" s="36" t="str">
        <f t="shared" ref="J720:J787" si="89">TEXT(I720,"0000000000")</f>
        <v>0710100000</v>
      </c>
      <c r="K720" s="45" t="str">
        <f t="shared" ref="K720:K787" si="90">CONCATENATE(B720,C720,D720,J720,F720)</f>
        <v>60707030710100000000</v>
      </c>
    </row>
    <row r="721" spans="1:11" s="38" customFormat="1">
      <c r="A721" s="52" t="s">
        <v>259</v>
      </c>
      <c r="B721" s="53" t="s">
        <v>558</v>
      </c>
      <c r="C721" s="54" t="s">
        <v>242</v>
      </c>
      <c r="D721" s="54" t="s">
        <v>28</v>
      </c>
      <c r="E721" s="54" t="s">
        <v>260</v>
      </c>
      <c r="F721" s="54" t="s">
        <v>24</v>
      </c>
      <c r="G721" s="55">
        <f>G722+G724</f>
        <v>361500</v>
      </c>
      <c r="H721" s="55">
        <f>H722+H724</f>
        <v>361500</v>
      </c>
      <c r="I721" s="54">
        <v>710120060</v>
      </c>
      <c r="J721" s="36" t="str">
        <f t="shared" si="89"/>
        <v>0710120060</v>
      </c>
      <c r="K721" s="45" t="str">
        <f t="shared" si="90"/>
        <v>60707030710120060000</v>
      </c>
    </row>
    <row r="722" spans="1:11" s="38" customFormat="1">
      <c r="A722" s="70" t="s">
        <v>457</v>
      </c>
      <c r="B722" s="53" t="s">
        <v>558</v>
      </c>
      <c r="C722" s="54" t="s">
        <v>242</v>
      </c>
      <c r="D722" s="54" t="s">
        <v>28</v>
      </c>
      <c r="E722" s="54" t="s">
        <v>260</v>
      </c>
      <c r="F722" s="54" t="s">
        <v>458</v>
      </c>
      <c r="G722" s="55">
        <f>G723</f>
        <v>296500</v>
      </c>
      <c r="H722" s="55">
        <f>H723</f>
        <v>296500</v>
      </c>
      <c r="I722" s="54">
        <v>710120060</v>
      </c>
      <c r="J722" s="36" t="str">
        <f t="shared" si="89"/>
        <v>0710120060</v>
      </c>
      <c r="K722" s="45" t="str">
        <f t="shared" si="90"/>
        <v>60707030710120060610</v>
      </c>
    </row>
    <row r="723" spans="1:11" s="38" customFormat="1" ht="38.25">
      <c r="A723" s="57" t="s">
        <v>459</v>
      </c>
      <c r="B723" s="53" t="s">
        <v>558</v>
      </c>
      <c r="C723" s="54" t="s">
        <v>242</v>
      </c>
      <c r="D723" s="54" t="s">
        <v>28</v>
      </c>
      <c r="E723" s="54" t="s">
        <v>260</v>
      </c>
      <c r="F723" s="54" t="s">
        <v>460</v>
      </c>
      <c r="G723" s="55">
        <f>VLOOKUP($K723,'[1]исх данные 2018-2019'!$A$10:$H$548,6,0)</f>
        <v>296500</v>
      </c>
      <c r="H723" s="55">
        <f>VLOOKUP($K723,'[1]исх данные 2018-2019'!$A$10:$H$548,7,0)</f>
        <v>296500</v>
      </c>
      <c r="I723" s="54">
        <v>710120060</v>
      </c>
      <c r="J723" s="36" t="str">
        <f t="shared" si="89"/>
        <v>0710120060</v>
      </c>
      <c r="K723" s="45" t="str">
        <f t="shared" si="90"/>
        <v>60707030710120060611</v>
      </c>
    </row>
    <row r="724" spans="1:11" s="38" customFormat="1">
      <c r="A724" s="91" t="s">
        <v>463</v>
      </c>
      <c r="B724" s="53" t="s">
        <v>558</v>
      </c>
      <c r="C724" s="54" t="s">
        <v>242</v>
      </c>
      <c r="D724" s="54" t="s">
        <v>28</v>
      </c>
      <c r="E724" s="54" t="s">
        <v>260</v>
      </c>
      <c r="F724" s="54" t="s">
        <v>464</v>
      </c>
      <c r="G724" s="55">
        <f>G725</f>
        <v>65000</v>
      </c>
      <c r="H724" s="55">
        <f>H725</f>
        <v>65000</v>
      </c>
      <c r="I724" s="54">
        <v>710120060</v>
      </c>
      <c r="J724" s="36" t="str">
        <f t="shared" si="89"/>
        <v>0710120060</v>
      </c>
      <c r="K724" s="45" t="str">
        <f t="shared" si="90"/>
        <v>60707030710120060620</v>
      </c>
    </row>
    <row r="725" spans="1:11" s="38" customFormat="1" ht="38.25">
      <c r="A725" s="57" t="s">
        <v>465</v>
      </c>
      <c r="B725" s="53" t="s">
        <v>558</v>
      </c>
      <c r="C725" s="54" t="s">
        <v>242</v>
      </c>
      <c r="D725" s="54" t="s">
        <v>28</v>
      </c>
      <c r="E725" s="54" t="s">
        <v>260</v>
      </c>
      <c r="F725" s="54" t="s">
        <v>466</v>
      </c>
      <c r="G725" s="55">
        <f>VLOOKUP($K725,'[1]исх данные 2018-2019'!$A$10:$H$548,6,0)</f>
        <v>65000</v>
      </c>
      <c r="H725" s="55">
        <f>VLOOKUP($K725,'[1]исх данные 2018-2019'!$A$10:$H$548,7,0)</f>
        <v>65000</v>
      </c>
      <c r="I725" s="54">
        <v>710120060</v>
      </c>
      <c r="J725" s="36" t="str">
        <f t="shared" si="89"/>
        <v>0710120060</v>
      </c>
      <c r="K725" s="45" t="str">
        <f t="shared" si="90"/>
        <v>60707030710120060621</v>
      </c>
    </row>
    <row r="726" spans="1:11" s="59" customFormat="1">
      <c r="A726" s="52" t="s">
        <v>567</v>
      </c>
      <c r="B726" s="53" t="s">
        <v>558</v>
      </c>
      <c r="C726" s="54" t="s">
        <v>242</v>
      </c>
      <c r="D726" s="54" t="s">
        <v>28</v>
      </c>
      <c r="E726" s="54" t="s">
        <v>568</v>
      </c>
      <c r="F726" s="54" t="s">
        <v>24</v>
      </c>
      <c r="G726" s="55">
        <f>G727+G737+G741+G747+G733</f>
        <v>131554515</v>
      </c>
      <c r="H726" s="55">
        <f>H727+H737+H741+H747+H733</f>
        <v>130248300</v>
      </c>
      <c r="I726" s="54">
        <v>720000000</v>
      </c>
      <c r="J726" s="36" t="str">
        <f t="shared" si="89"/>
        <v>0720000000</v>
      </c>
      <c r="K726" s="45" t="str">
        <f t="shared" si="90"/>
        <v>60707030720000000000</v>
      </c>
    </row>
    <row r="727" spans="1:11" s="38" customFormat="1" ht="25.5">
      <c r="A727" s="52" t="s">
        <v>569</v>
      </c>
      <c r="B727" s="53" t="s">
        <v>558</v>
      </c>
      <c r="C727" s="54" t="s">
        <v>242</v>
      </c>
      <c r="D727" s="54" t="s">
        <v>28</v>
      </c>
      <c r="E727" s="54" t="s">
        <v>570</v>
      </c>
      <c r="F727" s="54" t="s">
        <v>24</v>
      </c>
      <c r="G727" s="55">
        <f>G728</f>
        <v>129218470</v>
      </c>
      <c r="H727" s="55">
        <f>H728</f>
        <v>129218470</v>
      </c>
      <c r="I727" s="54">
        <v>720100000</v>
      </c>
      <c r="J727" s="36" t="str">
        <f t="shared" si="89"/>
        <v>0720100000</v>
      </c>
      <c r="K727" s="45" t="str">
        <f t="shared" si="90"/>
        <v>60707030720100000000</v>
      </c>
    </row>
    <row r="728" spans="1:11" s="59" customFormat="1">
      <c r="A728" s="52" t="s">
        <v>152</v>
      </c>
      <c r="B728" s="53" t="s">
        <v>558</v>
      </c>
      <c r="C728" s="54" t="s">
        <v>242</v>
      </c>
      <c r="D728" s="54" t="s">
        <v>28</v>
      </c>
      <c r="E728" s="54" t="s">
        <v>571</v>
      </c>
      <c r="F728" s="54" t="s">
        <v>24</v>
      </c>
      <c r="G728" s="55">
        <f>G729+G731</f>
        <v>129218470</v>
      </c>
      <c r="H728" s="55">
        <f>H729+H731</f>
        <v>129218470</v>
      </c>
      <c r="I728" s="54">
        <v>720111010</v>
      </c>
      <c r="J728" s="36" t="str">
        <f t="shared" si="89"/>
        <v>0720111010</v>
      </c>
      <c r="K728" s="45" t="str">
        <f t="shared" si="90"/>
        <v>60707030720111010000</v>
      </c>
    </row>
    <row r="729" spans="1:11" s="38" customFormat="1">
      <c r="A729" s="52" t="s">
        <v>457</v>
      </c>
      <c r="B729" s="53" t="s">
        <v>558</v>
      </c>
      <c r="C729" s="54" t="s">
        <v>242</v>
      </c>
      <c r="D729" s="54" t="s">
        <v>28</v>
      </c>
      <c r="E729" s="54" t="s">
        <v>571</v>
      </c>
      <c r="F729" s="54" t="s">
        <v>458</v>
      </c>
      <c r="G729" s="55">
        <f>G730</f>
        <v>114674890</v>
      </c>
      <c r="H729" s="55">
        <f>H730</f>
        <v>114674890</v>
      </c>
      <c r="I729" s="54">
        <v>720111010</v>
      </c>
      <c r="J729" s="36" t="str">
        <f t="shared" si="89"/>
        <v>0720111010</v>
      </c>
      <c r="K729" s="45" t="str">
        <f t="shared" si="90"/>
        <v>60707030720111010610</v>
      </c>
    </row>
    <row r="730" spans="1:11" s="38" customFormat="1" ht="38.25">
      <c r="A730" s="57" t="s">
        <v>459</v>
      </c>
      <c r="B730" s="53" t="s">
        <v>558</v>
      </c>
      <c r="C730" s="54" t="s">
        <v>242</v>
      </c>
      <c r="D730" s="54" t="s">
        <v>28</v>
      </c>
      <c r="E730" s="54" t="s">
        <v>571</v>
      </c>
      <c r="F730" s="54" t="s">
        <v>460</v>
      </c>
      <c r="G730" s="55">
        <f>VLOOKUP($K730,'[1]исх данные 2018-2019'!$A$10:$H$548,6,0)</f>
        <v>114674890</v>
      </c>
      <c r="H730" s="55">
        <f>VLOOKUP($K730,'[1]исх данные 2018-2019'!$A$10:$H$548,7,0)</f>
        <v>114674890</v>
      </c>
      <c r="I730" s="54">
        <v>720111010</v>
      </c>
      <c r="J730" s="36" t="str">
        <f t="shared" si="89"/>
        <v>0720111010</v>
      </c>
      <c r="K730" s="45" t="str">
        <f t="shared" si="90"/>
        <v>60707030720111010611</v>
      </c>
    </row>
    <row r="731" spans="1:11" s="38" customFormat="1">
      <c r="A731" s="52" t="s">
        <v>463</v>
      </c>
      <c r="B731" s="53" t="s">
        <v>558</v>
      </c>
      <c r="C731" s="54" t="s">
        <v>242</v>
      </c>
      <c r="D731" s="54" t="s">
        <v>28</v>
      </c>
      <c r="E731" s="54" t="s">
        <v>571</v>
      </c>
      <c r="F731" s="54" t="s">
        <v>464</v>
      </c>
      <c r="G731" s="55">
        <f>G732</f>
        <v>14543580</v>
      </c>
      <c r="H731" s="55">
        <f>H732</f>
        <v>14543580</v>
      </c>
      <c r="I731" s="54">
        <v>720111010</v>
      </c>
      <c r="J731" s="36" t="str">
        <f t="shared" si="89"/>
        <v>0720111010</v>
      </c>
      <c r="K731" s="45" t="str">
        <f t="shared" si="90"/>
        <v>60707030720111010620</v>
      </c>
    </row>
    <row r="732" spans="1:11" s="38" customFormat="1" ht="38.25">
      <c r="A732" s="57" t="s">
        <v>465</v>
      </c>
      <c r="B732" s="53" t="s">
        <v>558</v>
      </c>
      <c r="C732" s="54" t="s">
        <v>242</v>
      </c>
      <c r="D732" s="54" t="s">
        <v>28</v>
      </c>
      <c r="E732" s="54" t="s">
        <v>571</v>
      </c>
      <c r="F732" s="54" t="s">
        <v>466</v>
      </c>
      <c r="G732" s="55">
        <f>VLOOKUP($K732,'[1]исх данные 2018-2019'!$A$10:$H$548,6,0)</f>
        <v>14543580</v>
      </c>
      <c r="H732" s="55">
        <f>VLOOKUP($K732,'[1]исх данные 2018-2019'!$A$10:$H$548,7,0)</f>
        <v>14543580</v>
      </c>
      <c r="I732" s="54">
        <v>720111010</v>
      </c>
      <c r="J732" s="36" t="str">
        <f t="shared" si="89"/>
        <v>0720111010</v>
      </c>
      <c r="K732" s="45" t="str">
        <f t="shared" si="90"/>
        <v>60707030720111010621</v>
      </c>
    </row>
    <row r="733" spans="1:11" s="38" customFormat="1" ht="38.25">
      <c r="A733" s="52" t="s">
        <v>576</v>
      </c>
      <c r="B733" s="53" t="s">
        <v>558</v>
      </c>
      <c r="C733" s="54" t="s">
        <v>242</v>
      </c>
      <c r="D733" s="54" t="s">
        <v>28</v>
      </c>
      <c r="E733" s="54" t="s">
        <v>577</v>
      </c>
      <c r="F733" s="54" t="s">
        <v>24</v>
      </c>
      <c r="G733" s="55">
        <f t="shared" ref="G733:H735" si="91">G734</f>
        <v>0</v>
      </c>
      <c r="H733" s="55">
        <f t="shared" si="91"/>
        <v>661430</v>
      </c>
      <c r="I733" s="54">
        <v>720600000</v>
      </c>
      <c r="J733" s="36" t="str">
        <f t="shared" si="89"/>
        <v>0720600000</v>
      </c>
      <c r="K733" s="45" t="str">
        <f t="shared" si="90"/>
        <v>60707030720600000000</v>
      </c>
    </row>
    <row r="734" spans="1:11" s="38" customFormat="1" ht="25.5">
      <c r="A734" s="52" t="s">
        <v>578</v>
      </c>
      <c r="B734" s="53" t="s">
        <v>558</v>
      </c>
      <c r="C734" s="54" t="s">
        <v>242</v>
      </c>
      <c r="D734" s="54" t="s">
        <v>28</v>
      </c>
      <c r="E734" s="54" t="s">
        <v>579</v>
      </c>
      <c r="F734" s="54" t="s">
        <v>24</v>
      </c>
      <c r="G734" s="55">
        <f t="shared" si="91"/>
        <v>0</v>
      </c>
      <c r="H734" s="55">
        <f t="shared" si="91"/>
        <v>661430</v>
      </c>
      <c r="I734" s="54">
        <v>720620400</v>
      </c>
      <c r="J734" s="36" t="str">
        <f t="shared" si="89"/>
        <v>0720620400</v>
      </c>
      <c r="K734" s="45" t="str">
        <f t="shared" si="90"/>
        <v>60707030720620400000</v>
      </c>
    </row>
    <row r="735" spans="1:11" s="38" customFormat="1">
      <c r="A735" s="70" t="s">
        <v>457</v>
      </c>
      <c r="B735" s="53" t="s">
        <v>558</v>
      </c>
      <c r="C735" s="54" t="s">
        <v>242</v>
      </c>
      <c r="D735" s="54" t="s">
        <v>28</v>
      </c>
      <c r="E735" s="54" t="s">
        <v>579</v>
      </c>
      <c r="F735" s="54" t="s">
        <v>458</v>
      </c>
      <c r="G735" s="55">
        <f t="shared" si="91"/>
        <v>0</v>
      </c>
      <c r="H735" s="55">
        <f t="shared" si="91"/>
        <v>661430</v>
      </c>
      <c r="I735" s="54">
        <v>720620400</v>
      </c>
      <c r="J735" s="36" t="str">
        <f t="shared" si="89"/>
        <v>0720620400</v>
      </c>
      <c r="K735" s="45" t="str">
        <f t="shared" si="90"/>
        <v>60707030720620400610</v>
      </c>
    </row>
    <row r="736" spans="1:11" s="38" customFormat="1">
      <c r="A736" s="57" t="s">
        <v>461</v>
      </c>
      <c r="B736" s="53" t="s">
        <v>558</v>
      </c>
      <c r="C736" s="54" t="s">
        <v>242</v>
      </c>
      <c r="D736" s="54" t="s">
        <v>28</v>
      </c>
      <c r="E736" s="54" t="s">
        <v>579</v>
      </c>
      <c r="F736" s="54" t="s">
        <v>462</v>
      </c>
      <c r="G736" s="55">
        <f>VLOOKUP($K736,'[1]исх данные 2018-2019'!$A$10:$H$548,6,0)</f>
        <v>0</v>
      </c>
      <c r="H736" s="55">
        <f>VLOOKUP($K736,'[1]исх данные 2018-2019'!$A$10:$H$548,7,0)</f>
        <v>661430</v>
      </c>
      <c r="I736" s="54">
        <v>720620400</v>
      </c>
      <c r="J736" s="36" t="str">
        <f t="shared" si="89"/>
        <v>0720620400</v>
      </c>
      <c r="K736" s="45" t="str">
        <f t="shared" si="90"/>
        <v>60707030720620400612</v>
      </c>
    </row>
    <row r="737" spans="1:11" s="59" customFormat="1" ht="68.25" customHeight="1">
      <c r="A737" s="70" t="s">
        <v>580</v>
      </c>
      <c r="B737" s="53" t="s">
        <v>558</v>
      </c>
      <c r="C737" s="54" t="s">
        <v>242</v>
      </c>
      <c r="D737" s="54" t="s">
        <v>28</v>
      </c>
      <c r="E737" s="54" t="s">
        <v>581</v>
      </c>
      <c r="F737" s="54" t="s">
        <v>24</v>
      </c>
      <c r="G737" s="55">
        <f t="shared" ref="G737:H738" si="92">G738</f>
        <v>955200</v>
      </c>
      <c r="H737" s="55">
        <f t="shared" si="92"/>
        <v>150000</v>
      </c>
      <c r="I737" s="54">
        <v>720800000</v>
      </c>
      <c r="J737" s="36" t="str">
        <f t="shared" si="89"/>
        <v>0720800000</v>
      </c>
      <c r="K737" s="45" t="str">
        <f t="shared" si="90"/>
        <v>60707030720800000000</v>
      </c>
    </row>
    <row r="738" spans="1:11" s="38" customFormat="1" ht="63.75">
      <c r="A738" s="52" t="s">
        <v>582</v>
      </c>
      <c r="B738" s="53" t="s">
        <v>558</v>
      </c>
      <c r="C738" s="54" t="s">
        <v>242</v>
      </c>
      <c r="D738" s="54" t="s">
        <v>28</v>
      </c>
      <c r="E738" s="54" t="s">
        <v>583</v>
      </c>
      <c r="F738" s="54" t="s">
        <v>24</v>
      </c>
      <c r="G738" s="55">
        <f t="shared" si="92"/>
        <v>955200</v>
      </c>
      <c r="H738" s="55">
        <f t="shared" si="92"/>
        <v>150000</v>
      </c>
      <c r="I738" s="54">
        <v>720821230</v>
      </c>
      <c r="J738" s="36" t="str">
        <f t="shared" si="89"/>
        <v>0720821230</v>
      </c>
      <c r="K738" s="45" t="str">
        <f t="shared" si="90"/>
        <v>60707030720821230000</v>
      </c>
    </row>
    <row r="739" spans="1:11" s="59" customFormat="1">
      <c r="A739" s="70" t="s">
        <v>457</v>
      </c>
      <c r="B739" s="53" t="s">
        <v>558</v>
      </c>
      <c r="C739" s="54" t="s">
        <v>242</v>
      </c>
      <c r="D739" s="54" t="s">
        <v>28</v>
      </c>
      <c r="E739" s="54" t="s">
        <v>583</v>
      </c>
      <c r="F739" s="54" t="s">
        <v>458</v>
      </c>
      <c r="G739" s="55">
        <f>G740</f>
        <v>955200</v>
      </c>
      <c r="H739" s="55">
        <f>H740</f>
        <v>150000</v>
      </c>
      <c r="I739" s="54">
        <v>720821230</v>
      </c>
      <c r="J739" s="36" t="str">
        <f t="shared" si="89"/>
        <v>0720821230</v>
      </c>
      <c r="K739" s="45" t="str">
        <f t="shared" si="90"/>
        <v>60707030720821230610</v>
      </c>
    </row>
    <row r="740" spans="1:11" s="38" customFormat="1">
      <c r="A740" s="57" t="s">
        <v>461</v>
      </c>
      <c r="B740" s="53" t="s">
        <v>558</v>
      </c>
      <c r="C740" s="54" t="s">
        <v>242</v>
      </c>
      <c r="D740" s="54" t="s">
        <v>28</v>
      </c>
      <c r="E740" s="54" t="s">
        <v>583</v>
      </c>
      <c r="F740" s="54" t="s">
        <v>462</v>
      </c>
      <c r="G740" s="55">
        <f>VLOOKUP($K740,'[1]исх данные 2018-2019'!$A$10:$H$548,6,0)</f>
        <v>955200</v>
      </c>
      <c r="H740" s="55">
        <f>VLOOKUP($K740,'[1]исх данные 2018-2019'!$A$10:$H$548,7,0)</f>
        <v>150000</v>
      </c>
      <c r="I740" s="54">
        <v>720821230</v>
      </c>
      <c r="J740" s="36" t="str">
        <f t="shared" si="89"/>
        <v>0720821230</v>
      </c>
      <c r="K740" s="45" t="str">
        <f t="shared" si="90"/>
        <v>60707030720821230612</v>
      </c>
    </row>
    <row r="741" spans="1:11" s="38" customFormat="1" ht="25.5">
      <c r="A741" s="70" t="s">
        <v>584</v>
      </c>
      <c r="B741" s="53" t="s">
        <v>558</v>
      </c>
      <c r="C741" s="54" t="s">
        <v>242</v>
      </c>
      <c r="D741" s="54" t="s">
        <v>28</v>
      </c>
      <c r="E741" s="54" t="s">
        <v>585</v>
      </c>
      <c r="F741" s="54" t="s">
        <v>24</v>
      </c>
      <c r="G741" s="55">
        <f>G742</f>
        <v>218400</v>
      </c>
      <c r="H741" s="55">
        <f>H742</f>
        <v>218400</v>
      </c>
      <c r="I741" s="54">
        <v>720900000</v>
      </c>
      <c r="J741" s="36" t="str">
        <f t="shared" si="89"/>
        <v>0720900000</v>
      </c>
      <c r="K741" s="45" t="str">
        <f t="shared" si="90"/>
        <v>60707030720900000000</v>
      </c>
    </row>
    <row r="742" spans="1:11" s="38" customFormat="1" ht="25.5">
      <c r="A742" s="70" t="s">
        <v>586</v>
      </c>
      <c r="B742" s="53" t="s">
        <v>558</v>
      </c>
      <c r="C742" s="54" t="s">
        <v>242</v>
      </c>
      <c r="D742" s="54" t="s">
        <v>28</v>
      </c>
      <c r="E742" s="54" t="s">
        <v>587</v>
      </c>
      <c r="F742" s="54" t="s">
        <v>24</v>
      </c>
      <c r="G742" s="55">
        <f>G743+G745</f>
        <v>218400</v>
      </c>
      <c r="H742" s="55">
        <f>H743+H745</f>
        <v>218400</v>
      </c>
      <c r="I742" s="54">
        <v>720921280</v>
      </c>
      <c r="J742" s="36" t="str">
        <f t="shared" si="89"/>
        <v>0720921280</v>
      </c>
      <c r="K742" s="45" t="str">
        <f t="shared" si="90"/>
        <v>60707030720921280000</v>
      </c>
    </row>
    <row r="743" spans="1:11" s="59" customFormat="1">
      <c r="A743" s="70" t="s">
        <v>457</v>
      </c>
      <c r="B743" s="53" t="s">
        <v>558</v>
      </c>
      <c r="C743" s="54" t="s">
        <v>242</v>
      </c>
      <c r="D743" s="54" t="s">
        <v>28</v>
      </c>
      <c r="E743" s="54" t="s">
        <v>587</v>
      </c>
      <c r="F743" s="54" t="s">
        <v>458</v>
      </c>
      <c r="G743" s="55">
        <f>G744</f>
        <v>163800</v>
      </c>
      <c r="H743" s="55">
        <f>H744</f>
        <v>163800</v>
      </c>
      <c r="I743" s="54">
        <v>720921280</v>
      </c>
      <c r="J743" s="36" t="str">
        <f t="shared" si="89"/>
        <v>0720921280</v>
      </c>
      <c r="K743" s="45" t="str">
        <f t="shared" si="90"/>
        <v>60707030720921280610</v>
      </c>
    </row>
    <row r="744" spans="1:11" s="38" customFormat="1">
      <c r="A744" s="57" t="s">
        <v>461</v>
      </c>
      <c r="B744" s="53" t="s">
        <v>558</v>
      </c>
      <c r="C744" s="54" t="s">
        <v>242</v>
      </c>
      <c r="D744" s="54" t="s">
        <v>28</v>
      </c>
      <c r="E744" s="54" t="s">
        <v>587</v>
      </c>
      <c r="F744" s="54" t="s">
        <v>462</v>
      </c>
      <c r="G744" s="55">
        <f>VLOOKUP($K744,'[1]исх данные 2018-2019'!$A$10:$H$548,6,0)</f>
        <v>163800</v>
      </c>
      <c r="H744" s="55">
        <f>VLOOKUP($K744,'[1]исх данные 2018-2019'!$A$10:$H$548,7,0)</f>
        <v>163800</v>
      </c>
      <c r="I744" s="54">
        <v>720921280</v>
      </c>
      <c r="J744" s="36" t="str">
        <f t="shared" si="89"/>
        <v>0720921280</v>
      </c>
      <c r="K744" s="45" t="str">
        <f t="shared" si="90"/>
        <v>60707030720921280612</v>
      </c>
    </row>
    <row r="745" spans="1:11" s="38" customFormat="1">
      <c r="A745" s="70" t="s">
        <v>463</v>
      </c>
      <c r="B745" s="53" t="s">
        <v>558</v>
      </c>
      <c r="C745" s="54" t="s">
        <v>242</v>
      </c>
      <c r="D745" s="54" t="s">
        <v>28</v>
      </c>
      <c r="E745" s="54" t="s">
        <v>587</v>
      </c>
      <c r="F745" s="54" t="s">
        <v>464</v>
      </c>
      <c r="G745" s="55">
        <f>G746</f>
        <v>54600</v>
      </c>
      <c r="H745" s="55">
        <f>H746</f>
        <v>54600</v>
      </c>
      <c r="I745" s="54">
        <v>720921280</v>
      </c>
      <c r="J745" s="36" t="str">
        <f t="shared" si="89"/>
        <v>0720921280</v>
      </c>
      <c r="K745" s="45" t="str">
        <f t="shared" si="90"/>
        <v>60707030720921280620</v>
      </c>
    </row>
    <row r="746" spans="1:11" s="38" customFormat="1">
      <c r="A746" s="57" t="s">
        <v>467</v>
      </c>
      <c r="B746" s="53" t="s">
        <v>558</v>
      </c>
      <c r="C746" s="54" t="s">
        <v>242</v>
      </c>
      <c r="D746" s="54" t="s">
        <v>28</v>
      </c>
      <c r="E746" s="54" t="s">
        <v>587</v>
      </c>
      <c r="F746" s="54" t="s">
        <v>468</v>
      </c>
      <c r="G746" s="55">
        <f>VLOOKUP($K746,'[1]исх данные 2018-2019'!$A$10:$H$548,6,0)</f>
        <v>54600</v>
      </c>
      <c r="H746" s="55">
        <f>VLOOKUP($K746,'[1]исх данные 2018-2019'!$A$10:$H$548,7,0)</f>
        <v>54600</v>
      </c>
      <c r="I746" s="54">
        <v>720921280</v>
      </c>
      <c r="J746" s="36" t="str">
        <f t="shared" si="89"/>
        <v>0720921280</v>
      </c>
      <c r="K746" s="45" t="str">
        <f t="shared" si="90"/>
        <v>60707030720921280622</v>
      </c>
    </row>
    <row r="747" spans="1:11" s="59" customFormat="1" ht="38.25">
      <c r="A747" s="70" t="s">
        <v>692</v>
      </c>
      <c r="B747" s="53" t="s">
        <v>558</v>
      </c>
      <c r="C747" s="54" t="s">
        <v>242</v>
      </c>
      <c r="D747" s="54" t="s">
        <v>28</v>
      </c>
      <c r="E747" s="54" t="s">
        <v>588</v>
      </c>
      <c r="F747" s="54" t="s">
        <v>24</v>
      </c>
      <c r="G747" s="55">
        <f t="shared" ref="G747:H749" si="93">G748</f>
        <v>1162445</v>
      </c>
      <c r="H747" s="55">
        <f t="shared" si="93"/>
        <v>0</v>
      </c>
      <c r="I747" s="54">
        <v>721200000</v>
      </c>
      <c r="J747" s="36" t="str">
        <f t="shared" si="89"/>
        <v>0721200000</v>
      </c>
      <c r="K747" s="45" t="str">
        <f t="shared" si="90"/>
        <v>60707030721200000000</v>
      </c>
    </row>
    <row r="748" spans="1:11" s="38" customFormat="1" ht="25.5">
      <c r="A748" s="214" t="s">
        <v>697</v>
      </c>
      <c r="B748" s="53" t="s">
        <v>558</v>
      </c>
      <c r="C748" s="54" t="s">
        <v>242</v>
      </c>
      <c r="D748" s="54" t="s">
        <v>28</v>
      </c>
      <c r="E748" s="54" t="s">
        <v>698</v>
      </c>
      <c r="F748" s="54" t="s">
        <v>24</v>
      </c>
      <c r="G748" s="55">
        <f t="shared" si="93"/>
        <v>1162445</v>
      </c>
      <c r="H748" s="55">
        <f t="shared" si="93"/>
        <v>0</v>
      </c>
      <c r="I748" s="54">
        <v>721221430</v>
      </c>
      <c r="J748" s="36" t="str">
        <f t="shared" si="89"/>
        <v>0721221430</v>
      </c>
      <c r="K748" s="45" t="str">
        <f t="shared" si="90"/>
        <v>60707030721221430000</v>
      </c>
    </row>
    <row r="749" spans="1:11" s="38" customFormat="1">
      <c r="A749" s="70" t="s">
        <v>463</v>
      </c>
      <c r="B749" s="53" t="s">
        <v>558</v>
      </c>
      <c r="C749" s="54" t="s">
        <v>242</v>
      </c>
      <c r="D749" s="54" t="s">
        <v>28</v>
      </c>
      <c r="E749" s="54" t="s">
        <v>698</v>
      </c>
      <c r="F749" s="54" t="s">
        <v>464</v>
      </c>
      <c r="G749" s="55">
        <f t="shared" si="93"/>
        <v>1162445</v>
      </c>
      <c r="H749" s="55">
        <f t="shared" si="93"/>
        <v>0</v>
      </c>
      <c r="I749" s="54">
        <v>721221430</v>
      </c>
      <c r="J749" s="36" t="str">
        <f t="shared" si="89"/>
        <v>0721221430</v>
      </c>
      <c r="K749" s="45" t="str">
        <f t="shared" si="90"/>
        <v>60707030721221430620</v>
      </c>
    </row>
    <row r="750" spans="1:11" s="59" customFormat="1">
      <c r="A750" s="57" t="s">
        <v>467</v>
      </c>
      <c r="B750" s="53" t="s">
        <v>558</v>
      </c>
      <c r="C750" s="54" t="s">
        <v>242</v>
      </c>
      <c r="D750" s="54" t="s">
        <v>28</v>
      </c>
      <c r="E750" s="54" t="s">
        <v>698</v>
      </c>
      <c r="F750" s="54" t="s">
        <v>468</v>
      </c>
      <c r="G750" s="55">
        <f>VLOOKUP($K750,'[1]исх данные 2018-2019'!$A$10:$H$548,6,0)</f>
        <v>1162445</v>
      </c>
      <c r="H750" s="55">
        <f>VLOOKUP($K750,'[1]исх данные 2018-2019'!$A$10:$H$548,7,0)</f>
        <v>0</v>
      </c>
      <c r="I750" s="54">
        <v>721221430</v>
      </c>
      <c r="J750" s="36" t="str">
        <f t="shared" si="89"/>
        <v>0721221430</v>
      </c>
      <c r="K750" s="45" t="str">
        <f t="shared" si="90"/>
        <v>60707030721221430622</v>
      </c>
    </row>
    <row r="751" spans="1:11" s="38" customFormat="1" ht="55.5" customHeight="1">
      <c r="A751" s="52" t="s">
        <v>482</v>
      </c>
      <c r="B751" s="53" t="s">
        <v>558</v>
      </c>
      <c r="C751" s="54" t="s">
        <v>242</v>
      </c>
      <c r="D751" s="54" t="s">
        <v>28</v>
      </c>
      <c r="E751" s="54" t="s">
        <v>483</v>
      </c>
      <c r="F751" s="54" t="s">
        <v>24</v>
      </c>
      <c r="G751" s="55">
        <f t="shared" ref="G751:H753" si="94">G752</f>
        <v>392800</v>
      </c>
      <c r="H751" s="55">
        <f t="shared" si="94"/>
        <v>392800</v>
      </c>
      <c r="I751" s="54">
        <v>1600000000</v>
      </c>
      <c r="J751" s="36" t="str">
        <f t="shared" si="89"/>
        <v>1600000000</v>
      </c>
      <c r="K751" s="45" t="str">
        <f t="shared" si="90"/>
        <v>60707031600000000000</v>
      </c>
    </row>
    <row r="752" spans="1:11" s="38" customFormat="1" ht="25.5">
      <c r="A752" s="52" t="s">
        <v>484</v>
      </c>
      <c r="B752" s="53" t="s">
        <v>558</v>
      </c>
      <c r="C752" s="54" t="s">
        <v>242</v>
      </c>
      <c r="D752" s="54" t="s">
        <v>28</v>
      </c>
      <c r="E752" s="54" t="s">
        <v>485</v>
      </c>
      <c r="F752" s="54" t="s">
        <v>24</v>
      </c>
      <c r="G752" s="55">
        <f t="shared" si="94"/>
        <v>392800</v>
      </c>
      <c r="H752" s="55">
        <f t="shared" si="94"/>
        <v>392800</v>
      </c>
      <c r="I752" s="54">
        <v>1620000000</v>
      </c>
      <c r="J752" s="36" t="str">
        <f t="shared" si="89"/>
        <v>1620000000</v>
      </c>
      <c r="K752" s="45" t="str">
        <f t="shared" si="90"/>
        <v>60707031620000000000</v>
      </c>
    </row>
    <row r="753" spans="1:11" s="38" customFormat="1" ht="25.5">
      <c r="A753" s="52" t="s">
        <v>486</v>
      </c>
      <c r="B753" s="53" t="s">
        <v>558</v>
      </c>
      <c r="C753" s="54" t="s">
        <v>242</v>
      </c>
      <c r="D753" s="54" t="s">
        <v>28</v>
      </c>
      <c r="E753" s="54" t="s">
        <v>487</v>
      </c>
      <c r="F753" s="54" t="s">
        <v>24</v>
      </c>
      <c r="G753" s="55">
        <f t="shared" si="94"/>
        <v>392800</v>
      </c>
      <c r="H753" s="55">
        <f t="shared" si="94"/>
        <v>392800</v>
      </c>
      <c r="I753" s="54">
        <v>1620200000</v>
      </c>
      <c r="J753" s="36" t="str">
        <f t="shared" si="89"/>
        <v>1620200000</v>
      </c>
      <c r="K753" s="45" t="str">
        <f t="shared" si="90"/>
        <v>60707031620200000000</v>
      </c>
    </row>
    <row r="754" spans="1:11" s="59" customFormat="1" ht="25.5">
      <c r="A754" s="52" t="s">
        <v>488</v>
      </c>
      <c r="B754" s="53" t="s">
        <v>558</v>
      </c>
      <c r="C754" s="54" t="s">
        <v>242</v>
      </c>
      <c r="D754" s="54" t="s">
        <v>28</v>
      </c>
      <c r="E754" s="54" t="s">
        <v>489</v>
      </c>
      <c r="F754" s="54" t="s">
        <v>24</v>
      </c>
      <c r="G754" s="55">
        <f>G755+G757</f>
        <v>392800</v>
      </c>
      <c r="H754" s="55">
        <f>H755+H757</f>
        <v>392800</v>
      </c>
      <c r="I754" s="54">
        <v>1620220550</v>
      </c>
      <c r="J754" s="36" t="str">
        <f t="shared" si="89"/>
        <v>1620220550</v>
      </c>
      <c r="K754" s="45" t="str">
        <f t="shared" si="90"/>
        <v>60707031620220550000</v>
      </c>
    </row>
    <row r="755" spans="1:11" s="38" customFormat="1">
      <c r="A755" s="70" t="s">
        <v>457</v>
      </c>
      <c r="B755" s="53" t="s">
        <v>558</v>
      </c>
      <c r="C755" s="54" t="s">
        <v>242</v>
      </c>
      <c r="D755" s="54" t="s">
        <v>28</v>
      </c>
      <c r="E755" s="54" t="s">
        <v>489</v>
      </c>
      <c r="F755" s="54" t="s">
        <v>458</v>
      </c>
      <c r="G755" s="55">
        <f>G756</f>
        <v>344800</v>
      </c>
      <c r="H755" s="55">
        <f>H756</f>
        <v>344800</v>
      </c>
      <c r="I755" s="54">
        <v>1620220550</v>
      </c>
      <c r="J755" s="36" t="str">
        <f t="shared" si="89"/>
        <v>1620220550</v>
      </c>
      <c r="K755" s="45" t="str">
        <f t="shared" si="90"/>
        <v>60707031620220550610</v>
      </c>
    </row>
    <row r="756" spans="1:11" s="59" customFormat="1">
      <c r="A756" s="57" t="s">
        <v>461</v>
      </c>
      <c r="B756" s="53" t="s">
        <v>558</v>
      </c>
      <c r="C756" s="54" t="s">
        <v>242</v>
      </c>
      <c r="D756" s="54" t="s">
        <v>28</v>
      </c>
      <c r="E756" s="54" t="s">
        <v>489</v>
      </c>
      <c r="F756" s="54" t="s">
        <v>462</v>
      </c>
      <c r="G756" s="55">
        <f>VLOOKUP($K756,'[1]исх данные 2018-2019'!$A$10:$H$548,6,0)</f>
        <v>344800</v>
      </c>
      <c r="H756" s="55">
        <f>VLOOKUP($K756,'[1]исх данные 2018-2019'!$A$10:$H$548,7,0)</f>
        <v>344800</v>
      </c>
      <c r="I756" s="54">
        <v>1620220550</v>
      </c>
      <c r="J756" s="36" t="str">
        <f t="shared" si="89"/>
        <v>1620220550</v>
      </c>
      <c r="K756" s="45" t="str">
        <f t="shared" si="90"/>
        <v>60707031620220550612</v>
      </c>
    </row>
    <row r="757" spans="1:11" s="59" customFormat="1">
      <c r="A757" s="70" t="s">
        <v>463</v>
      </c>
      <c r="B757" s="53" t="s">
        <v>558</v>
      </c>
      <c r="C757" s="54" t="s">
        <v>242</v>
      </c>
      <c r="D757" s="54" t="s">
        <v>28</v>
      </c>
      <c r="E757" s="54" t="s">
        <v>489</v>
      </c>
      <c r="F757" s="54" t="s">
        <v>464</v>
      </c>
      <c r="G757" s="55">
        <f>G758</f>
        <v>48000</v>
      </c>
      <c r="H757" s="55">
        <f>H758</f>
        <v>48000</v>
      </c>
      <c r="I757" s="54">
        <v>1620220550</v>
      </c>
      <c r="J757" s="36" t="str">
        <f t="shared" si="89"/>
        <v>1620220550</v>
      </c>
      <c r="K757" s="45" t="str">
        <f t="shared" si="90"/>
        <v>60707031620220550620</v>
      </c>
    </row>
    <row r="758" spans="1:11" s="59" customFormat="1">
      <c r="A758" s="57" t="s">
        <v>467</v>
      </c>
      <c r="B758" s="53" t="s">
        <v>558</v>
      </c>
      <c r="C758" s="54" t="s">
        <v>242</v>
      </c>
      <c r="D758" s="54" t="s">
        <v>28</v>
      </c>
      <c r="E758" s="54" t="s">
        <v>489</v>
      </c>
      <c r="F758" s="54" t="s">
        <v>468</v>
      </c>
      <c r="G758" s="55">
        <f>VLOOKUP($K758,'[1]исх данные 2018-2019'!$A$10:$H$548,6,0)</f>
        <v>48000</v>
      </c>
      <c r="H758" s="55">
        <f>VLOOKUP($K758,'[1]исх данные 2018-2019'!$A$10:$H$548,7,0)</f>
        <v>48000</v>
      </c>
      <c r="I758" s="54">
        <v>1620220550</v>
      </c>
      <c r="J758" s="36" t="str">
        <f t="shared" si="89"/>
        <v>1620220550</v>
      </c>
      <c r="K758" s="45" t="str">
        <f t="shared" si="90"/>
        <v>60707031620220550622</v>
      </c>
    </row>
    <row r="759" spans="1:11" s="59" customFormat="1" ht="25.5">
      <c r="A759" s="52" t="s">
        <v>591</v>
      </c>
      <c r="B759" s="53" t="s">
        <v>558</v>
      </c>
      <c r="C759" s="54" t="s">
        <v>242</v>
      </c>
      <c r="D759" s="54" t="s">
        <v>28</v>
      </c>
      <c r="E759" s="54" t="s">
        <v>592</v>
      </c>
      <c r="F759" s="54" t="s">
        <v>24</v>
      </c>
      <c r="G759" s="55">
        <f t="shared" ref="G759:H762" si="95">G760</f>
        <v>692250</v>
      </c>
      <c r="H759" s="55">
        <f t="shared" si="95"/>
        <v>692250</v>
      </c>
      <c r="I759" s="54">
        <v>1700000000</v>
      </c>
      <c r="J759" s="36" t="str">
        <f t="shared" si="89"/>
        <v>1700000000</v>
      </c>
      <c r="K759" s="45" t="str">
        <f t="shared" si="90"/>
        <v>60707031700000000000</v>
      </c>
    </row>
    <row r="760" spans="1:11" s="59" customFormat="1" ht="25.5">
      <c r="A760" s="65" t="s">
        <v>593</v>
      </c>
      <c r="B760" s="53" t="s">
        <v>558</v>
      </c>
      <c r="C760" s="54" t="s">
        <v>242</v>
      </c>
      <c r="D760" s="54" t="s">
        <v>28</v>
      </c>
      <c r="E760" s="54" t="s">
        <v>594</v>
      </c>
      <c r="F760" s="54" t="s">
        <v>24</v>
      </c>
      <c r="G760" s="55">
        <f t="shared" si="95"/>
        <v>692250</v>
      </c>
      <c r="H760" s="55">
        <f t="shared" si="95"/>
        <v>692250</v>
      </c>
      <c r="I760" s="54" t="s">
        <v>595</v>
      </c>
      <c r="J760" s="36" t="str">
        <f t="shared" si="89"/>
        <v>17Б0000000</v>
      </c>
      <c r="K760" s="45" t="str">
        <f t="shared" si="90"/>
        <v>607070317Б0000000000</v>
      </c>
    </row>
    <row r="761" spans="1:11" s="38" customFormat="1" ht="25.5">
      <c r="A761" s="52" t="s">
        <v>596</v>
      </c>
      <c r="B761" s="53" t="s">
        <v>558</v>
      </c>
      <c r="C761" s="54" t="s">
        <v>242</v>
      </c>
      <c r="D761" s="54" t="s">
        <v>28</v>
      </c>
      <c r="E761" s="54" t="s">
        <v>597</v>
      </c>
      <c r="F761" s="54" t="s">
        <v>24</v>
      </c>
      <c r="G761" s="55">
        <f t="shared" si="95"/>
        <v>692250</v>
      </c>
      <c r="H761" s="55">
        <f t="shared" si="95"/>
        <v>692250</v>
      </c>
      <c r="I761" s="54" t="s">
        <v>598</v>
      </c>
      <c r="J761" s="36" t="str">
        <f t="shared" si="89"/>
        <v>17Б0100000</v>
      </c>
      <c r="K761" s="45" t="str">
        <f t="shared" si="90"/>
        <v>607070317Б0100000000</v>
      </c>
    </row>
    <row r="762" spans="1:11" s="38" customFormat="1" ht="25.5">
      <c r="A762" s="70" t="s">
        <v>1278</v>
      </c>
      <c r="B762" s="53" t="s">
        <v>558</v>
      </c>
      <c r="C762" s="54" t="s">
        <v>242</v>
      </c>
      <c r="D762" s="54" t="s">
        <v>28</v>
      </c>
      <c r="E762" s="54" t="s">
        <v>600</v>
      </c>
      <c r="F762" s="54" t="s">
        <v>24</v>
      </c>
      <c r="G762" s="55">
        <f t="shared" si="95"/>
        <v>692250</v>
      </c>
      <c r="H762" s="55">
        <f t="shared" si="95"/>
        <v>692250</v>
      </c>
      <c r="I762" s="54" t="s">
        <v>601</v>
      </c>
      <c r="J762" s="36" t="str">
        <f t="shared" si="89"/>
        <v>17Б0120490</v>
      </c>
      <c r="K762" s="45" t="str">
        <f t="shared" si="90"/>
        <v>607070317Б0120490000</v>
      </c>
    </row>
    <row r="763" spans="1:11" s="38" customFormat="1">
      <c r="A763" s="70" t="s">
        <v>463</v>
      </c>
      <c r="B763" s="53" t="s">
        <v>558</v>
      </c>
      <c r="C763" s="54" t="s">
        <v>242</v>
      </c>
      <c r="D763" s="54" t="s">
        <v>28</v>
      </c>
      <c r="E763" s="54" t="s">
        <v>600</v>
      </c>
      <c r="F763" s="54" t="s">
        <v>464</v>
      </c>
      <c r="G763" s="55">
        <f>G764</f>
        <v>692250</v>
      </c>
      <c r="H763" s="55">
        <f>H764</f>
        <v>692250</v>
      </c>
      <c r="I763" s="54" t="s">
        <v>601</v>
      </c>
      <c r="J763" s="36" t="str">
        <f t="shared" si="89"/>
        <v>17Б0120490</v>
      </c>
      <c r="K763" s="45" t="str">
        <f t="shared" si="90"/>
        <v>607070317Б0120490620</v>
      </c>
    </row>
    <row r="764" spans="1:11" s="59" customFormat="1">
      <c r="A764" s="57" t="s">
        <v>467</v>
      </c>
      <c r="B764" s="53" t="s">
        <v>558</v>
      </c>
      <c r="C764" s="54" t="s">
        <v>242</v>
      </c>
      <c r="D764" s="54" t="s">
        <v>28</v>
      </c>
      <c r="E764" s="54" t="s">
        <v>600</v>
      </c>
      <c r="F764" s="54" t="s">
        <v>468</v>
      </c>
      <c r="G764" s="55">
        <f>VLOOKUP($K764,'[1]исх данные 2018-2019'!$A$10:$H$548,6,0)</f>
        <v>692250</v>
      </c>
      <c r="H764" s="55">
        <f>VLOOKUP($K764,'[1]исх данные 2018-2019'!$A$10:$H$548,7,0)</f>
        <v>692250</v>
      </c>
      <c r="I764" s="54" t="s">
        <v>601</v>
      </c>
      <c r="J764" s="36" t="str">
        <f t="shared" si="89"/>
        <v>17Б0120490</v>
      </c>
      <c r="K764" s="45" t="str">
        <f t="shared" si="90"/>
        <v>607070317Б0120490622</v>
      </c>
    </row>
    <row r="765" spans="1:11" s="38" customFormat="1" ht="25.5">
      <c r="A765" s="52" t="s">
        <v>101</v>
      </c>
      <c r="B765" s="53" t="s">
        <v>558</v>
      </c>
      <c r="C765" s="54" t="s">
        <v>242</v>
      </c>
      <c r="D765" s="54" t="s">
        <v>28</v>
      </c>
      <c r="E765" s="54" t="s">
        <v>102</v>
      </c>
      <c r="F765" s="54" t="s">
        <v>24</v>
      </c>
      <c r="G765" s="55">
        <f>G766</f>
        <v>8210650</v>
      </c>
      <c r="H765" s="55">
        <f>H766</f>
        <v>0</v>
      </c>
      <c r="I765" s="54">
        <v>9800000000</v>
      </c>
      <c r="J765" s="36" t="str">
        <f t="shared" si="89"/>
        <v>9800000000</v>
      </c>
      <c r="K765" s="45" t="str">
        <f t="shared" si="90"/>
        <v>60707039800000000000</v>
      </c>
    </row>
    <row r="766" spans="1:11" s="38" customFormat="1">
      <c r="A766" s="52" t="s">
        <v>103</v>
      </c>
      <c r="B766" s="53" t="s">
        <v>558</v>
      </c>
      <c r="C766" s="54" t="s">
        <v>242</v>
      </c>
      <c r="D766" s="54" t="s">
        <v>28</v>
      </c>
      <c r="E766" s="54" t="s">
        <v>104</v>
      </c>
      <c r="F766" s="54" t="s">
        <v>24</v>
      </c>
      <c r="G766" s="55">
        <f>G767</f>
        <v>8210650</v>
      </c>
      <c r="H766" s="55">
        <f>H767</f>
        <v>0</v>
      </c>
      <c r="I766" s="54">
        <v>9810000000</v>
      </c>
      <c r="J766" s="36" t="str">
        <f t="shared" si="89"/>
        <v>9810000000</v>
      </c>
      <c r="K766" s="45" t="str">
        <f t="shared" si="90"/>
        <v>60707039810000000000</v>
      </c>
    </row>
    <row r="767" spans="1:11" s="38" customFormat="1" ht="89.25">
      <c r="A767" s="52" t="s">
        <v>1293</v>
      </c>
      <c r="B767" s="53" t="s">
        <v>558</v>
      </c>
      <c r="C767" s="54" t="s">
        <v>242</v>
      </c>
      <c r="D767" s="54" t="s">
        <v>28</v>
      </c>
      <c r="E767" s="54" t="s">
        <v>1294</v>
      </c>
      <c r="F767" s="54" t="s">
        <v>24</v>
      </c>
      <c r="G767" s="55">
        <f>G768+G770</f>
        <v>8210650</v>
      </c>
      <c r="H767" s="55">
        <f>H768+H770</f>
        <v>0</v>
      </c>
      <c r="I767" s="54">
        <v>9810021530</v>
      </c>
      <c r="J767" s="36" t="str">
        <f t="shared" si="89"/>
        <v>9810021530</v>
      </c>
      <c r="K767" s="45" t="str">
        <f t="shared" si="90"/>
        <v>60707039810021530000</v>
      </c>
    </row>
    <row r="768" spans="1:11" s="59" customFormat="1">
      <c r="A768" s="70" t="s">
        <v>457</v>
      </c>
      <c r="B768" s="53" t="s">
        <v>558</v>
      </c>
      <c r="C768" s="54" t="s">
        <v>242</v>
      </c>
      <c r="D768" s="54" t="s">
        <v>28</v>
      </c>
      <c r="E768" s="54" t="s">
        <v>1294</v>
      </c>
      <c r="F768" s="54" t="s">
        <v>458</v>
      </c>
      <c r="G768" s="55">
        <f>G769</f>
        <v>6949730</v>
      </c>
      <c r="H768" s="55">
        <f>H769</f>
        <v>0</v>
      </c>
      <c r="I768" s="54">
        <v>9810021530</v>
      </c>
      <c r="J768" s="36" t="str">
        <f t="shared" si="89"/>
        <v>9810021530</v>
      </c>
      <c r="K768" s="45" t="str">
        <f t="shared" si="90"/>
        <v>60707039810021530610</v>
      </c>
    </row>
    <row r="769" spans="1:11" s="38" customFormat="1">
      <c r="A769" s="57" t="s">
        <v>461</v>
      </c>
      <c r="B769" s="53" t="s">
        <v>558</v>
      </c>
      <c r="C769" s="54" t="s">
        <v>242</v>
      </c>
      <c r="D769" s="54" t="s">
        <v>28</v>
      </c>
      <c r="E769" s="54" t="s">
        <v>1294</v>
      </c>
      <c r="F769" s="54" t="s">
        <v>462</v>
      </c>
      <c r="G769" s="55">
        <f>VLOOKUP($K769,'[1]исх данные 2018-2019'!$A$10:$H$548,6,0)</f>
        <v>6949730</v>
      </c>
      <c r="H769" s="55">
        <f>VLOOKUP($K769,'[1]исх данные 2018-2019'!$A$10:$H$548,7,0)</f>
        <v>0</v>
      </c>
      <c r="I769" s="54">
        <v>9810021530</v>
      </c>
      <c r="J769" s="36" t="str">
        <f t="shared" si="89"/>
        <v>9810021530</v>
      </c>
      <c r="K769" s="45" t="str">
        <f t="shared" si="90"/>
        <v>60707039810021530612</v>
      </c>
    </row>
    <row r="770" spans="1:11" s="38" customFormat="1">
      <c r="A770" s="70" t="s">
        <v>463</v>
      </c>
      <c r="B770" s="53" t="s">
        <v>558</v>
      </c>
      <c r="C770" s="54" t="s">
        <v>242</v>
      </c>
      <c r="D770" s="54" t="s">
        <v>28</v>
      </c>
      <c r="E770" s="54" t="s">
        <v>1294</v>
      </c>
      <c r="F770" s="54" t="s">
        <v>464</v>
      </c>
      <c r="G770" s="55">
        <f>G771</f>
        <v>1260920</v>
      </c>
      <c r="H770" s="55">
        <f>H771</f>
        <v>0</v>
      </c>
      <c r="I770" s="54">
        <v>9810021530</v>
      </c>
      <c r="J770" s="36" t="str">
        <f t="shared" si="89"/>
        <v>9810021530</v>
      </c>
      <c r="K770" s="45" t="str">
        <f t="shared" si="90"/>
        <v>60707039810021530620</v>
      </c>
    </row>
    <row r="771" spans="1:11" s="38" customFormat="1">
      <c r="A771" s="57" t="s">
        <v>467</v>
      </c>
      <c r="B771" s="53" t="s">
        <v>558</v>
      </c>
      <c r="C771" s="54" t="s">
        <v>242</v>
      </c>
      <c r="D771" s="54" t="s">
        <v>28</v>
      </c>
      <c r="E771" s="54" t="s">
        <v>1294</v>
      </c>
      <c r="F771" s="54" t="s">
        <v>468</v>
      </c>
      <c r="G771" s="55">
        <f>VLOOKUP($K771,'[1]исх данные 2018-2019'!$A$10:$H$548,6,0)</f>
        <v>1260920</v>
      </c>
      <c r="H771" s="55">
        <f>VLOOKUP($K771,'[1]исх данные 2018-2019'!$A$10:$H$548,7,0)</f>
        <v>0</v>
      </c>
      <c r="I771" s="54">
        <v>9810021530</v>
      </c>
      <c r="J771" s="36" t="str">
        <f t="shared" si="89"/>
        <v>9810021530</v>
      </c>
      <c r="K771" s="45" t="str">
        <f t="shared" si="90"/>
        <v>60707039810021530622</v>
      </c>
    </row>
    <row r="772" spans="1:11" s="38" customFormat="1">
      <c r="A772" s="47" t="s">
        <v>512</v>
      </c>
      <c r="B772" s="48" t="s">
        <v>558</v>
      </c>
      <c r="C772" s="49" t="s">
        <v>242</v>
      </c>
      <c r="D772" s="49" t="s">
        <v>242</v>
      </c>
      <c r="E772" s="49" t="s">
        <v>23</v>
      </c>
      <c r="F772" s="49" t="s">
        <v>24</v>
      </c>
      <c r="G772" s="50">
        <f>G779+G773+G809</f>
        <v>10043200</v>
      </c>
      <c r="H772" s="50">
        <f>H779+H773+H809</f>
        <v>9653200</v>
      </c>
      <c r="I772" s="49">
        <v>0</v>
      </c>
      <c r="J772" s="36" t="str">
        <f t="shared" si="89"/>
        <v>0000000000</v>
      </c>
      <c r="K772" s="45" t="str">
        <f t="shared" si="90"/>
        <v>60707070000000000000</v>
      </c>
    </row>
    <row r="773" spans="1:11" s="38" customFormat="1" ht="38.25">
      <c r="A773" s="57" t="s">
        <v>326</v>
      </c>
      <c r="B773" s="53" t="s">
        <v>558</v>
      </c>
      <c r="C773" s="54" t="s">
        <v>242</v>
      </c>
      <c r="D773" s="54" t="s">
        <v>242</v>
      </c>
      <c r="E773" s="54" t="s">
        <v>327</v>
      </c>
      <c r="F773" s="54" t="s">
        <v>24</v>
      </c>
      <c r="G773" s="55">
        <f t="shared" ref="G773:H776" si="96">G774</f>
        <v>187500</v>
      </c>
      <c r="H773" s="55">
        <f t="shared" si="96"/>
        <v>187500</v>
      </c>
      <c r="I773" s="54">
        <v>400000000</v>
      </c>
      <c r="J773" s="36" t="str">
        <f t="shared" si="89"/>
        <v>0400000000</v>
      </c>
      <c r="K773" s="45" t="str">
        <f t="shared" si="90"/>
        <v>60707070400000000000</v>
      </c>
    </row>
    <row r="774" spans="1:11" s="59" customFormat="1" ht="25.5">
      <c r="A774" s="52" t="s">
        <v>1255</v>
      </c>
      <c r="B774" s="53" t="s">
        <v>558</v>
      </c>
      <c r="C774" s="54" t="s">
        <v>242</v>
      </c>
      <c r="D774" s="54" t="s">
        <v>242</v>
      </c>
      <c r="E774" s="54" t="s">
        <v>602</v>
      </c>
      <c r="F774" s="54" t="s">
        <v>24</v>
      </c>
      <c r="G774" s="55">
        <f t="shared" si="96"/>
        <v>187500</v>
      </c>
      <c r="H774" s="55">
        <f t="shared" si="96"/>
        <v>187500</v>
      </c>
      <c r="I774" s="54">
        <v>430000000</v>
      </c>
      <c r="J774" s="36" t="str">
        <f t="shared" si="89"/>
        <v>0430000000</v>
      </c>
      <c r="K774" s="45" t="str">
        <f t="shared" si="90"/>
        <v>60707070430000000000</v>
      </c>
    </row>
    <row r="775" spans="1:11" s="38" customFormat="1">
      <c r="A775" s="214" t="s">
        <v>603</v>
      </c>
      <c r="B775" s="53" t="s">
        <v>558</v>
      </c>
      <c r="C775" s="54" t="s">
        <v>242</v>
      </c>
      <c r="D775" s="54" t="s">
        <v>242</v>
      </c>
      <c r="E775" s="54" t="s">
        <v>604</v>
      </c>
      <c r="F775" s="54" t="s">
        <v>24</v>
      </c>
      <c r="G775" s="55">
        <f t="shared" si="96"/>
        <v>187500</v>
      </c>
      <c r="H775" s="55">
        <f t="shared" si="96"/>
        <v>187500</v>
      </c>
      <c r="I775" s="54">
        <v>430400000</v>
      </c>
      <c r="J775" s="36" t="str">
        <f t="shared" si="89"/>
        <v>0430400000</v>
      </c>
      <c r="K775" s="45" t="str">
        <f t="shared" si="90"/>
        <v>60707070430400000000</v>
      </c>
    </row>
    <row r="776" spans="1:11" s="38" customFormat="1">
      <c r="A776" s="57" t="s">
        <v>605</v>
      </c>
      <c r="B776" s="53" t="s">
        <v>558</v>
      </c>
      <c r="C776" s="54" t="s">
        <v>242</v>
      </c>
      <c r="D776" s="54" t="s">
        <v>242</v>
      </c>
      <c r="E776" s="54" t="s">
        <v>606</v>
      </c>
      <c r="F776" s="54" t="s">
        <v>24</v>
      </c>
      <c r="G776" s="55">
        <f t="shared" si="96"/>
        <v>187500</v>
      </c>
      <c r="H776" s="55">
        <f t="shared" si="96"/>
        <v>187500</v>
      </c>
      <c r="I776" s="54">
        <v>430420300</v>
      </c>
      <c r="J776" s="36" t="str">
        <f t="shared" si="89"/>
        <v>0430420300</v>
      </c>
      <c r="K776" s="45" t="str">
        <f t="shared" si="90"/>
        <v>60707070430420300000</v>
      </c>
    </row>
    <row r="777" spans="1:11" s="38" customFormat="1" ht="25.5">
      <c r="A777" s="52" t="s">
        <v>43</v>
      </c>
      <c r="B777" s="53" t="s">
        <v>558</v>
      </c>
      <c r="C777" s="54" t="s">
        <v>242</v>
      </c>
      <c r="D777" s="54" t="s">
        <v>242</v>
      </c>
      <c r="E777" s="54" t="s">
        <v>606</v>
      </c>
      <c r="F777" s="54" t="s">
        <v>44</v>
      </c>
      <c r="G777" s="55">
        <f>G778</f>
        <v>187500</v>
      </c>
      <c r="H777" s="55">
        <f>H778</f>
        <v>187500</v>
      </c>
      <c r="I777" s="54">
        <v>430420300</v>
      </c>
      <c r="J777" s="36" t="str">
        <f t="shared" si="89"/>
        <v>0430420300</v>
      </c>
      <c r="K777" s="45" t="str">
        <f t="shared" si="90"/>
        <v>60707070430420300240</v>
      </c>
    </row>
    <row r="778" spans="1:11" s="38" customFormat="1">
      <c r="A778" s="52" t="s">
        <v>1231</v>
      </c>
      <c r="B778" s="53" t="s">
        <v>558</v>
      </c>
      <c r="C778" s="54" t="s">
        <v>242</v>
      </c>
      <c r="D778" s="54" t="s">
        <v>242</v>
      </c>
      <c r="E778" s="54" t="s">
        <v>606</v>
      </c>
      <c r="F778" s="54" t="s">
        <v>46</v>
      </c>
      <c r="G778" s="55">
        <f>VLOOKUP($K778,'[1]исх данные 2018-2019'!$A$10:$H$548,6,0)</f>
        <v>187500</v>
      </c>
      <c r="H778" s="55">
        <f>VLOOKUP($K778,'[1]исх данные 2018-2019'!$A$10:$H$548,7,0)</f>
        <v>187500</v>
      </c>
      <c r="I778" s="54">
        <v>430420300</v>
      </c>
      <c r="J778" s="36" t="str">
        <f t="shared" si="89"/>
        <v>0430420300</v>
      </c>
      <c r="K778" s="45" t="str">
        <f t="shared" si="90"/>
        <v>60707070430420300244</v>
      </c>
    </row>
    <row r="779" spans="1:11" s="38" customFormat="1">
      <c r="A779" s="98" t="s">
        <v>607</v>
      </c>
      <c r="B779" s="53" t="s">
        <v>558</v>
      </c>
      <c r="C779" s="54" t="s">
        <v>242</v>
      </c>
      <c r="D779" s="54" t="s">
        <v>242</v>
      </c>
      <c r="E779" s="54" t="s">
        <v>608</v>
      </c>
      <c r="F779" s="54" t="s">
        <v>24</v>
      </c>
      <c r="G779" s="55">
        <f>G780</f>
        <v>9465700</v>
      </c>
      <c r="H779" s="55">
        <f>H780</f>
        <v>9465700</v>
      </c>
      <c r="I779" s="54">
        <v>900000000</v>
      </c>
      <c r="J779" s="36" t="str">
        <f t="shared" si="89"/>
        <v>0900000000</v>
      </c>
      <c r="K779" s="45" t="str">
        <f t="shared" si="90"/>
        <v>60707070900000000000</v>
      </c>
    </row>
    <row r="780" spans="1:11" s="59" customFormat="1" ht="25.5">
      <c r="A780" s="98" t="s">
        <v>609</v>
      </c>
      <c r="B780" s="53" t="s">
        <v>558</v>
      </c>
      <c r="C780" s="54" t="s">
        <v>242</v>
      </c>
      <c r="D780" s="54" t="s">
        <v>242</v>
      </c>
      <c r="E780" s="54" t="s">
        <v>610</v>
      </c>
      <c r="F780" s="54" t="s">
        <v>24</v>
      </c>
      <c r="G780" s="55">
        <f>G781+G785+G793+G797+G801+G805</f>
        <v>9465700</v>
      </c>
      <c r="H780" s="55">
        <f>H781+H785+H793+H797+H801+H805</f>
        <v>9465700</v>
      </c>
      <c r="I780" s="54" t="s">
        <v>611</v>
      </c>
      <c r="J780" s="36" t="str">
        <f t="shared" si="89"/>
        <v>09Б0000000</v>
      </c>
      <c r="K780" s="45" t="str">
        <f t="shared" si="90"/>
        <v>607070709Б0000000000</v>
      </c>
    </row>
    <row r="781" spans="1:11" s="38" customFormat="1" ht="25.5">
      <c r="A781" s="57" t="s">
        <v>612</v>
      </c>
      <c r="B781" s="53" t="s">
        <v>558</v>
      </c>
      <c r="C781" s="54" t="s">
        <v>242</v>
      </c>
      <c r="D781" s="54" t="s">
        <v>242</v>
      </c>
      <c r="E781" s="54" t="s">
        <v>613</v>
      </c>
      <c r="F781" s="54" t="s">
        <v>24</v>
      </c>
      <c r="G781" s="55">
        <f t="shared" ref="G781:H782" si="97">G782</f>
        <v>779000</v>
      </c>
      <c r="H781" s="55">
        <f t="shared" si="97"/>
        <v>779000</v>
      </c>
      <c r="I781" s="54" t="s">
        <v>614</v>
      </c>
      <c r="J781" s="36" t="str">
        <f t="shared" si="89"/>
        <v>09Б0100000</v>
      </c>
      <c r="K781" s="45" t="str">
        <f t="shared" si="90"/>
        <v>607070709Б0100000000</v>
      </c>
    </row>
    <row r="782" spans="1:11" s="38" customFormat="1" ht="38.25">
      <c r="A782" s="52" t="s">
        <v>615</v>
      </c>
      <c r="B782" s="53" t="s">
        <v>558</v>
      </c>
      <c r="C782" s="54" t="s">
        <v>242</v>
      </c>
      <c r="D782" s="54" t="s">
        <v>242</v>
      </c>
      <c r="E782" s="54" t="s">
        <v>616</v>
      </c>
      <c r="F782" s="54" t="s">
        <v>24</v>
      </c>
      <c r="G782" s="55">
        <f t="shared" si="97"/>
        <v>779000</v>
      </c>
      <c r="H782" s="55">
        <f t="shared" si="97"/>
        <v>779000</v>
      </c>
      <c r="I782" s="54" t="s">
        <v>617</v>
      </c>
      <c r="J782" s="36" t="str">
        <f t="shared" si="89"/>
        <v>09Б0120460</v>
      </c>
      <c r="K782" s="45" t="str">
        <f t="shared" si="90"/>
        <v>607070709Б0120460000</v>
      </c>
    </row>
    <row r="783" spans="1:11" s="38" customFormat="1">
      <c r="A783" s="70" t="s">
        <v>457</v>
      </c>
      <c r="B783" s="53" t="s">
        <v>558</v>
      </c>
      <c r="C783" s="54" t="s">
        <v>242</v>
      </c>
      <c r="D783" s="54" t="s">
        <v>242</v>
      </c>
      <c r="E783" s="54" t="s">
        <v>616</v>
      </c>
      <c r="F783" s="54" t="s">
        <v>458</v>
      </c>
      <c r="G783" s="55">
        <f>G784</f>
        <v>779000</v>
      </c>
      <c r="H783" s="55">
        <f>H784</f>
        <v>779000</v>
      </c>
      <c r="I783" s="54" t="s">
        <v>617</v>
      </c>
      <c r="J783" s="36" t="str">
        <f t="shared" si="89"/>
        <v>09Б0120460</v>
      </c>
      <c r="K783" s="45" t="str">
        <f t="shared" si="90"/>
        <v>607070709Б0120460610</v>
      </c>
    </row>
    <row r="784" spans="1:11" s="38" customFormat="1" ht="38.25">
      <c r="A784" s="57" t="s">
        <v>459</v>
      </c>
      <c r="B784" s="53" t="s">
        <v>558</v>
      </c>
      <c r="C784" s="54" t="s">
        <v>242</v>
      </c>
      <c r="D784" s="54" t="s">
        <v>242</v>
      </c>
      <c r="E784" s="54" t="s">
        <v>616</v>
      </c>
      <c r="F784" s="54" t="s">
        <v>460</v>
      </c>
      <c r="G784" s="55">
        <f>VLOOKUP($K784,'[1]исх данные 2018-2019'!$A$10:$H$548,6,0)</f>
        <v>779000</v>
      </c>
      <c r="H784" s="55">
        <f>VLOOKUP($K784,'[1]исх данные 2018-2019'!$A$10:$H$548,7,0)</f>
        <v>779000</v>
      </c>
      <c r="I784" s="54" t="s">
        <v>617</v>
      </c>
      <c r="J784" s="36" t="str">
        <f t="shared" si="89"/>
        <v>09Б0120460</v>
      </c>
      <c r="K784" s="45" t="str">
        <f t="shared" si="90"/>
        <v>607070709Б0120460611</v>
      </c>
    </row>
    <row r="785" spans="1:11" s="38" customFormat="1" ht="25.5">
      <c r="A785" s="57" t="s">
        <v>618</v>
      </c>
      <c r="B785" s="53" t="s">
        <v>558</v>
      </c>
      <c r="C785" s="54" t="s">
        <v>242</v>
      </c>
      <c r="D785" s="54" t="s">
        <v>242</v>
      </c>
      <c r="E785" s="54" t="s">
        <v>619</v>
      </c>
      <c r="F785" s="54" t="s">
        <v>24</v>
      </c>
      <c r="G785" s="55">
        <f>G786</f>
        <v>4764500</v>
      </c>
      <c r="H785" s="55">
        <f>H786</f>
        <v>4764500</v>
      </c>
      <c r="I785" s="54" t="s">
        <v>620</v>
      </c>
      <c r="J785" s="36" t="str">
        <f t="shared" si="89"/>
        <v>09Б0200000</v>
      </c>
      <c r="K785" s="45" t="str">
        <f t="shared" si="90"/>
        <v>607070709Б0200000000</v>
      </c>
    </row>
    <row r="786" spans="1:11" s="59" customFormat="1" ht="38.25">
      <c r="A786" s="52" t="s">
        <v>615</v>
      </c>
      <c r="B786" s="53" t="s">
        <v>558</v>
      </c>
      <c r="C786" s="54" t="s">
        <v>242</v>
      </c>
      <c r="D786" s="54" t="s">
        <v>242</v>
      </c>
      <c r="E786" s="54" t="s">
        <v>621</v>
      </c>
      <c r="F786" s="54" t="s">
        <v>24</v>
      </c>
      <c r="G786" s="55">
        <f>G787+G791+G790+G789</f>
        <v>4764500</v>
      </c>
      <c r="H786" s="55">
        <f>H787+H791+H790+H789</f>
        <v>4764500</v>
      </c>
      <c r="I786" s="54" t="s">
        <v>622</v>
      </c>
      <c r="J786" s="36" t="str">
        <f t="shared" si="89"/>
        <v>09Б0220460</v>
      </c>
      <c r="K786" s="45" t="str">
        <f t="shared" si="90"/>
        <v>607070709Б0220460000</v>
      </c>
    </row>
    <row r="787" spans="1:11" s="59" customFormat="1" ht="25.5">
      <c r="A787" s="52" t="s">
        <v>43</v>
      </c>
      <c r="B787" s="53" t="s">
        <v>558</v>
      </c>
      <c r="C787" s="54" t="s">
        <v>242</v>
      </c>
      <c r="D787" s="54" t="s">
        <v>242</v>
      </c>
      <c r="E787" s="54" t="s">
        <v>621</v>
      </c>
      <c r="F787" s="54" t="s">
        <v>44</v>
      </c>
      <c r="G787" s="55">
        <f>G788</f>
        <v>549500</v>
      </c>
      <c r="H787" s="55">
        <f>H788</f>
        <v>549500</v>
      </c>
      <c r="I787" s="54" t="s">
        <v>622</v>
      </c>
      <c r="J787" s="36" t="str">
        <f t="shared" si="89"/>
        <v>09Б0220460</v>
      </c>
      <c r="K787" s="45" t="str">
        <f t="shared" si="90"/>
        <v>607070709Б0220460240</v>
      </c>
    </row>
    <row r="788" spans="1:11" s="38" customFormat="1">
      <c r="A788" s="52" t="s">
        <v>1231</v>
      </c>
      <c r="B788" s="53" t="s">
        <v>558</v>
      </c>
      <c r="C788" s="54" t="s">
        <v>242</v>
      </c>
      <c r="D788" s="54" t="s">
        <v>242</v>
      </c>
      <c r="E788" s="54" t="s">
        <v>621</v>
      </c>
      <c r="F788" s="54" t="s">
        <v>46</v>
      </c>
      <c r="G788" s="55">
        <f>VLOOKUP($K788,'[1]исх данные 2018-2019'!$A$10:$H$548,6,0)</f>
        <v>549500</v>
      </c>
      <c r="H788" s="55">
        <f>VLOOKUP($K788,'[1]исх данные 2018-2019'!$A$10:$H$548,7,0)</f>
        <v>549500</v>
      </c>
      <c r="I788" s="54" t="s">
        <v>622</v>
      </c>
      <c r="J788" s="36" t="str">
        <f t="shared" ref="J788:J851" si="98">TEXT(I788,"0000000000")</f>
        <v>09Б0220460</v>
      </c>
      <c r="K788" s="45" t="str">
        <f t="shared" ref="K788:K851" si="99">CONCATENATE(B788,C788,D788,J788,F788)</f>
        <v>607070709Б0220460244</v>
      </c>
    </row>
    <row r="789" spans="1:11" s="59" customFormat="1">
      <c r="A789" s="52" t="s">
        <v>623</v>
      </c>
      <c r="B789" s="53" t="s">
        <v>558</v>
      </c>
      <c r="C789" s="54" t="s">
        <v>242</v>
      </c>
      <c r="D789" s="54" t="s">
        <v>242</v>
      </c>
      <c r="E789" s="54" t="s">
        <v>621</v>
      </c>
      <c r="F789" s="54" t="s">
        <v>624</v>
      </c>
      <c r="G789" s="55">
        <f>VLOOKUP($K789,'[1]исх данные 2018-2019'!$A$10:$H$548,6,0)</f>
        <v>2835000</v>
      </c>
      <c r="H789" s="55">
        <f>VLOOKUP($K789,'[1]исх данные 2018-2019'!$A$10:$H$548,7,0)</f>
        <v>2835000</v>
      </c>
      <c r="I789" s="54" t="s">
        <v>622</v>
      </c>
      <c r="J789" s="36" t="str">
        <f t="shared" si="98"/>
        <v>09Б0220460</v>
      </c>
      <c r="K789" s="45" t="str">
        <f t="shared" si="99"/>
        <v>607070709Б0220460340</v>
      </c>
    </row>
    <row r="790" spans="1:11" s="38" customFormat="1">
      <c r="A790" s="52" t="s">
        <v>179</v>
      </c>
      <c r="B790" s="53" t="s">
        <v>558</v>
      </c>
      <c r="C790" s="54" t="s">
        <v>242</v>
      </c>
      <c r="D790" s="54" t="s">
        <v>242</v>
      </c>
      <c r="E790" s="54" t="s">
        <v>621</v>
      </c>
      <c r="F790" s="54" t="s">
        <v>180</v>
      </c>
      <c r="G790" s="55">
        <f>VLOOKUP($K790,'[1]исх данные 2018-2019'!$A$10:$H$548,6,0)</f>
        <v>250000</v>
      </c>
      <c r="H790" s="55">
        <f>VLOOKUP($K790,'[1]исх данные 2018-2019'!$A$10:$H$548,7,0)</f>
        <v>250000</v>
      </c>
      <c r="I790" s="54" t="s">
        <v>622</v>
      </c>
      <c r="J790" s="36" t="str">
        <f t="shared" si="98"/>
        <v>09Б0220460</v>
      </c>
      <c r="K790" s="45" t="str">
        <f t="shared" si="99"/>
        <v>607070709Б0220460350</v>
      </c>
    </row>
    <row r="791" spans="1:11" s="59" customFormat="1">
      <c r="A791" s="70" t="s">
        <v>457</v>
      </c>
      <c r="B791" s="53" t="s">
        <v>558</v>
      </c>
      <c r="C791" s="54" t="s">
        <v>242</v>
      </c>
      <c r="D791" s="54" t="s">
        <v>242</v>
      </c>
      <c r="E791" s="54" t="s">
        <v>621</v>
      </c>
      <c r="F791" s="54" t="s">
        <v>458</v>
      </c>
      <c r="G791" s="55">
        <f>G792</f>
        <v>1130000</v>
      </c>
      <c r="H791" s="55">
        <f>H792</f>
        <v>1130000</v>
      </c>
      <c r="I791" s="54" t="s">
        <v>622</v>
      </c>
      <c r="J791" s="36" t="str">
        <f t="shared" si="98"/>
        <v>09Б0220460</v>
      </c>
      <c r="K791" s="45" t="str">
        <f t="shared" si="99"/>
        <v>607070709Б0220460610</v>
      </c>
    </row>
    <row r="792" spans="1:11" s="59" customFormat="1" ht="38.25">
      <c r="A792" s="57" t="s">
        <v>459</v>
      </c>
      <c r="B792" s="53" t="s">
        <v>558</v>
      </c>
      <c r="C792" s="54" t="s">
        <v>242</v>
      </c>
      <c r="D792" s="54" t="s">
        <v>242</v>
      </c>
      <c r="E792" s="54" t="s">
        <v>621</v>
      </c>
      <c r="F792" s="54" t="s">
        <v>460</v>
      </c>
      <c r="G792" s="55">
        <f>VLOOKUP($K792,'[1]исх данные 2018-2019'!$A$10:$H$548,6,0)</f>
        <v>1130000</v>
      </c>
      <c r="H792" s="55">
        <f>VLOOKUP($K792,'[1]исх данные 2018-2019'!$A$10:$H$548,7,0)</f>
        <v>1130000</v>
      </c>
      <c r="I792" s="54" t="s">
        <v>622</v>
      </c>
      <c r="J792" s="36" t="str">
        <f t="shared" si="98"/>
        <v>09Б0220460</v>
      </c>
      <c r="K792" s="45" t="str">
        <f t="shared" si="99"/>
        <v>607070709Б0220460611</v>
      </c>
    </row>
    <row r="793" spans="1:11" s="38" customFormat="1" ht="25.5">
      <c r="A793" s="57" t="s">
        <v>625</v>
      </c>
      <c r="B793" s="53" t="s">
        <v>558</v>
      </c>
      <c r="C793" s="54" t="s">
        <v>242</v>
      </c>
      <c r="D793" s="54" t="s">
        <v>242</v>
      </c>
      <c r="E793" s="54" t="s">
        <v>626</v>
      </c>
      <c r="F793" s="54" t="s">
        <v>24</v>
      </c>
      <c r="G793" s="55">
        <f t="shared" ref="G793:H794" si="100">G794</f>
        <v>180000</v>
      </c>
      <c r="H793" s="55">
        <f t="shared" si="100"/>
        <v>180000</v>
      </c>
      <c r="I793" s="54" t="s">
        <v>627</v>
      </c>
      <c r="J793" s="36" t="str">
        <f t="shared" si="98"/>
        <v>09Б0300000</v>
      </c>
      <c r="K793" s="45" t="str">
        <f t="shared" si="99"/>
        <v>607070709Б0300000000</v>
      </c>
    </row>
    <row r="794" spans="1:11" s="38" customFormat="1" ht="38.25">
      <c r="A794" s="52" t="s">
        <v>615</v>
      </c>
      <c r="B794" s="53" t="s">
        <v>558</v>
      </c>
      <c r="C794" s="54" t="s">
        <v>242</v>
      </c>
      <c r="D794" s="54" t="s">
        <v>242</v>
      </c>
      <c r="E794" s="54" t="s">
        <v>628</v>
      </c>
      <c r="F794" s="54" t="s">
        <v>24</v>
      </c>
      <c r="G794" s="55">
        <f t="shared" si="100"/>
        <v>180000</v>
      </c>
      <c r="H794" s="55">
        <f t="shared" si="100"/>
        <v>180000</v>
      </c>
      <c r="I794" s="54" t="s">
        <v>629</v>
      </c>
      <c r="J794" s="36" t="str">
        <f t="shared" si="98"/>
        <v>09Б0320460</v>
      </c>
      <c r="K794" s="45" t="str">
        <f t="shared" si="99"/>
        <v>607070709Б0320460000</v>
      </c>
    </row>
    <row r="795" spans="1:11" s="59" customFormat="1">
      <c r="A795" s="70" t="s">
        <v>457</v>
      </c>
      <c r="B795" s="53" t="s">
        <v>558</v>
      </c>
      <c r="C795" s="54" t="s">
        <v>242</v>
      </c>
      <c r="D795" s="54" t="s">
        <v>242</v>
      </c>
      <c r="E795" s="54" t="s">
        <v>628</v>
      </c>
      <c r="F795" s="54" t="s">
        <v>458</v>
      </c>
      <c r="G795" s="55">
        <f>G796</f>
        <v>180000</v>
      </c>
      <c r="H795" s="55">
        <f>H796</f>
        <v>180000</v>
      </c>
      <c r="I795" s="54" t="s">
        <v>629</v>
      </c>
      <c r="J795" s="36" t="str">
        <f t="shared" si="98"/>
        <v>09Б0320460</v>
      </c>
      <c r="K795" s="45" t="str">
        <f t="shared" si="99"/>
        <v>607070709Б0320460610</v>
      </c>
    </row>
    <row r="796" spans="1:11" s="59" customFormat="1" ht="38.25">
      <c r="A796" s="57" t="s">
        <v>459</v>
      </c>
      <c r="B796" s="53" t="s">
        <v>558</v>
      </c>
      <c r="C796" s="54" t="s">
        <v>242</v>
      </c>
      <c r="D796" s="54" t="s">
        <v>242</v>
      </c>
      <c r="E796" s="54" t="s">
        <v>628</v>
      </c>
      <c r="F796" s="54" t="s">
        <v>460</v>
      </c>
      <c r="G796" s="55">
        <f>VLOOKUP($K796,'[1]исх данные 2018-2019'!$A$10:$H$548,6,0)</f>
        <v>180000</v>
      </c>
      <c r="H796" s="55">
        <f>VLOOKUP($K796,'[1]исх данные 2018-2019'!$A$10:$H$548,7,0)</f>
        <v>180000</v>
      </c>
      <c r="I796" s="54" t="s">
        <v>629</v>
      </c>
      <c r="J796" s="36" t="str">
        <f t="shared" si="98"/>
        <v>09Б0320460</v>
      </c>
      <c r="K796" s="45" t="str">
        <f t="shared" si="99"/>
        <v>607070709Б0320460611</v>
      </c>
    </row>
    <row r="797" spans="1:11" s="38" customFormat="1" ht="25.5">
      <c r="A797" s="57" t="s">
        <v>630</v>
      </c>
      <c r="B797" s="53" t="s">
        <v>558</v>
      </c>
      <c r="C797" s="54" t="s">
        <v>242</v>
      </c>
      <c r="D797" s="54" t="s">
        <v>242</v>
      </c>
      <c r="E797" s="54" t="s">
        <v>631</v>
      </c>
      <c r="F797" s="54" t="s">
        <v>24</v>
      </c>
      <c r="G797" s="55">
        <f t="shared" ref="G797:H798" si="101">G798</f>
        <v>310000</v>
      </c>
      <c r="H797" s="55">
        <f t="shared" si="101"/>
        <v>310000</v>
      </c>
      <c r="I797" s="54" t="s">
        <v>632</v>
      </c>
      <c r="J797" s="36" t="str">
        <f t="shared" si="98"/>
        <v>09Б0400000</v>
      </c>
      <c r="K797" s="45" t="str">
        <f t="shared" si="99"/>
        <v>607070709Б0400000000</v>
      </c>
    </row>
    <row r="798" spans="1:11" s="38" customFormat="1" ht="38.25">
      <c r="A798" s="52" t="s">
        <v>615</v>
      </c>
      <c r="B798" s="53" t="s">
        <v>558</v>
      </c>
      <c r="C798" s="54" t="s">
        <v>242</v>
      </c>
      <c r="D798" s="54" t="s">
        <v>242</v>
      </c>
      <c r="E798" s="54" t="s">
        <v>633</v>
      </c>
      <c r="F798" s="54" t="s">
        <v>24</v>
      </c>
      <c r="G798" s="55">
        <f t="shared" si="101"/>
        <v>310000</v>
      </c>
      <c r="H798" s="55">
        <f t="shared" si="101"/>
        <v>310000</v>
      </c>
      <c r="I798" s="54" t="s">
        <v>634</v>
      </c>
      <c r="J798" s="36" t="str">
        <f t="shared" si="98"/>
        <v>09Б0420460</v>
      </c>
      <c r="K798" s="45" t="str">
        <f t="shared" si="99"/>
        <v>607070709Б0420460000</v>
      </c>
    </row>
    <row r="799" spans="1:11" s="38" customFormat="1">
      <c r="A799" s="70" t="s">
        <v>457</v>
      </c>
      <c r="B799" s="53" t="s">
        <v>558</v>
      </c>
      <c r="C799" s="54" t="s">
        <v>242</v>
      </c>
      <c r="D799" s="54" t="s">
        <v>242</v>
      </c>
      <c r="E799" s="54" t="s">
        <v>633</v>
      </c>
      <c r="F799" s="54" t="s">
        <v>458</v>
      </c>
      <c r="G799" s="55">
        <f>G800</f>
        <v>310000</v>
      </c>
      <c r="H799" s="55">
        <f>H800</f>
        <v>310000</v>
      </c>
      <c r="I799" s="54" t="s">
        <v>634</v>
      </c>
      <c r="J799" s="36" t="str">
        <f t="shared" si="98"/>
        <v>09Б0420460</v>
      </c>
      <c r="K799" s="45" t="str">
        <f t="shared" si="99"/>
        <v>607070709Б0420460610</v>
      </c>
    </row>
    <row r="800" spans="1:11" s="59" customFormat="1" ht="38.25">
      <c r="A800" s="57" t="s">
        <v>459</v>
      </c>
      <c r="B800" s="53" t="s">
        <v>558</v>
      </c>
      <c r="C800" s="54" t="s">
        <v>242</v>
      </c>
      <c r="D800" s="54" t="s">
        <v>242</v>
      </c>
      <c r="E800" s="54" t="s">
        <v>633</v>
      </c>
      <c r="F800" s="54" t="s">
        <v>460</v>
      </c>
      <c r="G800" s="55">
        <f>VLOOKUP($K800,'[1]исх данные 2018-2019'!$A$10:$H$548,6,0)</f>
        <v>310000</v>
      </c>
      <c r="H800" s="55">
        <f>VLOOKUP($K800,'[1]исх данные 2018-2019'!$A$10:$H$548,7,0)</f>
        <v>310000</v>
      </c>
      <c r="I800" s="54" t="s">
        <v>634</v>
      </c>
      <c r="J800" s="36" t="str">
        <f t="shared" si="98"/>
        <v>09Б0420460</v>
      </c>
      <c r="K800" s="45" t="str">
        <f t="shared" si="99"/>
        <v>607070709Б0420460611</v>
      </c>
    </row>
    <row r="801" spans="1:11" s="38" customFormat="1" ht="25.5">
      <c r="A801" s="57" t="s">
        <v>635</v>
      </c>
      <c r="B801" s="53" t="s">
        <v>558</v>
      </c>
      <c r="C801" s="54" t="s">
        <v>242</v>
      </c>
      <c r="D801" s="54" t="s">
        <v>242</v>
      </c>
      <c r="E801" s="54" t="s">
        <v>636</v>
      </c>
      <c r="F801" s="54" t="s">
        <v>24</v>
      </c>
      <c r="G801" s="55">
        <f t="shared" ref="G801:H802" si="102">G802</f>
        <v>25540</v>
      </c>
      <c r="H801" s="55">
        <f t="shared" si="102"/>
        <v>25540</v>
      </c>
      <c r="I801" s="54" t="s">
        <v>637</v>
      </c>
      <c r="J801" s="36" t="str">
        <f t="shared" si="98"/>
        <v>09Б0500000</v>
      </c>
      <c r="K801" s="45" t="str">
        <f t="shared" si="99"/>
        <v>607070709Б0500000000</v>
      </c>
    </row>
    <row r="802" spans="1:11" s="109" customFormat="1" ht="30" customHeight="1">
      <c r="A802" s="52" t="s">
        <v>615</v>
      </c>
      <c r="B802" s="53" t="s">
        <v>558</v>
      </c>
      <c r="C802" s="54" t="s">
        <v>242</v>
      </c>
      <c r="D802" s="54" t="s">
        <v>242</v>
      </c>
      <c r="E802" s="54" t="s">
        <v>638</v>
      </c>
      <c r="F802" s="54" t="s">
        <v>24</v>
      </c>
      <c r="G802" s="55">
        <f t="shared" si="102"/>
        <v>25540</v>
      </c>
      <c r="H802" s="55">
        <f t="shared" si="102"/>
        <v>25540</v>
      </c>
      <c r="I802" s="54" t="s">
        <v>639</v>
      </c>
      <c r="J802" s="36" t="str">
        <f t="shared" si="98"/>
        <v>09Б0520460</v>
      </c>
      <c r="K802" s="45" t="str">
        <f t="shared" si="99"/>
        <v>607070709Б0520460000</v>
      </c>
    </row>
    <row r="803" spans="1:11" s="76" customFormat="1" ht="12.75">
      <c r="A803" s="70" t="s">
        <v>457</v>
      </c>
      <c r="B803" s="53" t="s">
        <v>558</v>
      </c>
      <c r="C803" s="54" t="s">
        <v>242</v>
      </c>
      <c r="D803" s="54" t="s">
        <v>242</v>
      </c>
      <c r="E803" s="54" t="s">
        <v>638</v>
      </c>
      <c r="F803" s="54" t="s">
        <v>458</v>
      </c>
      <c r="G803" s="55">
        <f>G804</f>
        <v>25540</v>
      </c>
      <c r="H803" s="55">
        <f>H804</f>
        <v>25540</v>
      </c>
      <c r="I803" s="54" t="s">
        <v>639</v>
      </c>
      <c r="J803" s="36" t="str">
        <f t="shared" si="98"/>
        <v>09Б0520460</v>
      </c>
      <c r="K803" s="45" t="str">
        <f t="shared" si="99"/>
        <v>607070709Б0520460610</v>
      </c>
    </row>
    <row r="804" spans="1:11" s="76" customFormat="1" ht="38.25">
      <c r="A804" s="57" t="s">
        <v>459</v>
      </c>
      <c r="B804" s="53" t="s">
        <v>558</v>
      </c>
      <c r="C804" s="54" t="s">
        <v>242</v>
      </c>
      <c r="D804" s="54" t="s">
        <v>242</v>
      </c>
      <c r="E804" s="54" t="s">
        <v>638</v>
      </c>
      <c r="F804" s="54" t="s">
        <v>460</v>
      </c>
      <c r="G804" s="55">
        <f>VLOOKUP($K804,'[1]исх данные 2018-2019'!$A$10:$H$548,6,0)</f>
        <v>25540</v>
      </c>
      <c r="H804" s="55">
        <f>VLOOKUP($K804,'[1]исх данные 2018-2019'!$A$10:$H$548,7,0)</f>
        <v>25540</v>
      </c>
      <c r="I804" s="54" t="s">
        <v>639</v>
      </c>
      <c r="J804" s="36" t="str">
        <f t="shared" si="98"/>
        <v>09Б0520460</v>
      </c>
      <c r="K804" s="45" t="str">
        <f t="shared" si="99"/>
        <v>607070709Б0520460611</v>
      </c>
    </row>
    <row r="805" spans="1:11" s="76" customFormat="1" ht="25.5">
      <c r="A805" s="57" t="s">
        <v>640</v>
      </c>
      <c r="B805" s="53" t="s">
        <v>558</v>
      </c>
      <c r="C805" s="54" t="s">
        <v>242</v>
      </c>
      <c r="D805" s="54" t="s">
        <v>242</v>
      </c>
      <c r="E805" s="54" t="s">
        <v>641</v>
      </c>
      <c r="F805" s="54" t="s">
        <v>24</v>
      </c>
      <c r="G805" s="55">
        <f t="shared" ref="G805:H806" si="103">G806</f>
        <v>3406660</v>
      </c>
      <c r="H805" s="55">
        <f t="shared" si="103"/>
        <v>3406660</v>
      </c>
      <c r="I805" s="54" t="s">
        <v>642</v>
      </c>
      <c r="J805" s="36" t="str">
        <f t="shared" si="98"/>
        <v>09Б0600000</v>
      </c>
      <c r="K805" s="45" t="str">
        <f t="shared" si="99"/>
        <v>607070709Б0600000000</v>
      </c>
    </row>
    <row r="806" spans="1:11" s="76" customFormat="1" ht="12.75">
      <c r="A806" s="57" t="s">
        <v>152</v>
      </c>
      <c r="B806" s="53" t="s">
        <v>558</v>
      </c>
      <c r="C806" s="54" t="s">
        <v>242</v>
      </c>
      <c r="D806" s="54" t="s">
        <v>242</v>
      </c>
      <c r="E806" s="54" t="s">
        <v>643</v>
      </c>
      <c r="F806" s="54" t="s">
        <v>24</v>
      </c>
      <c r="G806" s="55">
        <f t="shared" si="103"/>
        <v>3406660</v>
      </c>
      <c r="H806" s="55">
        <f t="shared" si="103"/>
        <v>3406660</v>
      </c>
      <c r="I806" s="54" t="s">
        <v>644</v>
      </c>
      <c r="J806" s="36" t="str">
        <f t="shared" si="98"/>
        <v>09Б0611010</v>
      </c>
      <c r="K806" s="45" t="str">
        <f t="shared" si="99"/>
        <v>607070709Б0611010000</v>
      </c>
    </row>
    <row r="807" spans="1:11" s="76" customFormat="1" ht="12.75">
      <c r="A807" s="70" t="s">
        <v>457</v>
      </c>
      <c r="B807" s="53" t="s">
        <v>558</v>
      </c>
      <c r="C807" s="54" t="s">
        <v>242</v>
      </c>
      <c r="D807" s="54" t="s">
        <v>242</v>
      </c>
      <c r="E807" s="54" t="s">
        <v>643</v>
      </c>
      <c r="F807" s="54" t="s">
        <v>458</v>
      </c>
      <c r="G807" s="55">
        <f>G808</f>
        <v>3406660</v>
      </c>
      <c r="H807" s="55">
        <f>H808</f>
        <v>3406660</v>
      </c>
      <c r="I807" s="54" t="s">
        <v>644</v>
      </c>
      <c r="J807" s="36" t="str">
        <f t="shared" si="98"/>
        <v>09Б0611010</v>
      </c>
      <c r="K807" s="45" t="str">
        <f t="shared" si="99"/>
        <v>607070709Б0611010610</v>
      </c>
    </row>
    <row r="808" spans="1:11" s="109" customFormat="1" ht="38.25">
      <c r="A808" s="57" t="s">
        <v>459</v>
      </c>
      <c r="B808" s="53" t="s">
        <v>558</v>
      </c>
      <c r="C808" s="54" t="s">
        <v>242</v>
      </c>
      <c r="D808" s="54" t="s">
        <v>242</v>
      </c>
      <c r="E808" s="54" t="s">
        <v>643</v>
      </c>
      <c r="F808" s="54" t="s">
        <v>460</v>
      </c>
      <c r="G808" s="55">
        <f>VLOOKUP($K808,'[1]исх данные 2018-2019'!$A$10:$H$548,6,0)</f>
        <v>3406660</v>
      </c>
      <c r="H808" s="55">
        <f>VLOOKUP($K808,'[1]исх данные 2018-2019'!$A$10:$H$548,7,0)</f>
        <v>3406660</v>
      </c>
      <c r="I808" s="54" t="s">
        <v>644</v>
      </c>
      <c r="J808" s="36" t="str">
        <f t="shared" si="98"/>
        <v>09Б0611010</v>
      </c>
      <c r="K808" s="45" t="str">
        <f t="shared" si="99"/>
        <v>607070709Б0611010611</v>
      </c>
    </row>
    <row r="809" spans="1:11" s="109" customFormat="1" ht="25.5">
      <c r="A809" s="57" t="s">
        <v>162</v>
      </c>
      <c r="B809" s="53" t="s">
        <v>558</v>
      </c>
      <c r="C809" s="54" t="s">
        <v>242</v>
      </c>
      <c r="D809" s="54" t="s">
        <v>242</v>
      </c>
      <c r="E809" s="66" t="s">
        <v>163</v>
      </c>
      <c r="F809" s="66" t="s">
        <v>24</v>
      </c>
      <c r="G809" s="73">
        <f t="shared" ref="G809:H811" si="104">G810</f>
        <v>390000</v>
      </c>
      <c r="H809" s="73">
        <f t="shared" si="104"/>
        <v>0</v>
      </c>
      <c r="I809" s="66">
        <v>1500000000</v>
      </c>
      <c r="J809" s="36" t="str">
        <f t="shared" si="98"/>
        <v>1500000000</v>
      </c>
      <c r="K809" s="45" t="str">
        <f t="shared" si="99"/>
        <v>60707071500000000000</v>
      </c>
    </row>
    <row r="810" spans="1:11" s="110" customFormat="1">
      <c r="A810" s="52" t="s">
        <v>164</v>
      </c>
      <c r="B810" s="53" t="s">
        <v>558</v>
      </c>
      <c r="C810" s="54" t="s">
        <v>242</v>
      </c>
      <c r="D810" s="54" t="s">
        <v>242</v>
      </c>
      <c r="E810" s="66" t="s">
        <v>165</v>
      </c>
      <c r="F810" s="66" t="s">
        <v>24</v>
      </c>
      <c r="G810" s="73">
        <f t="shared" si="104"/>
        <v>390000</v>
      </c>
      <c r="H810" s="73">
        <f t="shared" si="104"/>
        <v>0</v>
      </c>
      <c r="I810" s="66">
        <v>1510000000</v>
      </c>
      <c r="J810" s="36" t="str">
        <f t="shared" si="98"/>
        <v>1510000000</v>
      </c>
      <c r="K810" s="45" t="str">
        <f t="shared" si="99"/>
        <v>60707071510000000000</v>
      </c>
    </row>
    <row r="811" spans="1:11" s="101" customFormat="1" ht="51">
      <c r="A811" s="65" t="s">
        <v>166</v>
      </c>
      <c r="B811" s="53" t="s">
        <v>558</v>
      </c>
      <c r="C811" s="54" t="s">
        <v>242</v>
      </c>
      <c r="D811" s="54" t="s">
        <v>242</v>
      </c>
      <c r="E811" s="53" t="s">
        <v>167</v>
      </c>
      <c r="F811" s="66" t="s">
        <v>24</v>
      </c>
      <c r="G811" s="73">
        <f t="shared" si="104"/>
        <v>390000</v>
      </c>
      <c r="H811" s="73">
        <f t="shared" si="104"/>
        <v>0</v>
      </c>
      <c r="I811" s="53">
        <v>1510100000</v>
      </c>
      <c r="J811" s="36" t="str">
        <f t="shared" si="98"/>
        <v>1510100000</v>
      </c>
      <c r="K811" s="45" t="str">
        <f t="shared" si="99"/>
        <v>60707071510100000000</v>
      </c>
    </row>
    <row r="812" spans="1:11" s="101" customFormat="1" ht="25.5">
      <c r="A812" s="65" t="s">
        <v>168</v>
      </c>
      <c r="B812" s="53" t="s">
        <v>558</v>
      </c>
      <c r="C812" s="54" t="s">
        <v>242</v>
      </c>
      <c r="D812" s="54" t="s">
        <v>242</v>
      </c>
      <c r="E812" s="53" t="s">
        <v>169</v>
      </c>
      <c r="F812" s="66" t="s">
        <v>24</v>
      </c>
      <c r="G812" s="73">
        <f>SUM(G813:G813)</f>
        <v>390000</v>
      </c>
      <c r="H812" s="73">
        <f>SUM(H813:H813)</f>
        <v>0</v>
      </c>
      <c r="I812" s="53">
        <v>1510120350</v>
      </c>
      <c r="J812" s="36" t="str">
        <f t="shared" si="98"/>
        <v>1510120350</v>
      </c>
      <c r="K812" s="45" t="str">
        <f t="shared" si="99"/>
        <v>60707071510120350000</v>
      </c>
    </row>
    <row r="813" spans="1:11" s="101" customFormat="1">
      <c r="A813" s="70" t="s">
        <v>457</v>
      </c>
      <c r="B813" s="53" t="s">
        <v>558</v>
      </c>
      <c r="C813" s="54" t="s">
        <v>242</v>
      </c>
      <c r="D813" s="54" t="s">
        <v>242</v>
      </c>
      <c r="E813" s="53" t="s">
        <v>169</v>
      </c>
      <c r="F813" s="66" t="s">
        <v>458</v>
      </c>
      <c r="G813" s="55">
        <f>G814</f>
        <v>390000</v>
      </c>
      <c r="H813" s="55">
        <f>H814</f>
        <v>0</v>
      </c>
      <c r="I813" s="53">
        <v>1510120350</v>
      </c>
      <c r="J813" s="36" t="str">
        <f t="shared" si="98"/>
        <v>1510120350</v>
      </c>
      <c r="K813" s="45" t="str">
        <f t="shared" si="99"/>
        <v>60707071510120350610</v>
      </c>
    </row>
    <row r="814" spans="1:11" s="101" customFormat="1">
      <c r="A814" s="57" t="s">
        <v>461</v>
      </c>
      <c r="B814" s="53" t="s">
        <v>558</v>
      </c>
      <c r="C814" s="54" t="s">
        <v>242</v>
      </c>
      <c r="D814" s="54" t="s">
        <v>242</v>
      </c>
      <c r="E814" s="53" t="s">
        <v>169</v>
      </c>
      <c r="F814" s="53" t="s">
        <v>462</v>
      </c>
      <c r="G814" s="55">
        <f>VLOOKUP($K814,'[1]исх данные 2018-2019'!$A$10:$H$548,6,0)</f>
        <v>390000</v>
      </c>
      <c r="H814" s="55">
        <f>VLOOKUP($K814,'[1]исх данные 2018-2019'!$A$10:$H$548,7,0)</f>
        <v>0</v>
      </c>
      <c r="I814" s="53">
        <v>1510120350</v>
      </c>
      <c r="J814" s="36" t="str">
        <f t="shared" si="98"/>
        <v>1510120350</v>
      </c>
      <c r="K814" s="45" t="str">
        <f t="shared" si="99"/>
        <v>60707071510120350612</v>
      </c>
    </row>
    <row r="815" spans="1:11" s="101" customFormat="1">
      <c r="A815" s="40" t="s">
        <v>645</v>
      </c>
      <c r="B815" s="41" t="s">
        <v>558</v>
      </c>
      <c r="C815" s="42" t="s">
        <v>251</v>
      </c>
      <c r="D815" s="42" t="s">
        <v>22</v>
      </c>
      <c r="E815" s="42" t="s">
        <v>23</v>
      </c>
      <c r="F815" s="42" t="s">
        <v>24</v>
      </c>
      <c r="G815" s="43">
        <f>G816+G883</f>
        <v>195218215</v>
      </c>
      <c r="H815" s="43">
        <f>H816+H883</f>
        <v>195824430</v>
      </c>
      <c r="I815" s="42">
        <v>0</v>
      </c>
      <c r="J815" s="36" t="str">
        <f t="shared" si="98"/>
        <v>0000000000</v>
      </c>
      <c r="K815" s="45" t="str">
        <f t="shared" si="99"/>
        <v>60708000000000000000</v>
      </c>
    </row>
    <row r="816" spans="1:11" s="101" customFormat="1">
      <c r="A816" s="47" t="s">
        <v>252</v>
      </c>
      <c r="B816" s="48" t="s">
        <v>558</v>
      </c>
      <c r="C816" s="49" t="s">
        <v>251</v>
      </c>
      <c r="D816" s="49" t="s">
        <v>26</v>
      </c>
      <c r="E816" s="49" t="s">
        <v>23</v>
      </c>
      <c r="F816" s="49" t="s">
        <v>24</v>
      </c>
      <c r="G816" s="50">
        <f>G817+G871+G865+G877</f>
        <v>181607755</v>
      </c>
      <c r="H816" s="50">
        <f>H817+H871+H865+H877</f>
        <v>182213970</v>
      </c>
      <c r="I816" s="49">
        <v>0</v>
      </c>
      <c r="J816" s="36" t="str">
        <f t="shared" si="98"/>
        <v>0000000000</v>
      </c>
      <c r="K816" s="45" t="str">
        <f t="shared" si="99"/>
        <v>60708010000000000000</v>
      </c>
    </row>
    <row r="817" spans="1:11" s="101" customFormat="1">
      <c r="A817" s="52" t="s">
        <v>253</v>
      </c>
      <c r="B817" s="53" t="s">
        <v>558</v>
      </c>
      <c r="C817" s="54" t="s">
        <v>251</v>
      </c>
      <c r="D817" s="54" t="s">
        <v>26</v>
      </c>
      <c r="E817" s="54" t="s">
        <v>254</v>
      </c>
      <c r="F817" s="54" t="s">
        <v>24</v>
      </c>
      <c r="G817" s="55">
        <f>G818+G825</f>
        <v>180779575</v>
      </c>
      <c r="H817" s="55">
        <f>H818+H825</f>
        <v>181385790</v>
      </c>
      <c r="I817" s="54">
        <v>700000000</v>
      </c>
      <c r="J817" s="36" t="str">
        <f t="shared" si="98"/>
        <v>0700000000</v>
      </c>
      <c r="K817" s="45" t="str">
        <f t="shared" si="99"/>
        <v>60708010700000000000</v>
      </c>
    </row>
    <row r="818" spans="1:11" s="102" customFormat="1" ht="38.25">
      <c r="A818" s="52" t="s">
        <v>255</v>
      </c>
      <c r="B818" s="53" t="s">
        <v>558</v>
      </c>
      <c r="C818" s="54" t="s">
        <v>251</v>
      </c>
      <c r="D818" s="54" t="s">
        <v>26</v>
      </c>
      <c r="E818" s="54" t="s">
        <v>256</v>
      </c>
      <c r="F818" s="54" t="s">
        <v>24</v>
      </c>
      <c r="G818" s="55">
        <f t="shared" ref="G818:H819" si="105">G819</f>
        <v>5644000</v>
      </c>
      <c r="H818" s="55">
        <f t="shared" si="105"/>
        <v>5644000</v>
      </c>
      <c r="I818" s="54">
        <v>710000000</v>
      </c>
      <c r="J818" s="36" t="str">
        <f t="shared" si="98"/>
        <v>0710000000</v>
      </c>
      <c r="K818" s="45" t="str">
        <f t="shared" si="99"/>
        <v>60708010710000000000</v>
      </c>
    </row>
    <row r="819" spans="1:11" s="101" customFormat="1" ht="51">
      <c r="A819" s="52" t="s">
        <v>257</v>
      </c>
      <c r="B819" s="53" t="s">
        <v>558</v>
      </c>
      <c r="C819" s="54" t="s">
        <v>251</v>
      </c>
      <c r="D819" s="54" t="s">
        <v>26</v>
      </c>
      <c r="E819" s="54" t="s">
        <v>258</v>
      </c>
      <c r="F819" s="54" t="s">
        <v>24</v>
      </c>
      <c r="G819" s="55">
        <f t="shared" si="105"/>
        <v>5644000</v>
      </c>
      <c r="H819" s="55">
        <f t="shared" si="105"/>
        <v>5644000</v>
      </c>
      <c r="I819" s="54">
        <v>710100000</v>
      </c>
      <c r="J819" s="36" t="str">
        <f t="shared" si="98"/>
        <v>0710100000</v>
      </c>
      <c r="K819" s="45" t="str">
        <f t="shared" si="99"/>
        <v>60708010710100000000</v>
      </c>
    </row>
    <row r="820" spans="1:11" s="102" customFormat="1">
      <c r="A820" s="52" t="s">
        <v>259</v>
      </c>
      <c r="B820" s="53" t="s">
        <v>558</v>
      </c>
      <c r="C820" s="54" t="s">
        <v>251</v>
      </c>
      <c r="D820" s="54" t="s">
        <v>26</v>
      </c>
      <c r="E820" s="54" t="s">
        <v>260</v>
      </c>
      <c r="F820" s="54" t="s">
        <v>24</v>
      </c>
      <c r="G820" s="55">
        <f>G821+G823</f>
        <v>5644000</v>
      </c>
      <c r="H820" s="55">
        <f>H821+H823</f>
        <v>5644000</v>
      </c>
      <c r="I820" s="54">
        <v>710120060</v>
      </c>
      <c r="J820" s="36" t="str">
        <f t="shared" si="98"/>
        <v>0710120060</v>
      </c>
      <c r="K820" s="45" t="str">
        <f t="shared" si="99"/>
        <v>60708010710120060000</v>
      </c>
    </row>
    <row r="821" spans="1:11" s="101" customFormat="1">
      <c r="A821" s="70" t="s">
        <v>457</v>
      </c>
      <c r="B821" s="53" t="s">
        <v>558</v>
      </c>
      <c r="C821" s="54" t="s">
        <v>251</v>
      </c>
      <c r="D821" s="54" t="s">
        <v>26</v>
      </c>
      <c r="E821" s="54" t="s">
        <v>260</v>
      </c>
      <c r="F821" s="54" t="s">
        <v>458</v>
      </c>
      <c r="G821" s="55">
        <f>G822</f>
        <v>3172500</v>
      </c>
      <c r="H821" s="55">
        <f>H822</f>
        <v>3172500</v>
      </c>
      <c r="I821" s="54">
        <v>710120060</v>
      </c>
      <c r="J821" s="36" t="str">
        <f t="shared" si="98"/>
        <v>0710120060</v>
      </c>
      <c r="K821" s="45" t="str">
        <f t="shared" si="99"/>
        <v>60708010710120060610</v>
      </c>
    </row>
    <row r="822" spans="1:11" s="101" customFormat="1" ht="38.25">
      <c r="A822" s="57" t="s">
        <v>459</v>
      </c>
      <c r="B822" s="53" t="s">
        <v>558</v>
      </c>
      <c r="C822" s="54" t="s">
        <v>251</v>
      </c>
      <c r="D822" s="54" t="s">
        <v>26</v>
      </c>
      <c r="E822" s="54" t="s">
        <v>260</v>
      </c>
      <c r="F822" s="54" t="s">
        <v>460</v>
      </c>
      <c r="G822" s="55">
        <f>VLOOKUP($K822,'[1]исх данные 2018-2019'!$A$10:$H$548,6,0)</f>
        <v>3172500</v>
      </c>
      <c r="H822" s="55">
        <f>VLOOKUP($K822,'[1]исх данные 2018-2019'!$A$10:$H$548,7,0)</f>
        <v>3172500</v>
      </c>
      <c r="I822" s="54">
        <v>710120060</v>
      </c>
      <c r="J822" s="36" t="str">
        <f t="shared" si="98"/>
        <v>0710120060</v>
      </c>
      <c r="K822" s="45" t="str">
        <f t="shared" si="99"/>
        <v>60708010710120060611</v>
      </c>
    </row>
    <row r="823" spans="1:11" s="102" customFormat="1">
      <c r="A823" s="70" t="s">
        <v>463</v>
      </c>
      <c r="B823" s="53" t="s">
        <v>558</v>
      </c>
      <c r="C823" s="54" t="s">
        <v>251</v>
      </c>
      <c r="D823" s="54" t="s">
        <v>26</v>
      </c>
      <c r="E823" s="54" t="s">
        <v>260</v>
      </c>
      <c r="F823" s="54" t="s">
        <v>464</v>
      </c>
      <c r="G823" s="55">
        <f>G824</f>
        <v>2471500</v>
      </c>
      <c r="H823" s="55">
        <f>H824</f>
        <v>2471500</v>
      </c>
      <c r="I823" s="54">
        <v>710120060</v>
      </c>
      <c r="J823" s="36" t="str">
        <f t="shared" si="98"/>
        <v>0710120060</v>
      </c>
      <c r="K823" s="45" t="str">
        <f t="shared" si="99"/>
        <v>60708010710120060620</v>
      </c>
    </row>
    <row r="824" spans="1:11" s="101" customFormat="1" ht="38.25">
      <c r="A824" s="57" t="s">
        <v>465</v>
      </c>
      <c r="B824" s="53" t="s">
        <v>558</v>
      </c>
      <c r="C824" s="54" t="s">
        <v>251</v>
      </c>
      <c r="D824" s="54" t="s">
        <v>26</v>
      </c>
      <c r="E824" s="54" t="s">
        <v>260</v>
      </c>
      <c r="F824" s="54" t="s">
        <v>466</v>
      </c>
      <c r="G824" s="55">
        <f>VLOOKUP($K824,'[1]исх данные 2018-2019'!$A$10:$H$548,6,0)</f>
        <v>2471500</v>
      </c>
      <c r="H824" s="55">
        <f>VLOOKUP($K824,'[1]исх данные 2018-2019'!$A$10:$H$548,7,0)</f>
        <v>2471500</v>
      </c>
      <c r="I824" s="54">
        <v>710120060</v>
      </c>
      <c r="J824" s="36" t="str">
        <f t="shared" si="98"/>
        <v>0710120060</v>
      </c>
      <c r="K824" s="45" t="str">
        <f t="shared" si="99"/>
        <v>60708010710120060621</v>
      </c>
    </row>
    <row r="825" spans="1:11" s="102" customFormat="1">
      <c r="A825" s="52" t="s">
        <v>567</v>
      </c>
      <c r="B825" s="53" t="s">
        <v>558</v>
      </c>
      <c r="C825" s="54" t="s">
        <v>251</v>
      </c>
      <c r="D825" s="54" t="s">
        <v>26</v>
      </c>
      <c r="E825" s="54" t="s">
        <v>568</v>
      </c>
      <c r="F825" s="54" t="s">
        <v>24</v>
      </c>
      <c r="G825" s="55">
        <f>G826+G832+G836+G843+G853+G849+G861+G857</f>
        <v>175135575</v>
      </c>
      <c r="H825" s="55">
        <f>H826+H832+H836+H843+H853+H849+H861+H857</f>
        <v>175741790</v>
      </c>
      <c r="I825" s="54">
        <v>720000000</v>
      </c>
      <c r="J825" s="36" t="str">
        <f t="shared" si="98"/>
        <v>0720000000</v>
      </c>
      <c r="K825" s="45" t="str">
        <f t="shared" si="99"/>
        <v>60708010720000000000</v>
      </c>
    </row>
    <row r="826" spans="1:11" s="101" customFormat="1" ht="25.5">
      <c r="A826" s="52" t="s">
        <v>656</v>
      </c>
      <c r="B826" s="53" t="s">
        <v>558</v>
      </c>
      <c r="C826" s="54" t="s">
        <v>251</v>
      </c>
      <c r="D826" s="54" t="s">
        <v>26</v>
      </c>
      <c r="E826" s="54" t="s">
        <v>657</v>
      </c>
      <c r="F826" s="54" t="s">
        <v>24</v>
      </c>
      <c r="G826" s="55">
        <f>G827</f>
        <v>61284660</v>
      </c>
      <c r="H826" s="55">
        <f>H827</f>
        <v>61284660</v>
      </c>
      <c r="I826" s="54">
        <v>720200000</v>
      </c>
      <c r="J826" s="36" t="str">
        <f t="shared" si="98"/>
        <v>0720200000</v>
      </c>
      <c r="K826" s="45" t="str">
        <f t="shared" si="99"/>
        <v>60708010720200000000</v>
      </c>
    </row>
    <row r="827" spans="1:11" s="101" customFormat="1">
      <c r="A827" s="52" t="s">
        <v>152</v>
      </c>
      <c r="B827" s="53" t="s">
        <v>558</v>
      </c>
      <c r="C827" s="54" t="s">
        <v>251</v>
      </c>
      <c r="D827" s="54" t="s">
        <v>26</v>
      </c>
      <c r="E827" s="54" t="s">
        <v>658</v>
      </c>
      <c r="F827" s="54" t="s">
        <v>24</v>
      </c>
      <c r="G827" s="55">
        <f>G828+G830</f>
        <v>61284660</v>
      </c>
      <c r="H827" s="55">
        <f>H828+H830</f>
        <v>61284660</v>
      </c>
      <c r="I827" s="54">
        <v>720211010</v>
      </c>
      <c r="J827" s="36" t="str">
        <f t="shared" si="98"/>
        <v>0720211010</v>
      </c>
      <c r="K827" s="45" t="str">
        <f t="shared" si="99"/>
        <v>60708010720211010000</v>
      </c>
    </row>
    <row r="828" spans="1:11" s="102" customFormat="1">
      <c r="A828" s="70" t="s">
        <v>457</v>
      </c>
      <c r="B828" s="53" t="s">
        <v>558</v>
      </c>
      <c r="C828" s="54" t="s">
        <v>251</v>
      </c>
      <c r="D828" s="54" t="s">
        <v>26</v>
      </c>
      <c r="E828" s="54" t="s">
        <v>658</v>
      </c>
      <c r="F828" s="54" t="s">
        <v>458</v>
      </c>
      <c r="G828" s="55">
        <f>G829</f>
        <v>40143190</v>
      </c>
      <c r="H828" s="55">
        <f>H829</f>
        <v>40143190</v>
      </c>
      <c r="I828" s="54">
        <v>720211010</v>
      </c>
      <c r="J828" s="36" t="str">
        <f t="shared" si="98"/>
        <v>0720211010</v>
      </c>
      <c r="K828" s="45" t="str">
        <f t="shared" si="99"/>
        <v>60708010720211010610</v>
      </c>
    </row>
    <row r="829" spans="1:11" s="101" customFormat="1" ht="38.25">
      <c r="A829" s="57" t="s">
        <v>459</v>
      </c>
      <c r="B829" s="53" t="s">
        <v>558</v>
      </c>
      <c r="C829" s="54" t="s">
        <v>251</v>
      </c>
      <c r="D829" s="54" t="s">
        <v>26</v>
      </c>
      <c r="E829" s="54" t="s">
        <v>658</v>
      </c>
      <c r="F829" s="54" t="s">
        <v>460</v>
      </c>
      <c r="G829" s="55">
        <f>VLOOKUP($K829,'[1]исх данные 2018-2019'!$A$10:$H$548,6,0)</f>
        <v>40143190</v>
      </c>
      <c r="H829" s="55">
        <f>VLOOKUP($K829,'[1]исх данные 2018-2019'!$A$10:$H$548,7,0)</f>
        <v>40143190</v>
      </c>
      <c r="I829" s="54">
        <v>720211010</v>
      </c>
      <c r="J829" s="36" t="str">
        <f t="shared" si="98"/>
        <v>0720211010</v>
      </c>
      <c r="K829" s="45" t="str">
        <f t="shared" si="99"/>
        <v>60708010720211010611</v>
      </c>
    </row>
    <row r="830" spans="1:11" s="102" customFormat="1">
      <c r="A830" s="70" t="s">
        <v>463</v>
      </c>
      <c r="B830" s="53" t="s">
        <v>558</v>
      </c>
      <c r="C830" s="54" t="s">
        <v>251</v>
      </c>
      <c r="D830" s="54" t="s">
        <v>26</v>
      </c>
      <c r="E830" s="54" t="s">
        <v>658</v>
      </c>
      <c r="F830" s="54" t="s">
        <v>464</v>
      </c>
      <c r="G830" s="55">
        <f>G831</f>
        <v>21141470</v>
      </c>
      <c r="H830" s="55">
        <f>H831</f>
        <v>21141470</v>
      </c>
      <c r="I830" s="54">
        <v>720211010</v>
      </c>
      <c r="J830" s="36" t="str">
        <f t="shared" si="98"/>
        <v>0720211010</v>
      </c>
      <c r="K830" s="45" t="str">
        <f t="shared" si="99"/>
        <v>60708010720211010620</v>
      </c>
    </row>
    <row r="831" spans="1:11" s="101" customFormat="1" ht="38.25">
      <c r="A831" s="57" t="s">
        <v>465</v>
      </c>
      <c r="B831" s="53" t="s">
        <v>558</v>
      </c>
      <c r="C831" s="54" t="s">
        <v>251</v>
      </c>
      <c r="D831" s="54" t="s">
        <v>26</v>
      </c>
      <c r="E831" s="54" t="s">
        <v>658</v>
      </c>
      <c r="F831" s="54" t="s">
        <v>466</v>
      </c>
      <c r="G831" s="55">
        <f>VLOOKUP($K831,'[1]исх данные 2018-2019'!$A$10:$H$548,6,0)</f>
        <v>21141470</v>
      </c>
      <c r="H831" s="55">
        <f>VLOOKUP($K831,'[1]исх данные 2018-2019'!$A$10:$H$548,7,0)</f>
        <v>21141470</v>
      </c>
      <c r="I831" s="54">
        <v>720211010</v>
      </c>
      <c r="J831" s="36" t="str">
        <f t="shared" si="98"/>
        <v>0720211010</v>
      </c>
      <c r="K831" s="45" t="str">
        <f t="shared" si="99"/>
        <v>60708010720211010621</v>
      </c>
    </row>
    <row r="832" spans="1:11" s="101" customFormat="1" ht="25.5">
      <c r="A832" s="52" t="s">
        <v>663</v>
      </c>
      <c r="B832" s="53" t="s">
        <v>558</v>
      </c>
      <c r="C832" s="54" t="s">
        <v>251</v>
      </c>
      <c r="D832" s="54" t="s">
        <v>26</v>
      </c>
      <c r="E832" s="54" t="s">
        <v>664</v>
      </c>
      <c r="F832" s="54" t="s">
        <v>24</v>
      </c>
      <c r="G832" s="55">
        <f>G833</f>
        <v>3557020</v>
      </c>
      <c r="H832" s="55">
        <f>H833</f>
        <v>3557020</v>
      </c>
      <c r="I832" s="54">
        <v>720300000</v>
      </c>
      <c r="J832" s="36" t="str">
        <f t="shared" si="98"/>
        <v>0720300000</v>
      </c>
      <c r="K832" s="45" t="str">
        <f t="shared" si="99"/>
        <v>60708010720300000000</v>
      </c>
    </row>
    <row r="833" spans="1:11" s="102" customFormat="1">
      <c r="A833" s="52" t="s">
        <v>152</v>
      </c>
      <c r="B833" s="53" t="s">
        <v>558</v>
      </c>
      <c r="C833" s="54" t="s">
        <v>251</v>
      </c>
      <c r="D833" s="54" t="s">
        <v>26</v>
      </c>
      <c r="E833" s="54" t="s">
        <v>665</v>
      </c>
      <c r="F833" s="54" t="s">
        <v>24</v>
      </c>
      <c r="G833" s="55">
        <f t="shared" ref="G833:H833" si="106">G834</f>
        <v>3557020</v>
      </c>
      <c r="H833" s="55">
        <f t="shared" si="106"/>
        <v>3557020</v>
      </c>
      <c r="I833" s="54">
        <v>720311010</v>
      </c>
      <c r="J833" s="36" t="str">
        <f t="shared" si="98"/>
        <v>0720311010</v>
      </c>
      <c r="K833" s="45" t="str">
        <f t="shared" si="99"/>
        <v>60708010720311010000</v>
      </c>
    </row>
    <row r="834" spans="1:11" s="101" customFormat="1">
      <c r="A834" s="70" t="s">
        <v>457</v>
      </c>
      <c r="B834" s="53" t="s">
        <v>558</v>
      </c>
      <c r="C834" s="54" t="s">
        <v>251</v>
      </c>
      <c r="D834" s="54" t="s">
        <v>26</v>
      </c>
      <c r="E834" s="54" t="s">
        <v>665</v>
      </c>
      <c r="F834" s="54" t="s">
        <v>458</v>
      </c>
      <c r="G834" s="55">
        <f>G835</f>
        <v>3557020</v>
      </c>
      <c r="H834" s="55">
        <f>H835</f>
        <v>3557020</v>
      </c>
      <c r="I834" s="54">
        <v>720311010</v>
      </c>
      <c r="J834" s="36" t="str">
        <f t="shared" si="98"/>
        <v>0720311010</v>
      </c>
      <c r="K834" s="45" t="str">
        <f t="shared" si="99"/>
        <v>60708010720311010610</v>
      </c>
    </row>
    <row r="835" spans="1:11" s="101" customFormat="1" ht="38.25">
      <c r="A835" s="57" t="s">
        <v>459</v>
      </c>
      <c r="B835" s="53" t="s">
        <v>558</v>
      </c>
      <c r="C835" s="54" t="s">
        <v>251</v>
      </c>
      <c r="D835" s="54" t="s">
        <v>26</v>
      </c>
      <c r="E835" s="54" t="s">
        <v>665</v>
      </c>
      <c r="F835" s="54" t="s">
        <v>460</v>
      </c>
      <c r="G835" s="55">
        <f>VLOOKUP($K835,'[1]исх данные 2018-2019'!$A$10:$H$548,6,0)</f>
        <v>3557020</v>
      </c>
      <c r="H835" s="55">
        <f>VLOOKUP($K835,'[1]исх данные 2018-2019'!$A$10:$H$548,7,0)</f>
        <v>3557020</v>
      </c>
      <c r="I835" s="54">
        <v>720311010</v>
      </c>
      <c r="J835" s="36" t="str">
        <f t="shared" si="98"/>
        <v>0720311010</v>
      </c>
      <c r="K835" s="45" t="str">
        <f t="shared" si="99"/>
        <v>60708010720311010611</v>
      </c>
    </row>
    <row r="836" spans="1:11" s="102" customFormat="1" ht="25.5">
      <c r="A836" s="52" t="s">
        <v>670</v>
      </c>
      <c r="B836" s="53" t="s">
        <v>558</v>
      </c>
      <c r="C836" s="54" t="s">
        <v>251</v>
      </c>
      <c r="D836" s="54" t="s">
        <v>26</v>
      </c>
      <c r="E836" s="54" t="s">
        <v>671</v>
      </c>
      <c r="F836" s="54" t="s">
        <v>24</v>
      </c>
      <c r="G836" s="55">
        <f>G837+G840</f>
        <v>50161370</v>
      </c>
      <c r="H836" s="55">
        <f>H837+H840</f>
        <v>50816570</v>
      </c>
      <c r="I836" s="54">
        <v>720400000</v>
      </c>
      <c r="J836" s="36" t="str">
        <f t="shared" si="98"/>
        <v>0720400000</v>
      </c>
      <c r="K836" s="45" t="str">
        <f t="shared" si="99"/>
        <v>60708010720400000000</v>
      </c>
    </row>
    <row r="837" spans="1:11" s="101" customFormat="1">
      <c r="A837" s="52" t="s">
        <v>152</v>
      </c>
      <c r="B837" s="53" t="s">
        <v>558</v>
      </c>
      <c r="C837" s="54" t="s">
        <v>251</v>
      </c>
      <c r="D837" s="54" t="s">
        <v>26</v>
      </c>
      <c r="E837" s="54" t="s">
        <v>672</v>
      </c>
      <c r="F837" s="54" t="s">
        <v>24</v>
      </c>
      <c r="G837" s="55">
        <f>G838</f>
        <v>49039270</v>
      </c>
      <c r="H837" s="55">
        <f>H838</f>
        <v>49039270</v>
      </c>
      <c r="I837" s="54">
        <v>720411010</v>
      </c>
      <c r="J837" s="36" t="str">
        <f t="shared" si="98"/>
        <v>0720411010</v>
      </c>
      <c r="K837" s="45" t="str">
        <f t="shared" si="99"/>
        <v>60708010720411010000</v>
      </c>
    </row>
    <row r="838" spans="1:11" s="102" customFormat="1">
      <c r="A838" s="70" t="s">
        <v>457</v>
      </c>
      <c r="B838" s="53" t="s">
        <v>558</v>
      </c>
      <c r="C838" s="54" t="s">
        <v>251</v>
      </c>
      <c r="D838" s="54" t="s">
        <v>26</v>
      </c>
      <c r="E838" s="54" t="s">
        <v>672</v>
      </c>
      <c r="F838" s="54" t="s">
        <v>458</v>
      </c>
      <c r="G838" s="55">
        <f>G839</f>
        <v>49039270</v>
      </c>
      <c r="H838" s="55">
        <f>H839</f>
        <v>49039270</v>
      </c>
      <c r="I838" s="54">
        <v>720411010</v>
      </c>
      <c r="J838" s="36" t="str">
        <f t="shared" si="98"/>
        <v>0720411010</v>
      </c>
      <c r="K838" s="45" t="str">
        <f t="shared" si="99"/>
        <v>60708010720411010610</v>
      </c>
    </row>
    <row r="839" spans="1:11" s="101" customFormat="1" ht="38.25">
      <c r="A839" s="57" t="s">
        <v>459</v>
      </c>
      <c r="B839" s="53" t="s">
        <v>558</v>
      </c>
      <c r="C839" s="54" t="s">
        <v>251</v>
      </c>
      <c r="D839" s="54" t="s">
        <v>26</v>
      </c>
      <c r="E839" s="54" t="s">
        <v>672</v>
      </c>
      <c r="F839" s="54" t="s">
        <v>460</v>
      </c>
      <c r="G839" s="55">
        <f>VLOOKUP($K839,'[1]исх данные 2018-2019'!$A$10:$H$548,6,0)</f>
        <v>49039270</v>
      </c>
      <c r="H839" s="55">
        <f>VLOOKUP($K839,'[1]исх данные 2018-2019'!$A$10:$H$548,7,0)</f>
        <v>49039270</v>
      </c>
      <c r="I839" s="54">
        <v>720411010</v>
      </c>
      <c r="J839" s="36" t="str">
        <f t="shared" si="98"/>
        <v>0720411010</v>
      </c>
      <c r="K839" s="45" t="str">
        <f t="shared" si="99"/>
        <v>60708010720411010611</v>
      </c>
    </row>
    <row r="840" spans="1:11" s="101" customFormat="1" ht="25.5">
      <c r="A840" s="70" t="s">
        <v>674</v>
      </c>
      <c r="B840" s="53" t="s">
        <v>558</v>
      </c>
      <c r="C840" s="54" t="s">
        <v>251</v>
      </c>
      <c r="D840" s="54" t="s">
        <v>26</v>
      </c>
      <c r="E840" s="54" t="s">
        <v>675</v>
      </c>
      <c r="F840" s="54" t="s">
        <v>24</v>
      </c>
      <c r="G840" s="55">
        <f>G841</f>
        <v>1122100</v>
      </c>
      <c r="H840" s="55">
        <f>H841</f>
        <v>1777300</v>
      </c>
      <c r="I840" s="54" t="s">
        <v>676</v>
      </c>
      <c r="J840" s="36" t="str">
        <f t="shared" si="98"/>
        <v>07204L5194</v>
      </c>
      <c r="K840" s="45" t="str">
        <f t="shared" si="99"/>
        <v>607080107204L5194000</v>
      </c>
    </row>
    <row r="841" spans="1:11" s="102" customFormat="1">
      <c r="A841" s="70" t="s">
        <v>457</v>
      </c>
      <c r="B841" s="53" t="s">
        <v>558</v>
      </c>
      <c r="C841" s="54" t="s">
        <v>251</v>
      </c>
      <c r="D841" s="54" t="s">
        <v>26</v>
      </c>
      <c r="E841" s="54" t="s">
        <v>675</v>
      </c>
      <c r="F841" s="54" t="s">
        <v>458</v>
      </c>
      <c r="G841" s="55">
        <f>G842</f>
        <v>1122100</v>
      </c>
      <c r="H841" s="55">
        <f>H842</f>
        <v>1777300</v>
      </c>
      <c r="I841" s="54" t="s">
        <v>676</v>
      </c>
      <c r="J841" s="36" t="str">
        <f t="shared" si="98"/>
        <v>07204L5194</v>
      </c>
      <c r="K841" s="45" t="str">
        <f t="shared" si="99"/>
        <v>607080107204L5194610</v>
      </c>
    </row>
    <row r="842" spans="1:11" s="101" customFormat="1" ht="38.25">
      <c r="A842" s="57" t="s">
        <v>459</v>
      </c>
      <c r="B842" s="53" t="s">
        <v>558</v>
      </c>
      <c r="C842" s="54" t="s">
        <v>251</v>
      </c>
      <c r="D842" s="54" t="s">
        <v>26</v>
      </c>
      <c r="E842" s="54" t="s">
        <v>675</v>
      </c>
      <c r="F842" s="54" t="s">
        <v>460</v>
      </c>
      <c r="G842" s="55">
        <f>VLOOKUP($K842,'[1]исх данные 2018-2019'!$A$10:$H$548,6,0)</f>
        <v>1122100</v>
      </c>
      <c r="H842" s="55">
        <f>VLOOKUP($K842,'[1]исх данные 2018-2019'!$A$10:$H$548,7,0)</f>
        <v>1777300</v>
      </c>
      <c r="I842" s="54" t="s">
        <v>676</v>
      </c>
      <c r="J842" s="36" t="str">
        <f t="shared" si="98"/>
        <v>07204L5194</v>
      </c>
      <c r="K842" s="45" t="str">
        <f t="shared" si="99"/>
        <v>607080107204L5194611</v>
      </c>
    </row>
    <row r="843" spans="1:11" s="112" customFormat="1" ht="25.5">
      <c r="A843" s="52" t="s">
        <v>682</v>
      </c>
      <c r="B843" s="53" t="s">
        <v>558</v>
      </c>
      <c r="C843" s="54" t="s">
        <v>251</v>
      </c>
      <c r="D843" s="54" t="s">
        <v>26</v>
      </c>
      <c r="E843" s="54" t="s">
        <v>683</v>
      </c>
      <c r="F843" s="54" t="s">
        <v>24</v>
      </c>
      <c r="G843" s="55">
        <f>G844</f>
        <v>57181410</v>
      </c>
      <c r="H843" s="55">
        <f>H844</f>
        <v>57181410</v>
      </c>
      <c r="I843" s="54">
        <v>720500000</v>
      </c>
      <c r="J843" s="36" t="str">
        <f t="shared" si="98"/>
        <v>0720500000</v>
      </c>
      <c r="K843" s="45" t="str">
        <f t="shared" si="99"/>
        <v>60708010720500000000</v>
      </c>
    </row>
    <row r="844" spans="1:11" s="101" customFormat="1">
      <c r="A844" s="52" t="s">
        <v>152</v>
      </c>
      <c r="B844" s="53" t="s">
        <v>558</v>
      </c>
      <c r="C844" s="54" t="s">
        <v>251</v>
      </c>
      <c r="D844" s="54" t="s">
        <v>26</v>
      </c>
      <c r="E844" s="54" t="s">
        <v>684</v>
      </c>
      <c r="F844" s="54" t="s">
        <v>24</v>
      </c>
      <c r="G844" s="55">
        <f>G845+G847</f>
        <v>57181410</v>
      </c>
      <c r="H844" s="55">
        <f>H845+H847</f>
        <v>57181410</v>
      </c>
      <c r="I844" s="54">
        <v>720511010</v>
      </c>
      <c r="J844" s="36" t="str">
        <f t="shared" si="98"/>
        <v>0720511010</v>
      </c>
      <c r="K844" s="45" t="str">
        <f t="shared" si="99"/>
        <v>60708010720511010000</v>
      </c>
    </row>
    <row r="845" spans="1:11" s="101" customFormat="1">
      <c r="A845" s="70" t="s">
        <v>457</v>
      </c>
      <c r="B845" s="53" t="s">
        <v>558</v>
      </c>
      <c r="C845" s="54" t="s">
        <v>251</v>
      </c>
      <c r="D845" s="54" t="s">
        <v>26</v>
      </c>
      <c r="E845" s="54" t="s">
        <v>684</v>
      </c>
      <c r="F845" s="54" t="s">
        <v>458</v>
      </c>
      <c r="G845" s="55">
        <f>G846</f>
        <v>46565700</v>
      </c>
      <c r="H845" s="55">
        <f>H846</f>
        <v>46565700</v>
      </c>
      <c r="I845" s="54">
        <v>720511010</v>
      </c>
      <c r="J845" s="36" t="str">
        <f t="shared" si="98"/>
        <v>0720511010</v>
      </c>
      <c r="K845" s="45" t="str">
        <f t="shared" si="99"/>
        <v>60708010720511010610</v>
      </c>
    </row>
    <row r="846" spans="1:11" s="102" customFormat="1" ht="38.25">
      <c r="A846" s="57" t="s">
        <v>459</v>
      </c>
      <c r="B846" s="53" t="s">
        <v>558</v>
      </c>
      <c r="C846" s="54" t="s">
        <v>251</v>
      </c>
      <c r="D846" s="54" t="s">
        <v>26</v>
      </c>
      <c r="E846" s="54" t="s">
        <v>684</v>
      </c>
      <c r="F846" s="54" t="s">
        <v>460</v>
      </c>
      <c r="G846" s="55">
        <f>VLOOKUP($K846,'[1]исх данные 2018-2019'!$A$10:$H$548,6,0)</f>
        <v>46565700</v>
      </c>
      <c r="H846" s="55">
        <f>VLOOKUP($K846,'[1]исх данные 2018-2019'!$A$10:$H$548,7,0)</f>
        <v>46565700</v>
      </c>
      <c r="I846" s="54">
        <v>720511010</v>
      </c>
      <c r="J846" s="36" t="str">
        <f t="shared" si="98"/>
        <v>0720511010</v>
      </c>
      <c r="K846" s="45" t="str">
        <f t="shared" si="99"/>
        <v>60708010720511010611</v>
      </c>
    </row>
    <row r="847" spans="1:11" s="101" customFormat="1">
      <c r="A847" s="70" t="s">
        <v>463</v>
      </c>
      <c r="B847" s="53" t="s">
        <v>558</v>
      </c>
      <c r="C847" s="54" t="s">
        <v>251</v>
      </c>
      <c r="D847" s="54" t="s">
        <v>26</v>
      </c>
      <c r="E847" s="54" t="s">
        <v>684</v>
      </c>
      <c r="F847" s="54" t="s">
        <v>464</v>
      </c>
      <c r="G847" s="55">
        <f>G848</f>
        <v>10615710</v>
      </c>
      <c r="H847" s="55">
        <f>H848</f>
        <v>10615710</v>
      </c>
      <c r="I847" s="54">
        <v>720511010</v>
      </c>
      <c r="J847" s="36" t="str">
        <f t="shared" si="98"/>
        <v>0720511010</v>
      </c>
      <c r="K847" s="45" t="str">
        <f t="shared" si="99"/>
        <v>60708010720511010620</v>
      </c>
    </row>
    <row r="848" spans="1:11" s="102" customFormat="1" ht="38.25">
      <c r="A848" s="57" t="s">
        <v>465</v>
      </c>
      <c r="B848" s="53" t="s">
        <v>558</v>
      </c>
      <c r="C848" s="54" t="s">
        <v>251</v>
      </c>
      <c r="D848" s="54" t="s">
        <v>26</v>
      </c>
      <c r="E848" s="54" t="s">
        <v>684</v>
      </c>
      <c r="F848" s="54" t="s">
        <v>466</v>
      </c>
      <c r="G848" s="55">
        <f>VLOOKUP($K848,'[1]исх данные 2018-2019'!$A$10:$H$548,6,0)</f>
        <v>10615710</v>
      </c>
      <c r="H848" s="55">
        <f>VLOOKUP($K848,'[1]исх данные 2018-2019'!$A$10:$H$548,7,0)</f>
        <v>10615710</v>
      </c>
      <c r="I848" s="54">
        <v>720511010</v>
      </c>
      <c r="J848" s="36" t="str">
        <f t="shared" si="98"/>
        <v>0720511010</v>
      </c>
      <c r="K848" s="45" t="str">
        <f t="shared" si="99"/>
        <v>60708010720511010621</v>
      </c>
    </row>
    <row r="849" spans="1:11" s="101" customFormat="1" ht="38.25">
      <c r="A849" s="52" t="s">
        <v>576</v>
      </c>
      <c r="B849" s="53" t="s">
        <v>558</v>
      </c>
      <c r="C849" s="54" t="s">
        <v>251</v>
      </c>
      <c r="D849" s="54" t="s">
        <v>26</v>
      </c>
      <c r="E849" s="54" t="s">
        <v>577</v>
      </c>
      <c r="F849" s="54" t="s">
        <v>24</v>
      </c>
      <c r="G849" s="55">
        <f t="shared" ref="G849:H850" si="107">G850</f>
        <v>1034079</v>
      </c>
      <c r="H849" s="55">
        <f t="shared" si="107"/>
        <v>1934530</v>
      </c>
      <c r="I849" s="54">
        <v>720600000</v>
      </c>
      <c r="J849" s="36" t="str">
        <f t="shared" si="98"/>
        <v>0720600000</v>
      </c>
      <c r="K849" s="45" t="str">
        <f t="shared" si="99"/>
        <v>60708010720600000000</v>
      </c>
    </row>
    <row r="850" spans="1:11" s="101" customFormat="1" ht="25.5">
      <c r="A850" s="52" t="s">
        <v>578</v>
      </c>
      <c r="B850" s="53" t="s">
        <v>558</v>
      </c>
      <c r="C850" s="54" t="s">
        <v>251</v>
      </c>
      <c r="D850" s="54" t="s">
        <v>26</v>
      </c>
      <c r="E850" s="54" t="s">
        <v>579</v>
      </c>
      <c r="F850" s="54" t="s">
        <v>24</v>
      </c>
      <c r="G850" s="55">
        <f t="shared" si="107"/>
        <v>1034079</v>
      </c>
      <c r="H850" s="55">
        <f t="shared" si="107"/>
        <v>1934530</v>
      </c>
      <c r="I850" s="54">
        <v>720620400</v>
      </c>
      <c r="J850" s="36" t="str">
        <f t="shared" si="98"/>
        <v>0720620400</v>
      </c>
      <c r="K850" s="45" t="str">
        <f t="shared" si="99"/>
        <v>60708010720620400000</v>
      </c>
    </row>
    <row r="851" spans="1:11" s="102" customFormat="1">
      <c r="A851" s="70" t="s">
        <v>457</v>
      </c>
      <c r="B851" s="53" t="s">
        <v>558</v>
      </c>
      <c r="C851" s="54" t="s">
        <v>251</v>
      </c>
      <c r="D851" s="54" t="s">
        <v>26</v>
      </c>
      <c r="E851" s="54" t="s">
        <v>579</v>
      </c>
      <c r="F851" s="54" t="s">
        <v>458</v>
      </c>
      <c r="G851" s="55">
        <f>G852</f>
        <v>1034079</v>
      </c>
      <c r="H851" s="55">
        <f>H852</f>
        <v>1934530</v>
      </c>
      <c r="I851" s="54">
        <v>720620400</v>
      </c>
      <c r="J851" s="36" t="str">
        <f t="shared" si="98"/>
        <v>0720620400</v>
      </c>
      <c r="K851" s="45" t="str">
        <f t="shared" si="99"/>
        <v>60708010720620400610</v>
      </c>
    </row>
    <row r="852" spans="1:11" s="101" customFormat="1">
      <c r="A852" s="57" t="s">
        <v>461</v>
      </c>
      <c r="B852" s="53" t="s">
        <v>558</v>
      </c>
      <c r="C852" s="54" t="s">
        <v>251</v>
      </c>
      <c r="D852" s="54" t="s">
        <v>26</v>
      </c>
      <c r="E852" s="54" t="s">
        <v>579</v>
      </c>
      <c r="F852" s="54" t="s">
        <v>462</v>
      </c>
      <c r="G852" s="55">
        <f>VLOOKUP($K852,'[1]исх данные 2018-2019'!$A$10:$H$548,6,0)</f>
        <v>1034079</v>
      </c>
      <c r="H852" s="55">
        <f>VLOOKUP($K852,'[1]исх данные 2018-2019'!$A$10:$H$548,7,0)</f>
        <v>1934530</v>
      </c>
      <c r="I852" s="54">
        <v>720620400</v>
      </c>
      <c r="J852" s="36" t="str">
        <f t="shared" ref="J852:J919" si="108">TEXT(I852,"0000000000")</f>
        <v>0720620400</v>
      </c>
      <c r="K852" s="45" t="str">
        <f t="shared" ref="K852:K919" si="109">CONCATENATE(B852,C852,D852,J852,F852)</f>
        <v>60708010720620400612</v>
      </c>
    </row>
    <row r="853" spans="1:11" s="102" customFormat="1" ht="25.5">
      <c r="A853" s="70" t="s">
        <v>584</v>
      </c>
      <c r="B853" s="53" t="s">
        <v>558</v>
      </c>
      <c r="C853" s="54" t="s">
        <v>251</v>
      </c>
      <c r="D853" s="54" t="s">
        <v>26</v>
      </c>
      <c r="E853" s="54" t="s">
        <v>585</v>
      </c>
      <c r="F853" s="54" t="s">
        <v>24</v>
      </c>
      <c r="G853" s="55">
        <f t="shared" ref="G853:H854" si="110">G854</f>
        <v>817600</v>
      </c>
      <c r="H853" s="55">
        <f t="shared" si="110"/>
        <v>817600</v>
      </c>
      <c r="I853" s="54">
        <v>720900000</v>
      </c>
      <c r="J853" s="36" t="str">
        <f t="shared" si="108"/>
        <v>0720900000</v>
      </c>
      <c r="K853" s="45" t="str">
        <f t="shared" si="109"/>
        <v>60708010720900000000</v>
      </c>
    </row>
    <row r="854" spans="1:11" s="101" customFormat="1" ht="25.5">
      <c r="A854" s="70" t="s">
        <v>586</v>
      </c>
      <c r="B854" s="53" t="s">
        <v>558</v>
      </c>
      <c r="C854" s="54" t="s">
        <v>251</v>
      </c>
      <c r="D854" s="54" t="s">
        <v>26</v>
      </c>
      <c r="E854" s="54" t="s">
        <v>587</v>
      </c>
      <c r="F854" s="54" t="s">
        <v>24</v>
      </c>
      <c r="G854" s="55">
        <f t="shared" si="110"/>
        <v>817600</v>
      </c>
      <c r="H854" s="55">
        <f t="shared" si="110"/>
        <v>817600</v>
      </c>
      <c r="I854" s="54">
        <v>720921280</v>
      </c>
      <c r="J854" s="36" t="str">
        <f t="shared" si="108"/>
        <v>0720921280</v>
      </c>
      <c r="K854" s="45" t="str">
        <f t="shared" si="109"/>
        <v>60708010720921280000</v>
      </c>
    </row>
    <row r="855" spans="1:11" s="101" customFormat="1">
      <c r="A855" s="70" t="s">
        <v>457</v>
      </c>
      <c r="B855" s="53" t="s">
        <v>558</v>
      </c>
      <c r="C855" s="54" t="s">
        <v>251</v>
      </c>
      <c r="D855" s="54" t="s">
        <v>26</v>
      </c>
      <c r="E855" s="54" t="s">
        <v>587</v>
      </c>
      <c r="F855" s="54" t="s">
        <v>458</v>
      </c>
      <c r="G855" s="55">
        <f>G856</f>
        <v>817600</v>
      </c>
      <c r="H855" s="55">
        <f>H856</f>
        <v>817600</v>
      </c>
      <c r="I855" s="54">
        <v>720921280</v>
      </c>
      <c r="J855" s="36" t="str">
        <f t="shared" si="108"/>
        <v>0720921280</v>
      </c>
      <c r="K855" s="45" t="str">
        <f t="shared" si="109"/>
        <v>60708010720921280610</v>
      </c>
    </row>
    <row r="856" spans="1:11" s="102" customFormat="1">
      <c r="A856" s="57" t="s">
        <v>461</v>
      </c>
      <c r="B856" s="53" t="s">
        <v>558</v>
      </c>
      <c r="C856" s="54" t="s">
        <v>251</v>
      </c>
      <c r="D856" s="54" t="s">
        <v>26</v>
      </c>
      <c r="E856" s="54" t="s">
        <v>587</v>
      </c>
      <c r="F856" s="54" t="s">
        <v>462</v>
      </c>
      <c r="G856" s="55">
        <f>VLOOKUP($K856,'[1]исх данные 2018-2019'!$A$10:$H$548,6,0)</f>
        <v>817600</v>
      </c>
      <c r="H856" s="55">
        <f>VLOOKUP($K856,'[1]исх данные 2018-2019'!$A$10:$H$548,7,0)</f>
        <v>817600</v>
      </c>
      <c r="I856" s="54">
        <v>720921280</v>
      </c>
      <c r="J856" s="36" t="str">
        <f t="shared" si="108"/>
        <v>0720921280</v>
      </c>
      <c r="K856" s="45" t="str">
        <f t="shared" si="109"/>
        <v>60708010720921280612</v>
      </c>
    </row>
    <row r="857" spans="1:11" s="102" customFormat="1" ht="63.75">
      <c r="A857" s="70" t="s">
        <v>580</v>
      </c>
      <c r="B857" s="53" t="s">
        <v>558</v>
      </c>
      <c r="C857" s="54" t="s">
        <v>251</v>
      </c>
      <c r="D857" s="54" t="s">
        <v>26</v>
      </c>
      <c r="E857" s="54" t="s">
        <v>581</v>
      </c>
      <c r="F857" s="54" t="s">
        <v>24</v>
      </c>
      <c r="G857" s="55">
        <f t="shared" ref="G857:H859" si="111">G858</f>
        <v>0</v>
      </c>
      <c r="H857" s="55">
        <f t="shared" si="111"/>
        <v>150000</v>
      </c>
      <c r="I857" s="54">
        <v>720800000</v>
      </c>
      <c r="J857" s="36" t="str">
        <f t="shared" si="108"/>
        <v>0720800000</v>
      </c>
      <c r="K857" s="45" t="str">
        <f t="shared" si="109"/>
        <v>60708010720800000000</v>
      </c>
    </row>
    <row r="858" spans="1:11" s="102" customFormat="1" ht="63.75">
      <c r="A858" s="52" t="s">
        <v>582</v>
      </c>
      <c r="B858" s="53" t="s">
        <v>558</v>
      </c>
      <c r="C858" s="54" t="s">
        <v>251</v>
      </c>
      <c r="D858" s="54" t="s">
        <v>26</v>
      </c>
      <c r="E858" s="54" t="s">
        <v>583</v>
      </c>
      <c r="F858" s="54" t="s">
        <v>24</v>
      </c>
      <c r="G858" s="55">
        <f t="shared" si="111"/>
        <v>0</v>
      </c>
      <c r="H858" s="55">
        <f t="shared" si="111"/>
        <v>150000</v>
      </c>
      <c r="I858" s="54">
        <v>720821230</v>
      </c>
      <c r="J858" s="36" t="str">
        <f t="shared" si="108"/>
        <v>0720821230</v>
      </c>
      <c r="K858" s="45" t="str">
        <f t="shared" si="109"/>
        <v>60708010720821230000</v>
      </c>
    </row>
    <row r="859" spans="1:11" s="102" customFormat="1">
      <c r="A859" s="70" t="s">
        <v>457</v>
      </c>
      <c r="B859" s="53" t="s">
        <v>558</v>
      </c>
      <c r="C859" s="54" t="s">
        <v>251</v>
      </c>
      <c r="D859" s="54" t="s">
        <v>26</v>
      </c>
      <c r="E859" s="54" t="s">
        <v>583</v>
      </c>
      <c r="F859" s="54" t="s">
        <v>458</v>
      </c>
      <c r="G859" s="55">
        <f t="shared" si="111"/>
        <v>0</v>
      </c>
      <c r="H859" s="55">
        <f t="shared" si="111"/>
        <v>150000</v>
      </c>
      <c r="I859" s="54">
        <v>720821230</v>
      </c>
      <c r="J859" s="36" t="str">
        <f t="shared" si="108"/>
        <v>0720821230</v>
      </c>
      <c r="K859" s="45" t="str">
        <f t="shared" si="109"/>
        <v>60708010720821230610</v>
      </c>
    </row>
    <row r="860" spans="1:11" s="102" customFormat="1">
      <c r="A860" s="57" t="s">
        <v>461</v>
      </c>
      <c r="B860" s="53" t="s">
        <v>558</v>
      </c>
      <c r="C860" s="54" t="s">
        <v>251</v>
      </c>
      <c r="D860" s="54" t="s">
        <v>26</v>
      </c>
      <c r="E860" s="54" t="s">
        <v>583</v>
      </c>
      <c r="F860" s="54" t="s">
        <v>462</v>
      </c>
      <c r="G860" s="55">
        <f>VLOOKUP($K860,'[1]исх данные 2018-2019'!$A$10:$H$548,6,0)</f>
        <v>0</v>
      </c>
      <c r="H860" s="55">
        <f>VLOOKUP($K860,'[1]исх данные 2018-2019'!$A$10:$H$548,7,0)</f>
        <v>150000</v>
      </c>
      <c r="I860" s="54">
        <v>720821230</v>
      </c>
      <c r="J860" s="36" t="str">
        <f t="shared" si="108"/>
        <v>0720821230</v>
      </c>
      <c r="K860" s="45" t="str">
        <f t="shared" si="109"/>
        <v>60708010720821230612</v>
      </c>
    </row>
    <row r="861" spans="1:11" s="101" customFormat="1" ht="38.25">
      <c r="A861" s="70" t="s">
        <v>692</v>
      </c>
      <c r="B861" s="53" t="s">
        <v>558</v>
      </c>
      <c r="C861" s="54" t="s">
        <v>251</v>
      </c>
      <c r="D861" s="54" t="s">
        <v>26</v>
      </c>
      <c r="E861" s="54" t="s">
        <v>588</v>
      </c>
      <c r="F861" s="54" t="s">
        <v>24</v>
      </c>
      <c r="G861" s="55">
        <f t="shared" ref="G861:H863" si="112">G862</f>
        <v>1099436</v>
      </c>
      <c r="H861" s="55">
        <f t="shared" si="112"/>
        <v>0</v>
      </c>
      <c r="I861" s="54">
        <v>721200000</v>
      </c>
      <c r="J861" s="36" t="str">
        <f t="shared" si="108"/>
        <v>0721200000</v>
      </c>
      <c r="K861" s="45" t="str">
        <f t="shared" si="109"/>
        <v>60708010721200000000</v>
      </c>
    </row>
    <row r="862" spans="1:11" s="102" customFormat="1" ht="25.5">
      <c r="A862" s="214" t="s">
        <v>697</v>
      </c>
      <c r="B862" s="53" t="s">
        <v>558</v>
      </c>
      <c r="C862" s="54" t="s">
        <v>251</v>
      </c>
      <c r="D862" s="54" t="s">
        <v>26</v>
      </c>
      <c r="E862" s="54" t="s">
        <v>698</v>
      </c>
      <c r="F862" s="54" t="s">
        <v>24</v>
      </c>
      <c r="G862" s="55">
        <f t="shared" si="112"/>
        <v>1099436</v>
      </c>
      <c r="H862" s="55">
        <f t="shared" si="112"/>
        <v>0</v>
      </c>
      <c r="I862" s="54">
        <v>721221430</v>
      </c>
      <c r="J862" s="36" t="str">
        <f t="shared" si="108"/>
        <v>0721221430</v>
      </c>
      <c r="K862" s="45" t="str">
        <f t="shared" si="109"/>
        <v>60708010721221430000</v>
      </c>
    </row>
    <row r="863" spans="1:11" s="101" customFormat="1">
      <c r="A863" s="70" t="s">
        <v>457</v>
      </c>
      <c r="B863" s="53" t="s">
        <v>558</v>
      </c>
      <c r="C863" s="54" t="s">
        <v>251</v>
      </c>
      <c r="D863" s="54" t="s">
        <v>26</v>
      </c>
      <c r="E863" s="54" t="s">
        <v>698</v>
      </c>
      <c r="F863" s="54" t="s">
        <v>458</v>
      </c>
      <c r="G863" s="55">
        <f t="shared" si="112"/>
        <v>1099436</v>
      </c>
      <c r="H863" s="55">
        <f t="shared" si="112"/>
        <v>0</v>
      </c>
      <c r="I863" s="54">
        <v>721221430</v>
      </c>
      <c r="J863" s="36" t="str">
        <f t="shared" si="108"/>
        <v>0721221430</v>
      </c>
      <c r="K863" s="45" t="str">
        <f t="shared" si="109"/>
        <v>60708010721221430610</v>
      </c>
    </row>
    <row r="864" spans="1:11" s="101" customFormat="1">
      <c r="A864" s="57" t="s">
        <v>461</v>
      </c>
      <c r="B864" s="53" t="s">
        <v>558</v>
      </c>
      <c r="C864" s="54" t="s">
        <v>251</v>
      </c>
      <c r="D864" s="54" t="s">
        <v>26</v>
      </c>
      <c r="E864" s="54" t="s">
        <v>698</v>
      </c>
      <c r="F864" s="54" t="s">
        <v>462</v>
      </c>
      <c r="G864" s="55">
        <f>VLOOKUP($K864,'[1]исх данные 2018-2019'!$A$10:$H$548,6,0)</f>
        <v>1099436</v>
      </c>
      <c r="H864" s="55">
        <f>VLOOKUP($K864,'[1]исх данные 2018-2019'!$A$10:$H$548,7,0)</f>
        <v>0</v>
      </c>
      <c r="I864" s="54">
        <v>721221430</v>
      </c>
      <c r="J864" s="36" t="str">
        <f t="shared" si="108"/>
        <v>0721221430</v>
      </c>
      <c r="K864" s="45" t="str">
        <f t="shared" si="109"/>
        <v>60708010721221430612</v>
      </c>
    </row>
    <row r="865" spans="1:11" s="102" customFormat="1" ht="25.5">
      <c r="A865" s="57" t="s">
        <v>162</v>
      </c>
      <c r="B865" s="53" t="s">
        <v>558</v>
      </c>
      <c r="C865" s="54" t="s">
        <v>251</v>
      </c>
      <c r="D865" s="54" t="s">
        <v>26</v>
      </c>
      <c r="E865" s="66" t="s">
        <v>163</v>
      </c>
      <c r="F865" s="66" t="s">
        <v>24</v>
      </c>
      <c r="G865" s="73">
        <f t="shared" ref="G865:H867" si="113">G866</f>
        <v>76500</v>
      </c>
      <c r="H865" s="73">
        <f t="shared" si="113"/>
        <v>76500</v>
      </c>
      <c r="I865" s="66">
        <v>1500000000</v>
      </c>
      <c r="J865" s="36" t="str">
        <f t="shared" si="108"/>
        <v>1500000000</v>
      </c>
      <c r="K865" s="45" t="str">
        <f t="shared" si="109"/>
        <v>60708011500000000000</v>
      </c>
    </row>
    <row r="866" spans="1:11" s="101" customFormat="1">
      <c r="A866" s="52" t="s">
        <v>164</v>
      </c>
      <c r="B866" s="53" t="s">
        <v>558</v>
      </c>
      <c r="C866" s="54" t="s">
        <v>251</v>
      </c>
      <c r="D866" s="54" t="s">
        <v>26</v>
      </c>
      <c r="E866" s="66" t="s">
        <v>165</v>
      </c>
      <c r="F866" s="66" t="s">
        <v>24</v>
      </c>
      <c r="G866" s="73">
        <f t="shared" si="113"/>
        <v>76500</v>
      </c>
      <c r="H866" s="73">
        <f t="shared" si="113"/>
        <v>76500</v>
      </c>
      <c r="I866" s="66">
        <v>1510000000</v>
      </c>
      <c r="J866" s="36" t="str">
        <f t="shared" si="108"/>
        <v>1510000000</v>
      </c>
      <c r="K866" s="45" t="str">
        <f t="shared" si="109"/>
        <v>60708011510000000000</v>
      </c>
    </row>
    <row r="867" spans="1:11" s="102" customFormat="1" ht="51">
      <c r="A867" s="65" t="s">
        <v>166</v>
      </c>
      <c r="B867" s="53" t="s">
        <v>558</v>
      </c>
      <c r="C867" s="54" t="s">
        <v>251</v>
      </c>
      <c r="D867" s="54" t="s">
        <v>26</v>
      </c>
      <c r="E867" s="53" t="s">
        <v>167</v>
      </c>
      <c r="F867" s="66" t="s">
        <v>24</v>
      </c>
      <c r="G867" s="73">
        <f t="shared" si="113"/>
        <v>76500</v>
      </c>
      <c r="H867" s="73">
        <f t="shared" si="113"/>
        <v>76500</v>
      </c>
      <c r="I867" s="53">
        <v>1510100000</v>
      </c>
      <c r="J867" s="36" t="str">
        <f t="shared" si="108"/>
        <v>1510100000</v>
      </c>
      <c r="K867" s="45" t="str">
        <f t="shared" si="109"/>
        <v>60708011510100000000</v>
      </c>
    </row>
    <row r="868" spans="1:11" s="101" customFormat="1" ht="25.5">
      <c r="A868" s="65" t="s">
        <v>168</v>
      </c>
      <c r="B868" s="53" t="s">
        <v>558</v>
      </c>
      <c r="C868" s="54" t="s">
        <v>251</v>
      </c>
      <c r="D868" s="54" t="s">
        <v>26</v>
      </c>
      <c r="E868" s="53" t="s">
        <v>169</v>
      </c>
      <c r="F868" s="66" t="s">
        <v>24</v>
      </c>
      <c r="G868" s="73">
        <f>SUM(G869:G869)</f>
        <v>76500</v>
      </c>
      <c r="H868" s="73">
        <f>SUM(H869:H869)</f>
        <v>76500</v>
      </c>
      <c r="I868" s="53">
        <v>1510120350</v>
      </c>
      <c r="J868" s="36" t="str">
        <f t="shared" si="108"/>
        <v>1510120350</v>
      </c>
      <c r="K868" s="45" t="str">
        <f t="shared" si="109"/>
        <v>60708011510120350000</v>
      </c>
    </row>
    <row r="869" spans="1:11" s="101" customFormat="1">
      <c r="A869" s="70" t="s">
        <v>457</v>
      </c>
      <c r="B869" s="53" t="s">
        <v>558</v>
      </c>
      <c r="C869" s="54" t="s">
        <v>251</v>
      </c>
      <c r="D869" s="54" t="s">
        <v>26</v>
      </c>
      <c r="E869" s="53" t="s">
        <v>169</v>
      </c>
      <c r="F869" s="66" t="s">
        <v>458</v>
      </c>
      <c r="G869" s="55">
        <f>G870</f>
        <v>76500</v>
      </c>
      <c r="H869" s="55">
        <f>H870</f>
        <v>76500</v>
      </c>
      <c r="I869" s="53">
        <v>1510120350</v>
      </c>
      <c r="J869" s="36" t="str">
        <f t="shared" si="108"/>
        <v>1510120350</v>
      </c>
      <c r="K869" s="45" t="str">
        <f t="shared" si="109"/>
        <v>60708011510120350610</v>
      </c>
    </row>
    <row r="870" spans="1:11" s="102" customFormat="1">
      <c r="A870" s="57" t="s">
        <v>461</v>
      </c>
      <c r="B870" s="53" t="s">
        <v>558</v>
      </c>
      <c r="C870" s="54" t="s">
        <v>251</v>
      </c>
      <c r="D870" s="54" t="s">
        <v>26</v>
      </c>
      <c r="E870" s="53" t="s">
        <v>169</v>
      </c>
      <c r="F870" s="53" t="s">
        <v>462</v>
      </c>
      <c r="G870" s="55">
        <f>VLOOKUP($K870,'[1]исх данные 2018-2019'!$A$10:$H$548,6,0)</f>
        <v>76500</v>
      </c>
      <c r="H870" s="55">
        <f>VLOOKUP($K870,'[1]исх данные 2018-2019'!$A$10:$H$548,7,0)</f>
        <v>76500</v>
      </c>
      <c r="I870" s="53">
        <v>1510120350</v>
      </c>
      <c r="J870" s="36" t="str">
        <f t="shared" si="108"/>
        <v>1510120350</v>
      </c>
      <c r="K870" s="45" t="str">
        <f t="shared" si="109"/>
        <v>60708011510120350612</v>
      </c>
    </row>
    <row r="871" spans="1:11" s="101" customFormat="1" ht="51">
      <c r="A871" s="52" t="s">
        <v>482</v>
      </c>
      <c r="B871" s="53" t="s">
        <v>558</v>
      </c>
      <c r="C871" s="54" t="s">
        <v>251</v>
      </c>
      <c r="D871" s="54" t="s">
        <v>26</v>
      </c>
      <c r="E871" s="54" t="s">
        <v>483</v>
      </c>
      <c r="F871" s="54" t="s">
        <v>24</v>
      </c>
      <c r="G871" s="55">
        <f t="shared" ref="G871:H874" si="114">G872</f>
        <v>547850</v>
      </c>
      <c r="H871" s="55">
        <f t="shared" si="114"/>
        <v>547850</v>
      </c>
      <c r="I871" s="54">
        <v>1600000000</v>
      </c>
      <c r="J871" s="36" t="str">
        <f t="shared" si="108"/>
        <v>1600000000</v>
      </c>
      <c r="K871" s="45" t="str">
        <f t="shared" si="109"/>
        <v>60708011600000000000</v>
      </c>
    </row>
    <row r="872" spans="1:11" s="102" customFormat="1" ht="25.5">
      <c r="A872" s="52" t="s">
        <v>484</v>
      </c>
      <c r="B872" s="53" t="s">
        <v>558</v>
      </c>
      <c r="C872" s="54" t="s">
        <v>251</v>
      </c>
      <c r="D872" s="54" t="s">
        <v>26</v>
      </c>
      <c r="E872" s="54" t="s">
        <v>485</v>
      </c>
      <c r="F872" s="54" t="s">
        <v>24</v>
      </c>
      <c r="G872" s="55">
        <f t="shared" si="114"/>
        <v>547850</v>
      </c>
      <c r="H872" s="55">
        <f t="shared" si="114"/>
        <v>547850</v>
      </c>
      <c r="I872" s="54">
        <v>1620000000</v>
      </c>
      <c r="J872" s="36" t="str">
        <f t="shared" si="108"/>
        <v>1620000000</v>
      </c>
      <c r="K872" s="45" t="str">
        <f t="shared" si="109"/>
        <v>60708011620000000000</v>
      </c>
    </row>
    <row r="873" spans="1:11" s="101" customFormat="1" ht="25.5">
      <c r="A873" s="52" t="s">
        <v>486</v>
      </c>
      <c r="B873" s="53" t="s">
        <v>558</v>
      </c>
      <c r="C873" s="54" t="s">
        <v>251</v>
      </c>
      <c r="D873" s="54" t="s">
        <v>26</v>
      </c>
      <c r="E873" s="54" t="s">
        <v>487</v>
      </c>
      <c r="F873" s="54" t="s">
        <v>24</v>
      </c>
      <c r="G873" s="55">
        <f t="shared" si="114"/>
        <v>547850</v>
      </c>
      <c r="H873" s="55">
        <f t="shared" si="114"/>
        <v>547850</v>
      </c>
      <c r="I873" s="54">
        <v>1620200000</v>
      </c>
      <c r="J873" s="36" t="str">
        <f t="shared" si="108"/>
        <v>1620200000</v>
      </c>
      <c r="K873" s="45" t="str">
        <f t="shared" si="109"/>
        <v>60708011620200000000</v>
      </c>
    </row>
    <row r="874" spans="1:11" s="101" customFormat="1" ht="25.5">
      <c r="A874" s="52" t="s">
        <v>488</v>
      </c>
      <c r="B874" s="53" t="s">
        <v>558</v>
      </c>
      <c r="C874" s="54" t="s">
        <v>251</v>
      </c>
      <c r="D874" s="54" t="s">
        <v>26</v>
      </c>
      <c r="E874" s="54" t="s">
        <v>489</v>
      </c>
      <c r="F874" s="54" t="s">
        <v>24</v>
      </c>
      <c r="G874" s="55">
        <f t="shared" si="114"/>
        <v>547850</v>
      </c>
      <c r="H874" s="55">
        <f t="shared" si="114"/>
        <v>547850</v>
      </c>
      <c r="I874" s="54">
        <v>1620220550</v>
      </c>
      <c r="J874" s="36" t="str">
        <f t="shared" si="108"/>
        <v>1620220550</v>
      </c>
      <c r="K874" s="45" t="str">
        <f t="shared" si="109"/>
        <v>60708011620220550000</v>
      </c>
    </row>
    <row r="875" spans="1:11" s="101" customFormat="1">
      <c r="A875" s="70" t="s">
        <v>457</v>
      </c>
      <c r="B875" s="53" t="s">
        <v>558</v>
      </c>
      <c r="C875" s="54" t="s">
        <v>251</v>
      </c>
      <c r="D875" s="54" t="s">
        <v>26</v>
      </c>
      <c r="E875" s="54" t="s">
        <v>489</v>
      </c>
      <c r="F875" s="54" t="s">
        <v>458</v>
      </c>
      <c r="G875" s="55">
        <f>G876</f>
        <v>547850</v>
      </c>
      <c r="H875" s="55">
        <f>H876</f>
        <v>547850</v>
      </c>
      <c r="I875" s="54">
        <v>1620220550</v>
      </c>
      <c r="J875" s="36" t="str">
        <f t="shared" si="108"/>
        <v>1620220550</v>
      </c>
      <c r="K875" s="45" t="str">
        <f t="shared" si="109"/>
        <v>60708011620220550610</v>
      </c>
    </row>
    <row r="876" spans="1:11" s="102" customFormat="1">
      <c r="A876" s="57" t="s">
        <v>461</v>
      </c>
      <c r="B876" s="53" t="s">
        <v>558</v>
      </c>
      <c r="C876" s="54" t="s">
        <v>251</v>
      </c>
      <c r="D876" s="54" t="s">
        <v>26</v>
      </c>
      <c r="E876" s="54" t="s">
        <v>489</v>
      </c>
      <c r="F876" s="54" t="s">
        <v>462</v>
      </c>
      <c r="G876" s="55">
        <f>VLOOKUP($K876,'[1]исх данные 2018-2019'!$A$10:$H$548,6,0)</f>
        <v>547850</v>
      </c>
      <c r="H876" s="55">
        <f>VLOOKUP($K876,'[1]исх данные 2018-2019'!$A$10:$H$548,7,0)</f>
        <v>547850</v>
      </c>
      <c r="I876" s="54">
        <v>1620220550</v>
      </c>
      <c r="J876" s="36" t="str">
        <f t="shared" si="108"/>
        <v>1620220550</v>
      </c>
      <c r="K876" s="45" t="str">
        <f t="shared" si="109"/>
        <v>60708011620220550612</v>
      </c>
    </row>
    <row r="877" spans="1:11" s="101" customFormat="1" ht="25.5">
      <c r="A877" s="52" t="s">
        <v>591</v>
      </c>
      <c r="B877" s="53" t="s">
        <v>558</v>
      </c>
      <c r="C877" s="54" t="s">
        <v>251</v>
      </c>
      <c r="D877" s="54" t="s">
        <v>26</v>
      </c>
      <c r="E877" s="54" t="s">
        <v>592</v>
      </c>
      <c r="F877" s="54" t="s">
        <v>24</v>
      </c>
      <c r="G877" s="55">
        <f t="shared" ref="G877:H881" si="115">G878</f>
        <v>203830</v>
      </c>
      <c r="H877" s="55">
        <f t="shared" si="115"/>
        <v>203830</v>
      </c>
      <c r="I877" s="54">
        <v>1700000000</v>
      </c>
      <c r="J877" s="36" t="str">
        <f t="shared" si="108"/>
        <v>1700000000</v>
      </c>
      <c r="K877" s="45" t="str">
        <f t="shared" si="109"/>
        <v>60708011700000000000</v>
      </c>
    </row>
    <row r="878" spans="1:11" s="101" customFormat="1" ht="25.5">
      <c r="A878" s="52" t="s">
        <v>593</v>
      </c>
      <c r="B878" s="53" t="s">
        <v>558</v>
      </c>
      <c r="C878" s="54" t="s">
        <v>251</v>
      </c>
      <c r="D878" s="54" t="s">
        <v>26</v>
      </c>
      <c r="E878" s="54" t="s">
        <v>594</v>
      </c>
      <c r="F878" s="54" t="s">
        <v>24</v>
      </c>
      <c r="G878" s="55">
        <f t="shared" si="115"/>
        <v>203830</v>
      </c>
      <c r="H878" s="55">
        <f t="shared" si="115"/>
        <v>203830</v>
      </c>
      <c r="I878" s="54" t="s">
        <v>595</v>
      </c>
      <c r="J878" s="36" t="str">
        <f t="shared" si="108"/>
        <v>17Б0000000</v>
      </c>
      <c r="K878" s="45" t="str">
        <f t="shared" si="109"/>
        <v>607080117Б0000000000</v>
      </c>
    </row>
    <row r="879" spans="1:11" s="102" customFormat="1" ht="25.5">
      <c r="A879" s="52" t="s">
        <v>596</v>
      </c>
      <c r="B879" s="53" t="s">
        <v>558</v>
      </c>
      <c r="C879" s="54" t="s">
        <v>251</v>
      </c>
      <c r="D879" s="54" t="s">
        <v>26</v>
      </c>
      <c r="E879" s="54" t="s">
        <v>597</v>
      </c>
      <c r="F879" s="54" t="s">
        <v>24</v>
      </c>
      <c r="G879" s="55">
        <f t="shared" si="115"/>
        <v>203830</v>
      </c>
      <c r="H879" s="55">
        <f t="shared" si="115"/>
        <v>203830</v>
      </c>
      <c r="I879" s="54" t="s">
        <v>598</v>
      </c>
      <c r="J879" s="36" t="str">
        <f t="shared" si="108"/>
        <v>17Б0100000</v>
      </c>
      <c r="K879" s="45" t="str">
        <f t="shared" si="109"/>
        <v>607080117Б0100000000</v>
      </c>
    </row>
    <row r="880" spans="1:11" s="101" customFormat="1" ht="25.5">
      <c r="A880" s="70" t="s">
        <v>1278</v>
      </c>
      <c r="B880" s="53" t="s">
        <v>558</v>
      </c>
      <c r="C880" s="54" t="s">
        <v>251</v>
      </c>
      <c r="D880" s="54" t="s">
        <v>26</v>
      </c>
      <c r="E880" s="54" t="s">
        <v>600</v>
      </c>
      <c r="F880" s="54" t="s">
        <v>24</v>
      </c>
      <c r="G880" s="55">
        <f t="shared" si="115"/>
        <v>203830</v>
      </c>
      <c r="H880" s="55">
        <f t="shared" si="115"/>
        <v>203830</v>
      </c>
      <c r="I880" s="54" t="s">
        <v>601</v>
      </c>
      <c r="J880" s="36" t="str">
        <f t="shared" si="108"/>
        <v>17Б0120490</v>
      </c>
      <c r="K880" s="45" t="str">
        <f t="shared" si="109"/>
        <v>607080117Б0120490000</v>
      </c>
    </row>
    <row r="881" spans="1:11" s="102" customFormat="1">
      <c r="A881" s="52" t="s">
        <v>457</v>
      </c>
      <c r="B881" s="53" t="s">
        <v>558</v>
      </c>
      <c r="C881" s="54" t="s">
        <v>251</v>
      </c>
      <c r="D881" s="54" t="s">
        <v>26</v>
      </c>
      <c r="E881" s="54" t="s">
        <v>600</v>
      </c>
      <c r="F881" s="54" t="s">
        <v>458</v>
      </c>
      <c r="G881" s="55">
        <f t="shared" si="115"/>
        <v>203830</v>
      </c>
      <c r="H881" s="55">
        <f t="shared" si="115"/>
        <v>203830</v>
      </c>
      <c r="I881" s="54" t="s">
        <v>601</v>
      </c>
      <c r="J881" s="36" t="str">
        <f t="shared" si="108"/>
        <v>17Б0120490</v>
      </c>
      <c r="K881" s="45" t="str">
        <f t="shared" si="109"/>
        <v>607080117Б0120490610</v>
      </c>
    </row>
    <row r="882" spans="1:11" s="101" customFormat="1">
      <c r="A882" s="57" t="s">
        <v>461</v>
      </c>
      <c r="B882" s="53" t="s">
        <v>558</v>
      </c>
      <c r="C882" s="54" t="s">
        <v>251</v>
      </c>
      <c r="D882" s="54" t="s">
        <v>26</v>
      </c>
      <c r="E882" s="54" t="s">
        <v>600</v>
      </c>
      <c r="F882" s="54" t="s">
        <v>462</v>
      </c>
      <c r="G882" s="55">
        <f>VLOOKUP($K882,'[1]исх данные 2018-2019'!$A$10:$H$548,6,0)</f>
        <v>203830</v>
      </c>
      <c r="H882" s="55">
        <f>VLOOKUP($K882,'[1]исх данные 2018-2019'!$A$10:$H$548,7,0)</f>
        <v>203830</v>
      </c>
      <c r="I882" s="54" t="s">
        <v>601</v>
      </c>
      <c r="J882" s="36" t="str">
        <f t="shared" si="108"/>
        <v>17Б0120490</v>
      </c>
      <c r="K882" s="45" t="str">
        <f t="shared" si="109"/>
        <v>607080117Б0120490612</v>
      </c>
    </row>
    <row r="883" spans="1:11" s="101" customFormat="1">
      <c r="A883" s="47" t="s">
        <v>706</v>
      </c>
      <c r="B883" s="48" t="s">
        <v>558</v>
      </c>
      <c r="C883" s="49" t="s">
        <v>251</v>
      </c>
      <c r="D883" s="49" t="s">
        <v>86</v>
      </c>
      <c r="E883" s="49" t="s">
        <v>23</v>
      </c>
      <c r="F883" s="49" t="s">
        <v>24</v>
      </c>
      <c r="G883" s="50">
        <f>G884</f>
        <v>13610460</v>
      </c>
      <c r="H883" s="50">
        <f>H884</f>
        <v>13610460</v>
      </c>
      <c r="I883" s="49">
        <v>0</v>
      </c>
      <c r="J883" s="36" t="str">
        <f t="shared" si="108"/>
        <v>0000000000</v>
      </c>
      <c r="K883" s="45" t="str">
        <f t="shared" si="109"/>
        <v>60708040000000000000</v>
      </c>
    </row>
    <row r="884" spans="1:11" s="102" customFormat="1" ht="25.5">
      <c r="A884" s="52" t="s">
        <v>707</v>
      </c>
      <c r="B884" s="53" t="s">
        <v>558</v>
      </c>
      <c r="C884" s="54" t="s">
        <v>251</v>
      </c>
      <c r="D884" s="54" t="s">
        <v>86</v>
      </c>
      <c r="E884" s="54" t="s">
        <v>708</v>
      </c>
      <c r="F884" s="54" t="s">
        <v>24</v>
      </c>
      <c r="G884" s="55">
        <f>G885+G900</f>
        <v>13610460</v>
      </c>
      <c r="H884" s="55">
        <f>H885+H900</f>
        <v>13610460</v>
      </c>
      <c r="I884" s="54">
        <v>7600000000</v>
      </c>
      <c r="J884" s="36" t="str">
        <f t="shared" si="108"/>
        <v>7600000000</v>
      </c>
      <c r="K884" s="45" t="str">
        <f t="shared" si="109"/>
        <v>60708047600000000000</v>
      </c>
    </row>
    <row r="885" spans="1:11" s="101" customFormat="1" ht="25.5">
      <c r="A885" s="52" t="s">
        <v>709</v>
      </c>
      <c r="B885" s="53" t="s">
        <v>558</v>
      </c>
      <c r="C885" s="54" t="s">
        <v>251</v>
      </c>
      <c r="D885" s="54" t="s">
        <v>86</v>
      </c>
      <c r="E885" s="54" t="s">
        <v>710</v>
      </c>
      <c r="F885" s="54" t="s">
        <v>24</v>
      </c>
      <c r="G885" s="55">
        <f>G886+G896</f>
        <v>13450460</v>
      </c>
      <c r="H885" s="55">
        <f>H886+H896</f>
        <v>13450460</v>
      </c>
      <c r="I885" s="54">
        <v>7610000000</v>
      </c>
      <c r="J885" s="36" t="str">
        <f t="shared" si="108"/>
        <v>7610000000</v>
      </c>
      <c r="K885" s="45" t="str">
        <f t="shared" si="109"/>
        <v>60708047610000000000</v>
      </c>
    </row>
    <row r="886" spans="1:11" s="101" customFormat="1" ht="25.5">
      <c r="A886" s="52" t="s">
        <v>33</v>
      </c>
      <c r="B886" s="53" t="s">
        <v>558</v>
      </c>
      <c r="C886" s="54" t="s">
        <v>251</v>
      </c>
      <c r="D886" s="54" t="s">
        <v>86</v>
      </c>
      <c r="E886" s="54" t="s">
        <v>711</v>
      </c>
      <c r="F886" s="54" t="s">
        <v>24</v>
      </c>
      <c r="G886" s="55">
        <f>G887+G890+G892</f>
        <v>1480340</v>
      </c>
      <c r="H886" s="55">
        <f>H887+H890+H892</f>
        <v>1480340</v>
      </c>
      <c r="I886" s="54">
        <v>7610010010</v>
      </c>
      <c r="J886" s="36" t="str">
        <f t="shared" si="108"/>
        <v>7610010010</v>
      </c>
      <c r="K886" s="45" t="str">
        <f t="shared" si="109"/>
        <v>60708047610010010000</v>
      </c>
    </row>
    <row r="887" spans="1:11" s="102" customFormat="1">
      <c r="A887" s="57" t="s">
        <v>35</v>
      </c>
      <c r="B887" s="53" t="s">
        <v>558</v>
      </c>
      <c r="C887" s="54" t="s">
        <v>251</v>
      </c>
      <c r="D887" s="54" t="s">
        <v>86</v>
      </c>
      <c r="E887" s="54" t="s">
        <v>711</v>
      </c>
      <c r="F887" s="54" t="s">
        <v>36</v>
      </c>
      <c r="G887" s="55">
        <f>SUM(G888:G889)</f>
        <v>357330</v>
      </c>
      <c r="H887" s="55">
        <f>SUM(H888:H889)</f>
        <v>357330</v>
      </c>
      <c r="I887" s="54">
        <v>7610010010</v>
      </c>
      <c r="J887" s="36" t="str">
        <f t="shared" si="108"/>
        <v>7610010010</v>
      </c>
      <c r="K887" s="45" t="str">
        <f t="shared" si="109"/>
        <v>60708047610010010120</v>
      </c>
    </row>
    <row r="888" spans="1:11" s="101" customFormat="1" ht="25.5">
      <c r="A888" s="57" t="s">
        <v>37</v>
      </c>
      <c r="B888" s="53" t="s">
        <v>558</v>
      </c>
      <c r="C888" s="54" t="s">
        <v>251</v>
      </c>
      <c r="D888" s="54" t="s">
        <v>86</v>
      </c>
      <c r="E888" s="54" t="s">
        <v>711</v>
      </c>
      <c r="F888" s="54" t="s">
        <v>38</v>
      </c>
      <c r="G888" s="55">
        <f>VLOOKUP($K888,'[1]исх данные 2018-2019'!$A$10:$H$548,6,0)</f>
        <v>274450</v>
      </c>
      <c r="H888" s="55">
        <f>VLOOKUP($K888,'[1]исх данные 2018-2019'!$A$10:$H$548,7,0)</f>
        <v>274450</v>
      </c>
      <c r="I888" s="54">
        <v>7610010010</v>
      </c>
      <c r="J888" s="36" t="str">
        <f t="shared" si="108"/>
        <v>7610010010</v>
      </c>
      <c r="K888" s="45" t="str">
        <f t="shared" si="109"/>
        <v>60708047610010010122</v>
      </c>
    </row>
    <row r="889" spans="1:11" s="102" customFormat="1" ht="25.5">
      <c r="A889" s="57" t="s">
        <v>41</v>
      </c>
      <c r="B889" s="53" t="s">
        <v>558</v>
      </c>
      <c r="C889" s="54" t="s">
        <v>251</v>
      </c>
      <c r="D889" s="54" t="s">
        <v>86</v>
      </c>
      <c r="E889" s="54" t="s">
        <v>711</v>
      </c>
      <c r="F889" s="54" t="s">
        <v>42</v>
      </c>
      <c r="G889" s="55">
        <f>VLOOKUP($K889,'[1]исх данные 2018-2019'!$A$10:$H$548,6,0)</f>
        <v>82880</v>
      </c>
      <c r="H889" s="55">
        <f>VLOOKUP($K889,'[1]исх данные 2018-2019'!$A$10:$H$548,7,0)</f>
        <v>82880</v>
      </c>
      <c r="I889" s="54">
        <v>7610010010</v>
      </c>
      <c r="J889" s="36" t="str">
        <f t="shared" si="108"/>
        <v>7610010010</v>
      </c>
      <c r="K889" s="45" t="str">
        <f t="shared" si="109"/>
        <v>60708047610010010129</v>
      </c>
    </row>
    <row r="890" spans="1:11" s="101" customFormat="1" ht="25.5">
      <c r="A890" s="52" t="s">
        <v>43</v>
      </c>
      <c r="B890" s="53" t="s">
        <v>558</v>
      </c>
      <c r="C890" s="54" t="s">
        <v>251</v>
      </c>
      <c r="D890" s="54" t="s">
        <v>86</v>
      </c>
      <c r="E890" s="54" t="s">
        <v>711</v>
      </c>
      <c r="F890" s="54" t="s">
        <v>44</v>
      </c>
      <c r="G890" s="55">
        <f>G891</f>
        <v>941810</v>
      </c>
      <c r="H890" s="55">
        <f>H891</f>
        <v>941810</v>
      </c>
      <c r="I890" s="54">
        <v>7610010010</v>
      </c>
      <c r="J890" s="36" t="str">
        <f t="shared" si="108"/>
        <v>7610010010</v>
      </c>
      <c r="K890" s="45" t="str">
        <f t="shared" si="109"/>
        <v>60708047610010010240</v>
      </c>
    </row>
    <row r="891" spans="1:11" s="101" customFormat="1">
      <c r="A891" s="52" t="s">
        <v>1231</v>
      </c>
      <c r="B891" s="53" t="s">
        <v>558</v>
      </c>
      <c r="C891" s="54" t="s">
        <v>251</v>
      </c>
      <c r="D891" s="54" t="s">
        <v>86</v>
      </c>
      <c r="E891" s="54" t="s">
        <v>711</v>
      </c>
      <c r="F891" s="54" t="s">
        <v>46</v>
      </c>
      <c r="G891" s="55">
        <f>VLOOKUP($K891,'[1]исх данные 2018-2019'!$A$10:$H$548,6,0)</f>
        <v>941810</v>
      </c>
      <c r="H891" s="55">
        <f>VLOOKUP($K891,'[1]исх данные 2018-2019'!$A$10:$H$548,7,0)</f>
        <v>941810</v>
      </c>
      <c r="I891" s="54">
        <v>7610010010</v>
      </c>
      <c r="J891" s="36" t="str">
        <f t="shared" si="108"/>
        <v>7610010010</v>
      </c>
      <c r="K891" s="45" t="str">
        <f t="shared" si="109"/>
        <v>60708047610010010244</v>
      </c>
    </row>
    <row r="892" spans="1:11" s="102" customFormat="1">
      <c r="A892" s="52" t="s">
        <v>47</v>
      </c>
      <c r="B892" s="53" t="s">
        <v>558</v>
      </c>
      <c r="C892" s="54" t="s">
        <v>251</v>
      </c>
      <c r="D892" s="54" t="s">
        <v>86</v>
      </c>
      <c r="E892" s="54" t="s">
        <v>711</v>
      </c>
      <c r="F892" s="54" t="s">
        <v>48</v>
      </c>
      <c r="G892" s="55">
        <f>SUM(G893:G895)</f>
        <v>181200</v>
      </c>
      <c r="H892" s="55">
        <f>SUM(H893:H895)</f>
        <v>181200</v>
      </c>
      <c r="I892" s="54">
        <v>7610010010</v>
      </c>
      <c r="J892" s="36" t="str">
        <f t="shared" si="108"/>
        <v>7610010010</v>
      </c>
      <c r="K892" s="45" t="str">
        <f t="shared" si="109"/>
        <v>60708047610010010850</v>
      </c>
    </row>
    <row r="893" spans="1:11" s="101" customFormat="1">
      <c r="A893" s="57" t="s">
        <v>49</v>
      </c>
      <c r="B893" s="53" t="s">
        <v>558</v>
      </c>
      <c r="C893" s="54" t="s">
        <v>251</v>
      </c>
      <c r="D893" s="54" t="s">
        <v>86</v>
      </c>
      <c r="E893" s="54" t="s">
        <v>711</v>
      </c>
      <c r="F893" s="54" t="s">
        <v>50</v>
      </c>
      <c r="G893" s="55">
        <f>VLOOKUP($K893,'[1]исх данные 2018-2019'!$A$10:$H$548,6,0)</f>
        <v>174200</v>
      </c>
      <c r="H893" s="55">
        <f>VLOOKUP($K893,'[1]исх данные 2018-2019'!$A$10:$H$548,7,0)</f>
        <v>174200</v>
      </c>
      <c r="I893" s="54">
        <v>7610010010</v>
      </c>
      <c r="J893" s="36" t="str">
        <f t="shared" si="108"/>
        <v>7610010010</v>
      </c>
      <c r="K893" s="45" t="str">
        <f t="shared" si="109"/>
        <v>60708047610010010851</v>
      </c>
    </row>
    <row r="894" spans="1:11" s="102" customFormat="1">
      <c r="A894" s="57" t="s">
        <v>51</v>
      </c>
      <c r="B894" s="53" t="s">
        <v>558</v>
      </c>
      <c r="C894" s="54" t="s">
        <v>251</v>
      </c>
      <c r="D894" s="54" t="s">
        <v>86</v>
      </c>
      <c r="E894" s="54" t="s">
        <v>711</v>
      </c>
      <c r="F894" s="54" t="s">
        <v>52</v>
      </c>
      <c r="G894" s="55">
        <f>VLOOKUP($K894,'[1]исх данные 2018-2019'!$A$10:$H$548,6,0)</f>
        <v>5500</v>
      </c>
      <c r="H894" s="55">
        <f>VLOOKUP($K894,'[1]исх данные 2018-2019'!$A$10:$H$548,7,0)</f>
        <v>5500</v>
      </c>
      <c r="I894" s="54">
        <v>7610010010</v>
      </c>
      <c r="J894" s="36" t="str">
        <f t="shared" si="108"/>
        <v>7610010010</v>
      </c>
      <c r="K894" s="45" t="str">
        <f t="shared" si="109"/>
        <v>60708047610010010852</v>
      </c>
    </row>
    <row r="895" spans="1:11" s="101" customFormat="1">
      <c r="A895" s="57" t="s">
        <v>53</v>
      </c>
      <c r="B895" s="53" t="s">
        <v>558</v>
      </c>
      <c r="C895" s="54" t="s">
        <v>251</v>
      </c>
      <c r="D895" s="54" t="s">
        <v>86</v>
      </c>
      <c r="E895" s="54" t="s">
        <v>711</v>
      </c>
      <c r="F895" s="54" t="s">
        <v>54</v>
      </c>
      <c r="G895" s="55">
        <f>VLOOKUP($K895,'[1]исх данные 2018-2019'!$A$10:$H$548,6,0)</f>
        <v>1500</v>
      </c>
      <c r="H895" s="55">
        <f>VLOOKUP($K895,'[1]исх данные 2018-2019'!$A$10:$H$548,7,0)</f>
        <v>1500</v>
      </c>
      <c r="I895" s="54">
        <v>7610010010</v>
      </c>
      <c r="J895" s="36" t="str">
        <f t="shared" si="108"/>
        <v>7610010010</v>
      </c>
      <c r="K895" s="45" t="str">
        <f t="shared" si="109"/>
        <v>60708047610010010853</v>
      </c>
    </row>
    <row r="896" spans="1:11" s="101" customFormat="1" ht="25.5">
      <c r="A896" s="52" t="s">
        <v>55</v>
      </c>
      <c r="B896" s="53" t="s">
        <v>558</v>
      </c>
      <c r="C896" s="54" t="s">
        <v>251</v>
      </c>
      <c r="D896" s="54" t="s">
        <v>86</v>
      </c>
      <c r="E896" s="54" t="s">
        <v>712</v>
      </c>
      <c r="F896" s="54" t="s">
        <v>24</v>
      </c>
      <c r="G896" s="55">
        <f>G897</f>
        <v>11970120</v>
      </c>
      <c r="H896" s="55">
        <f>H897</f>
        <v>11970120</v>
      </c>
      <c r="I896" s="54">
        <v>7610010020</v>
      </c>
      <c r="J896" s="36" t="str">
        <f t="shared" si="108"/>
        <v>7610010020</v>
      </c>
      <c r="K896" s="45" t="str">
        <f t="shared" si="109"/>
        <v>60708047610010020000</v>
      </c>
    </row>
    <row r="897" spans="1:11" s="101" customFormat="1">
      <c r="A897" s="57" t="s">
        <v>35</v>
      </c>
      <c r="B897" s="53" t="s">
        <v>558</v>
      </c>
      <c r="C897" s="54" t="s">
        <v>251</v>
      </c>
      <c r="D897" s="54" t="s">
        <v>86</v>
      </c>
      <c r="E897" s="54" t="s">
        <v>712</v>
      </c>
      <c r="F897" s="54" t="s">
        <v>36</v>
      </c>
      <c r="G897" s="55">
        <f>SUM(G898:G899)</f>
        <v>11970120</v>
      </c>
      <c r="H897" s="55">
        <f>SUM(H898:H899)</f>
        <v>11970120</v>
      </c>
      <c r="I897" s="54">
        <v>7610010020</v>
      </c>
      <c r="J897" s="36" t="str">
        <f t="shared" si="108"/>
        <v>7610010020</v>
      </c>
      <c r="K897" s="45" t="str">
        <f t="shared" si="109"/>
        <v>60708047610010020120</v>
      </c>
    </row>
    <row r="898" spans="1:11" s="101" customFormat="1">
      <c r="A898" s="57" t="s">
        <v>57</v>
      </c>
      <c r="B898" s="53" t="s">
        <v>558</v>
      </c>
      <c r="C898" s="54" t="s">
        <v>251</v>
      </c>
      <c r="D898" s="54" t="s">
        <v>86</v>
      </c>
      <c r="E898" s="54" t="s">
        <v>712</v>
      </c>
      <c r="F898" s="54" t="s">
        <v>58</v>
      </c>
      <c r="G898" s="55">
        <f>VLOOKUP($K898,'[1]исх данные 2018-2019'!$A$10:$H$548,6,0)</f>
        <v>9193640</v>
      </c>
      <c r="H898" s="55">
        <f>VLOOKUP($K898,'[1]исх данные 2018-2019'!$A$10:$H$548,7,0)</f>
        <v>9193640</v>
      </c>
      <c r="I898" s="54">
        <v>7610010020</v>
      </c>
      <c r="J898" s="36" t="str">
        <f t="shared" si="108"/>
        <v>7610010020</v>
      </c>
      <c r="K898" s="45" t="str">
        <f t="shared" si="109"/>
        <v>60708047610010020121</v>
      </c>
    </row>
    <row r="899" spans="1:11" s="102" customFormat="1" ht="25.5">
      <c r="A899" s="57" t="s">
        <v>41</v>
      </c>
      <c r="B899" s="53" t="s">
        <v>558</v>
      </c>
      <c r="C899" s="54" t="s">
        <v>251</v>
      </c>
      <c r="D899" s="54" t="s">
        <v>86</v>
      </c>
      <c r="E899" s="54" t="s">
        <v>712</v>
      </c>
      <c r="F899" s="54" t="s">
        <v>42</v>
      </c>
      <c r="G899" s="55">
        <f>VLOOKUP($K899,'[1]исх данные 2018-2019'!$A$10:$H$548,6,0)</f>
        <v>2776480</v>
      </c>
      <c r="H899" s="55">
        <f>VLOOKUP($K899,'[1]исх данные 2018-2019'!$A$10:$H$548,7,0)</f>
        <v>2776480</v>
      </c>
      <c r="I899" s="54">
        <v>7610010020</v>
      </c>
      <c r="J899" s="36" t="str">
        <f t="shared" si="108"/>
        <v>7610010020</v>
      </c>
      <c r="K899" s="45" t="str">
        <f t="shared" si="109"/>
        <v>60708047610010020129</v>
      </c>
    </row>
    <row r="900" spans="1:11" s="101" customFormat="1">
      <c r="A900" s="57" t="s">
        <v>70</v>
      </c>
      <c r="B900" s="53" t="s">
        <v>558</v>
      </c>
      <c r="C900" s="54" t="s">
        <v>251</v>
      </c>
      <c r="D900" s="54" t="s">
        <v>86</v>
      </c>
      <c r="E900" s="54" t="s">
        <v>713</v>
      </c>
      <c r="F900" s="54" t="s">
        <v>24</v>
      </c>
      <c r="G900" s="55">
        <f t="shared" ref="G900:H901" si="116">G901</f>
        <v>160000</v>
      </c>
      <c r="H900" s="55">
        <f t="shared" si="116"/>
        <v>160000</v>
      </c>
      <c r="I900" s="54">
        <v>7620000000</v>
      </c>
      <c r="J900" s="36" t="str">
        <f t="shared" si="108"/>
        <v>7620000000</v>
      </c>
      <c r="K900" s="45" t="str">
        <f t="shared" si="109"/>
        <v>60708047620000000000</v>
      </c>
    </row>
    <row r="901" spans="1:11" s="101" customFormat="1" ht="25.5">
      <c r="A901" s="52" t="s">
        <v>714</v>
      </c>
      <c r="B901" s="53" t="s">
        <v>558</v>
      </c>
      <c r="C901" s="54" t="s">
        <v>251</v>
      </c>
      <c r="D901" s="54" t="s">
        <v>86</v>
      </c>
      <c r="E901" s="54" t="s">
        <v>715</v>
      </c>
      <c r="F901" s="54" t="s">
        <v>24</v>
      </c>
      <c r="G901" s="55">
        <f t="shared" si="116"/>
        <v>160000</v>
      </c>
      <c r="H901" s="55">
        <f t="shared" si="116"/>
        <v>160000</v>
      </c>
      <c r="I901" s="54">
        <v>7620020250</v>
      </c>
      <c r="J901" s="36" t="str">
        <f t="shared" si="108"/>
        <v>7620020250</v>
      </c>
      <c r="K901" s="45" t="str">
        <f t="shared" si="109"/>
        <v>60708047620020250000</v>
      </c>
    </row>
    <row r="902" spans="1:11" s="102" customFormat="1" ht="25.5">
      <c r="A902" s="52" t="s">
        <v>43</v>
      </c>
      <c r="B902" s="53" t="s">
        <v>558</v>
      </c>
      <c r="C902" s="54" t="s">
        <v>251</v>
      </c>
      <c r="D902" s="54" t="s">
        <v>86</v>
      </c>
      <c r="E902" s="54" t="s">
        <v>715</v>
      </c>
      <c r="F902" s="54" t="s">
        <v>44</v>
      </c>
      <c r="G902" s="55">
        <f>G903</f>
        <v>160000</v>
      </c>
      <c r="H902" s="55">
        <f>H903</f>
        <v>160000</v>
      </c>
      <c r="I902" s="54">
        <v>7620020250</v>
      </c>
      <c r="J902" s="36" t="str">
        <f t="shared" si="108"/>
        <v>7620020250</v>
      </c>
      <c r="K902" s="45" t="str">
        <f t="shared" si="109"/>
        <v>60708047620020250240</v>
      </c>
    </row>
    <row r="903" spans="1:11" s="102" customFormat="1">
      <c r="A903" s="52" t="s">
        <v>1231</v>
      </c>
      <c r="B903" s="53" t="s">
        <v>558</v>
      </c>
      <c r="C903" s="54" t="s">
        <v>251</v>
      </c>
      <c r="D903" s="54" t="s">
        <v>86</v>
      </c>
      <c r="E903" s="54" t="s">
        <v>715</v>
      </c>
      <c r="F903" s="54" t="s">
        <v>46</v>
      </c>
      <c r="G903" s="55">
        <f>VLOOKUP($K903,'[1]исх данные 2018-2019'!$A$10:$H$548,6,0)</f>
        <v>160000</v>
      </c>
      <c r="H903" s="55">
        <f>VLOOKUP($K903,'[1]исх данные 2018-2019'!$A$10:$H$548,7,0)</f>
        <v>160000</v>
      </c>
      <c r="I903" s="54">
        <v>7620020250</v>
      </c>
      <c r="J903" s="36" t="str">
        <f t="shared" si="108"/>
        <v>7620020250</v>
      </c>
      <c r="K903" s="45" t="str">
        <f t="shared" si="109"/>
        <v>60708047620020250244</v>
      </c>
    </row>
    <row r="904" spans="1:11" s="102" customFormat="1">
      <c r="A904" s="52"/>
      <c r="B904" s="53"/>
      <c r="C904" s="54"/>
      <c r="D904" s="54"/>
      <c r="E904" s="54"/>
      <c r="F904" s="54"/>
      <c r="G904" s="55"/>
      <c r="H904" s="55"/>
      <c r="I904" s="54"/>
      <c r="J904" s="36" t="str">
        <f t="shared" si="108"/>
        <v>0000000000</v>
      </c>
      <c r="K904" s="45" t="str">
        <f t="shared" si="109"/>
        <v>0000000000</v>
      </c>
    </row>
    <row r="905" spans="1:11" s="102" customFormat="1">
      <c r="A905" s="31" t="s">
        <v>716</v>
      </c>
      <c r="B905" s="32" t="s">
        <v>717</v>
      </c>
      <c r="C905" s="33" t="s">
        <v>22</v>
      </c>
      <c r="D905" s="33" t="s">
        <v>22</v>
      </c>
      <c r="E905" s="33" t="s">
        <v>23</v>
      </c>
      <c r="F905" s="33" t="s">
        <v>24</v>
      </c>
      <c r="G905" s="107">
        <f>G922+G906+G914</f>
        <v>1878981890</v>
      </c>
      <c r="H905" s="107">
        <f>H922+H906+H914</f>
        <v>1942584320</v>
      </c>
      <c r="I905" s="33">
        <v>0</v>
      </c>
      <c r="J905" s="36" t="str">
        <f t="shared" si="108"/>
        <v>0000000000</v>
      </c>
      <c r="K905" s="45" t="str">
        <f t="shared" si="109"/>
        <v>60900000000000000000</v>
      </c>
    </row>
    <row r="906" spans="1:11" s="101" customFormat="1">
      <c r="A906" s="40" t="s">
        <v>25</v>
      </c>
      <c r="B906" s="41" t="s">
        <v>717</v>
      </c>
      <c r="C906" s="42" t="s">
        <v>26</v>
      </c>
      <c r="D906" s="42" t="s">
        <v>22</v>
      </c>
      <c r="E906" s="42" t="s">
        <v>23</v>
      </c>
      <c r="F906" s="42" t="s">
        <v>24</v>
      </c>
      <c r="G906" s="43">
        <f t="shared" ref="G906:H911" si="117">G907</f>
        <v>6980</v>
      </c>
      <c r="H906" s="43">
        <f t="shared" si="117"/>
        <v>6980</v>
      </c>
      <c r="I906" s="42">
        <v>0</v>
      </c>
      <c r="J906" s="36" t="str">
        <f t="shared" si="108"/>
        <v>0000000000</v>
      </c>
      <c r="K906" s="45" t="str">
        <f t="shared" si="109"/>
        <v>60901000000000000000</v>
      </c>
    </row>
    <row r="907" spans="1:11" s="101" customFormat="1">
      <c r="A907" s="47" t="s">
        <v>107</v>
      </c>
      <c r="B907" s="48" t="s">
        <v>717</v>
      </c>
      <c r="C907" s="49" t="s">
        <v>26</v>
      </c>
      <c r="D907" s="49" t="s">
        <v>108</v>
      </c>
      <c r="E907" s="49" t="s">
        <v>23</v>
      </c>
      <c r="F907" s="49" t="s">
        <v>24</v>
      </c>
      <c r="G907" s="50">
        <f>G908</f>
        <v>6980</v>
      </c>
      <c r="H907" s="50">
        <f>H908</f>
        <v>6980</v>
      </c>
      <c r="I907" s="49">
        <v>0</v>
      </c>
      <c r="J907" s="36" t="str">
        <f t="shared" si="108"/>
        <v>0000000000</v>
      </c>
      <c r="K907" s="45" t="str">
        <f t="shared" si="109"/>
        <v>60901130000000000000</v>
      </c>
    </row>
    <row r="908" spans="1:11" s="102" customFormat="1" ht="38.25">
      <c r="A908" s="70" t="s">
        <v>270</v>
      </c>
      <c r="B908" s="53" t="s">
        <v>717</v>
      </c>
      <c r="C908" s="54" t="s">
        <v>26</v>
      </c>
      <c r="D908" s="54" t="s">
        <v>108</v>
      </c>
      <c r="E908" s="54" t="s">
        <v>271</v>
      </c>
      <c r="F908" s="54" t="s">
        <v>24</v>
      </c>
      <c r="G908" s="55">
        <f t="shared" si="117"/>
        <v>6980</v>
      </c>
      <c r="H908" s="55">
        <f t="shared" si="117"/>
        <v>6980</v>
      </c>
      <c r="I908" s="54">
        <v>1100000000</v>
      </c>
      <c r="J908" s="36" t="str">
        <f t="shared" si="108"/>
        <v>1100000000</v>
      </c>
      <c r="K908" s="45" t="str">
        <f t="shared" si="109"/>
        <v>60901131100000000000</v>
      </c>
    </row>
    <row r="909" spans="1:11" s="101" customFormat="1" ht="38.25">
      <c r="A909" s="70" t="s">
        <v>272</v>
      </c>
      <c r="B909" s="53" t="s">
        <v>717</v>
      </c>
      <c r="C909" s="54" t="s">
        <v>26</v>
      </c>
      <c r="D909" s="54" t="s">
        <v>108</v>
      </c>
      <c r="E909" s="54" t="s">
        <v>273</v>
      </c>
      <c r="F909" s="54" t="s">
        <v>24</v>
      </c>
      <c r="G909" s="55">
        <f t="shared" si="117"/>
        <v>6980</v>
      </c>
      <c r="H909" s="55">
        <f t="shared" si="117"/>
        <v>6980</v>
      </c>
      <c r="I909" s="54" t="s">
        <v>274</v>
      </c>
      <c r="J909" s="36" t="str">
        <f t="shared" si="108"/>
        <v>11Б0000000</v>
      </c>
      <c r="K909" s="45" t="str">
        <f t="shared" si="109"/>
        <v>609011311Б0000000000</v>
      </c>
    </row>
    <row r="910" spans="1:11" s="101" customFormat="1" ht="25.5">
      <c r="A910" s="52" t="s">
        <v>275</v>
      </c>
      <c r="B910" s="53" t="s">
        <v>717</v>
      </c>
      <c r="C910" s="54" t="s">
        <v>26</v>
      </c>
      <c r="D910" s="54" t="s">
        <v>108</v>
      </c>
      <c r="E910" s="54" t="s">
        <v>276</v>
      </c>
      <c r="F910" s="54" t="s">
        <v>24</v>
      </c>
      <c r="G910" s="55">
        <f t="shared" si="117"/>
        <v>6980</v>
      </c>
      <c r="H910" s="55">
        <f t="shared" si="117"/>
        <v>6980</v>
      </c>
      <c r="I910" s="54" t="s">
        <v>277</v>
      </c>
      <c r="J910" s="36" t="str">
        <f t="shared" si="108"/>
        <v>11Б0100000</v>
      </c>
      <c r="K910" s="45" t="str">
        <f t="shared" si="109"/>
        <v>609011311Б0100000000</v>
      </c>
    </row>
    <row r="911" spans="1:11" s="102" customFormat="1" ht="25.5">
      <c r="A911" s="52" t="s">
        <v>284</v>
      </c>
      <c r="B911" s="53" t="s">
        <v>717</v>
      </c>
      <c r="C911" s="54" t="s">
        <v>26</v>
      </c>
      <c r="D911" s="54" t="s">
        <v>108</v>
      </c>
      <c r="E911" s="54" t="s">
        <v>285</v>
      </c>
      <c r="F911" s="54" t="s">
        <v>24</v>
      </c>
      <c r="G911" s="55">
        <f t="shared" si="117"/>
        <v>6980</v>
      </c>
      <c r="H911" s="55">
        <f t="shared" si="117"/>
        <v>6980</v>
      </c>
      <c r="I911" s="54" t="s">
        <v>286</v>
      </c>
      <c r="J911" s="36" t="str">
        <f t="shared" si="108"/>
        <v>11Б0121120</v>
      </c>
      <c r="K911" s="45" t="str">
        <f t="shared" si="109"/>
        <v>609011311Б0121120000</v>
      </c>
    </row>
    <row r="912" spans="1:11" s="101" customFormat="1" ht="25.5">
      <c r="A912" s="52" t="s">
        <v>43</v>
      </c>
      <c r="B912" s="53" t="s">
        <v>717</v>
      </c>
      <c r="C912" s="54" t="s">
        <v>26</v>
      </c>
      <c r="D912" s="54" t="s">
        <v>108</v>
      </c>
      <c r="E912" s="54" t="s">
        <v>285</v>
      </c>
      <c r="F912" s="54" t="s">
        <v>44</v>
      </c>
      <c r="G912" s="55">
        <f>G913</f>
        <v>6980</v>
      </c>
      <c r="H912" s="55">
        <f>H913</f>
        <v>6980</v>
      </c>
      <c r="I912" s="54" t="s">
        <v>286</v>
      </c>
      <c r="J912" s="36" t="str">
        <f t="shared" si="108"/>
        <v>11Б0121120</v>
      </c>
      <c r="K912" s="45" t="str">
        <f t="shared" si="109"/>
        <v>609011311Б0121120240</v>
      </c>
    </row>
    <row r="913" spans="1:11" s="101" customFormat="1">
      <c r="A913" s="52" t="s">
        <v>1231</v>
      </c>
      <c r="B913" s="53" t="s">
        <v>717</v>
      </c>
      <c r="C913" s="54" t="s">
        <v>26</v>
      </c>
      <c r="D913" s="54" t="s">
        <v>108</v>
      </c>
      <c r="E913" s="54" t="s">
        <v>285</v>
      </c>
      <c r="F913" s="54" t="s">
        <v>46</v>
      </c>
      <c r="G913" s="55">
        <f>VLOOKUP($K913,'[1]исх данные 2018-2019'!$A$10:$H$548,6,0)</f>
        <v>6980</v>
      </c>
      <c r="H913" s="55">
        <f>VLOOKUP($K913,'[1]исх данные 2018-2019'!$A$10:$H$548,7,0)</f>
        <v>6980</v>
      </c>
      <c r="I913" s="54" t="s">
        <v>286</v>
      </c>
      <c r="J913" s="36" t="str">
        <f t="shared" si="108"/>
        <v>11Б0121120</v>
      </c>
      <c r="K913" s="45" t="str">
        <f t="shared" si="109"/>
        <v>609011311Б0121120244</v>
      </c>
    </row>
    <row r="914" spans="1:11" s="112" customFormat="1">
      <c r="A914" s="40" t="s">
        <v>645</v>
      </c>
      <c r="B914" s="41" t="s">
        <v>717</v>
      </c>
      <c r="C914" s="42" t="s">
        <v>251</v>
      </c>
      <c r="D914" s="42" t="s">
        <v>22</v>
      </c>
      <c r="E914" s="42" t="s">
        <v>23</v>
      </c>
      <c r="F914" s="42" t="s">
        <v>24</v>
      </c>
      <c r="G914" s="43">
        <f t="shared" ref="G914:H919" si="118">G915</f>
        <v>2704980</v>
      </c>
      <c r="H914" s="43">
        <f t="shared" si="118"/>
        <v>2704980</v>
      </c>
      <c r="I914" s="42">
        <v>0</v>
      </c>
      <c r="J914" s="36" t="str">
        <f t="shared" si="108"/>
        <v>0000000000</v>
      </c>
      <c r="K914" s="45" t="str">
        <f t="shared" si="109"/>
        <v>60908000000000000000</v>
      </c>
    </row>
    <row r="915" spans="1:11" s="101" customFormat="1">
      <c r="A915" s="47" t="s">
        <v>252</v>
      </c>
      <c r="B915" s="48" t="s">
        <v>717</v>
      </c>
      <c r="C915" s="49" t="s">
        <v>251</v>
      </c>
      <c r="D915" s="49" t="s">
        <v>26</v>
      </c>
      <c r="E915" s="49" t="s">
        <v>23</v>
      </c>
      <c r="F915" s="49" t="s">
        <v>24</v>
      </c>
      <c r="G915" s="50">
        <f t="shared" si="118"/>
        <v>2704980</v>
      </c>
      <c r="H915" s="50">
        <f t="shared" si="118"/>
        <v>2704980</v>
      </c>
      <c r="I915" s="49">
        <v>0</v>
      </c>
      <c r="J915" s="36" t="str">
        <f t="shared" si="108"/>
        <v>0000000000</v>
      </c>
      <c r="K915" s="45" t="str">
        <f t="shared" si="109"/>
        <v>60908010000000000000</v>
      </c>
    </row>
    <row r="916" spans="1:11" s="101" customFormat="1">
      <c r="A916" s="52" t="s">
        <v>253</v>
      </c>
      <c r="B916" s="53" t="s">
        <v>717</v>
      </c>
      <c r="C916" s="54" t="s">
        <v>251</v>
      </c>
      <c r="D916" s="54" t="s">
        <v>26</v>
      </c>
      <c r="E916" s="67" t="s">
        <v>254</v>
      </c>
      <c r="F916" s="54" t="s">
        <v>24</v>
      </c>
      <c r="G916" s="55">
        <f t="shared" si="118"/>
        <v>2704980</v>
      </c>
      <c r="H916" s="55">
        <f t="shared" si="118"/>
        <v>2704980</v>
      </c>
      <c r="I916" s="67">
        <v>700000000</v>
      </c>
      <c r="J916" s="36" t="str">
        <f t="shared" si="108"/>
        <v>0700000000</v>
      </c>
      <c r="K916" s="45" t="str">
        <f t="shared" si="109"/>
        <v>60908010700000000000</v>
      </c>
    </row>
    <row r="917" spans="1:11" s="102" customFormat="1" ht="38.25">
      <c r="A917" s="52" t="s">
        <v>437</v>
      </c>
      <c r="B917" s="53" t="s">
        <v>717</v>
      </c>
      <c r="C917" s="54" t="s">
        <v>251</v>
      </c>
      <c r="D917" s="54" t="s">
        <v>26</v>
      </c>
      <c r="E917" s="67" t="s">
        <v>256</v>
      </c>
      <c r="F917" s="54" t="s">
        <v>24</v>
      </c>
      <c r="G917" s="55">
        <f t="shared" si="118"/>
        <v>2704980</v>
      </c>
      <c r="H917" s="55">
        <f t="shared" si="118"/>
        <v>2704980</v>
      </c>
      <c r="I917" s="67">
        <v>710000000</v>
      </c>
      <c r="J917" s="36" t="str">
        <f t="shared" si="108"/>
        <v>0710000000</v>
      </c>
      <c r="K917" s="45" t="str">
        <f t="shared" si="109"/>
        <v>60908010710000000000</v>
      </c>
    </row>
    <row r="918" spans="1:11" s="101" customFormat="1" ht="51">
      <c r="A918" s="52" t="s">
        <v>257</v>
      </c>
      <c r="B918" s="53" t="s">
        <v>717</v>
      </c>
      <c r="C918" s="54" t="s">
        <v>251</v>
      </c>
      <c r="D918" s="54" t="s">
        <v>26</v>
      </c>
      <c r="E918" s="67" t="s">
        <v>258</v>
      </c>
      <c r="F918" s="54" t="s">
        <v>24</v>
      </c>
      <c r="G918" s="55">
        <f t="shared" si="118"/>
        <v>2704980</v>
      </c>
      <c r="H918" s="55">
        <f t="shared" si="118"/>
        <v>2704980</v>
      </c>
      <c r="I918" s="67">
        <v>710100000</v>
      </c>
      <c r="J918" s="36" t="str">
        <f t="shared" si="108"/>
        <v>0710100000</v>
      </c>
      <c r="K918" s="45" t="str">
        <f t="shared" si="109"/>
        <v>60908010710100000000</v>
      </c>
    </row>
    <row r="919" spans="1:11" s="101" customFormat="1">
      <c r="A919" s="52" t="s">
        <v>259</v>
      </c>
      <c r="B919" s="53" t="s">
        <v>717</v>
      </c>
      <c r="C919" s="54" t="s">
        <v>251</v>
      </c>
      <c r="D919" s="54" t="s">
        <v>26</v>
      </c>
      <c r="E919" s="67" t="s">
        <v>260</v>
      </c>
      <c r="F919" s="54" t="s">
        <v>24</v>
      </c>
      <c r="G919" s="55">
        <f t="shared" si="118"/>
        <v>2704980</v>
      </c>
      <c r="H919" s="55">
        <f t="shared" si="118"/>
        <v>2704980</v>
      </c>
      <c r="I919" s="67">
        <v>710120060</v>
      </c>
      <c r="J919" s="36" t="str">
        <f t="shared" si="108"/>
        <v>0710120060</v>
      </c>
      <c r="K919" s="45" t="str">
        <f t="shared" si="109"/>
        <v>60908010710120060000</v>
      </c>
    </row>
    <row r="920" spans="1:11" s="102" customFormat="1" ht="25.5">
      <c r="A920" s="57" t="s">
        <v>43</v>
      </c>
      <c r="B920" s="53" t="s">
        <v>717</v>
      </c>
      <c r="C920" s="54" t="s">
        <v>251</v>
      </c>
      <c r="D920" s="54" t="s">
        <v>26</v>
      </c>
      <c r="E920" s="67" t="s">
        <v>260</v>
      </c>
      <c r="F920" s="54" t="s">
        <v>44</v>
      </c>
      <c r="G920" s="55">
        <f>G921</f>
        <v>2704980</v>
      </c>
      <c r="H920" s="55">
        <f>H921</f>
        <v>2704980</v>
      </c>
      <c r="I920" s="67">
        <v>710120060</v>
      </c>
      <c r="J920" s="36" t="str">
        <f t="shared" ref="J920:J983" si="119">TEXT(I920,"0000000000")</f>
        <v>0710120060</v>
      </c>
      <c r="K920" s="45" t="str">
        <f t="shared" ref="K920:K983" si="120">CONCATENATE(B920,C920,D920,J920,F920)</f>
        <v>60908010710120060240</v>
      </c>
    </row>
    <row r="921" spans="1:11" s="101" customFormat="1">
      <c r="A921" s="52" t="s">
        <v>1231</v>
      </c>
      <c r="B921" s="53" t="s">
        <v>717</v>
      </c>
      <c r="C921" s="54" t="s">
        <v>251</v>
      </c>
      <c r="D921" s="54" t="s">
        <v>26</v>
      </c>
      <c r="E921" s="67" t="s">
        <v>260</v>
      </c>
      <c r="F921" s="54" t="s">
        <v>46</v>
      </c>
      <c r="G921" s="55">
        <f>VLOOKUP($K921,'[1]исх данные 2018-2019'!$A$10:$H$548,6,0)</f>
        <v>2704980</v>
      </c>
      <c r="H921" s="55">
        <f>VLOOKUP($K921,'[1]исх данные 2018-2019'!$A$10:$H$548,7,0)</f>
        <v>2704980</v>
      </c>
      <c r="I921" s="67">
        <v>710120060</v>
      </c>
      <c r="J921" s="36" t="str">
        <f t="shared" si="119"/>
        <v>0710120060</v>
      </c>
      <c r="K921" s="45" t="str">
        <f t="shared" si="120"/>
        <v>60908010710120060244</v>
      </c>
    </row>
    <row r="922" spans="1:11" s="101" customFormat="1">
      <c r="A922" s="40" t="s">
        <v>366</v>
      </c>
      <c r="B922" s="41" t="s">
        <v>717</v>
      </c>
      <c r="C922" s="42" t="s">
        <v>367</v>
      </c>
      <c r="D922" s="42" t="s">
        <v>22</v>
      </c>
      <c r="E922" s="42" t="s">
        <v>23</v>
      </c>
      <c r="F922" s="42" t="s">
        <v>24</v>
      </c>
      <c r="G922" s="43">
        <f>G923+G1056+G1066</f>
        <v>1876269930</v>
      </c>
      <c r="H922" s="43">
        <f>H923+H1056+H1066</f>
        <v>1939872360</v>
      </c>
      <c r="I922" s="42">
        <v>0</v>
      </c>
      <c r="J922" s="36" t="str">
        <f t="shared" si="119"/>
        <v>0000000000</v>
      </c>
      <c r="K922" s="45" t="str">
        <f t="shared" si="120"/>
        <v>60910000000000000000</v>
      </c>
    </row>
    <row r="923" spans="1:11" s="102" customFormat="1">
      <c r="A923" s="47" t="s">
        <v>368</v>
      </c>
      <c r="B923" s="48" t="s">
        <v>717</v>
      </c>
      <c r="C923" s="49" t="s">
        <v>367</v>
      </c>
      <c r="D923" s="49" t="s">
        <v>28</v>
      </c>
      <c r="E923" s="49" t="s">
        <v>23</v>
      </c>
      <c r="F923" s="49" t="s">
        <v>24</v>
      </c>
      <c r="G923" s="50">
        <f>G924</f>
        <v>1547791570</v>
      </c>
      <c r="H923" s="50">
        <f>H924</f>
        <v>1611474330</v>
      </c>
      <c r="I923" s="49">
        <v>0</v>
      </c>
      <c r="J923" s="36" t="str">
        <f t="shared" si="119"/>
        <v>0000000000</v>
      </c>
      <c r="K923" s="45" t="str">
        <f t="shared" si="120"/>
        <v>60910030000000000000</v>
      </c>
    </row>
    <row r="924" spans="1:11" s="101" customFormat="1">
      <c r="A924" s="75" t="s">
        <v>439</v>
      </c>
      <c r="B924" s="53" t="s">
        <v>717</v>
      </c>
      <c r="C924" s="54" t="s">
        <v>367</v>
      </c>
      <c r="D924" s="54" t="s">
        <v>28</v>
      </c>
      <c r="E924" s="54" t="s">
        <v>440</v>
      </c>
      <c r="F924" s="54" t="s">
        <v>24</v>
      </c>
      <c r="G924" s="55">
        <f>G925+G1001+G1051</f>
        <v>1547791570</v>
      </c>
      <c r="H924" s="55">
        <f>H925+H1001+H1051</f>
        <v>1611474330</v>
      </c>
      <c r="I924" s="54">
        <v>300000000</v>
      </c>
      <c r="J924" s="36" t="str">
        <f t="shared" si="119"/>
        <v>0300000000</v>
      </c>
      <c r="K924" s="45" t="str">
        <f t="shared" si="120"/>
        <v>60910030300000000000</v>
      </c>
    </row>
    <row r="925" spans="1:11" s="101" customFormat="1" ht="25.5">
      <c r="A925" s="111" t="s">
        <v>725</v>
      </c>
      <c r="B925" s="53" t="s">
        <v>717</v>
      </c>
      <c r="C925" s="54" t="s">
        <v>367</v>
      </c>
      <c r="D925" s="54" t="s">
        <v>28</v>
      </c>
      <c r="E925" s="54" t="s">
        <v>726</v>
      </c>
      <c r="F925" s="54" t="s">
        <v>24</v>
      </c>
      <c r="G925" s="55">
        <f>G926+G980</f>
        <v>1524462330</v>
      </c>
      <c r="H925" s="55">
        <f>H926+H980</f>
        <v>1588079090</v>
      </c>
      <c r="I925" s="54">
        <v>310000000</v>
      </c>
      <c r="J925" s="36" t="str">
        <f t="shared" si="119"/>
        <v>0310000000</v>
      </c>
      <c r="K925" s="45" t="str">
        <f t="shared" si="120"/>
        <v>60910030310000000000</v>
      </c>
    </row>
    <row r="926" spans="1:11" s="102" customFormat="1" ht="25.5">
      <c r="A926" s="87" t="s">
        <v>727</v>
      </c>
      <c r="B926" s="53" t="s">
        <v>717</v>
      </c>
      <c r="C926" s="54" t="s">
        <v>367</v>
      </c>
      <c r="D926" s="54" t="s">
        <v>28</v>
      </c>
      <c r="E926" s="54" t="s">
        <v>728</v>
      </c>
      <c r="F926" s="54" t="s">
        <v>24</v>
      </c>
      <c r="G926" s="55">
        <f>G927+G932+G937+G942+G950+G955+G960+G965+G970+G975+G945</f>
        <v>1289482970</v>
      </c>
      <c r="H926" s="55">
        <f>H927+H932+H937+H942+H950+H955+H960+H965+H970+H975+H945</f>
        <v>1342429750</v>
      </c>
      <c r="I926" s="54">
        <v>310100000</v>
      </c>
      <c r="J926" s="36" t="str">
        <f t="shared" si="119"/>
        <v>0310100000</v>
      </c>
      <c r="K926" s="45" t="str">
        <f t="shared" si="120"/>
        <v>60910030310100000000</v>
      </c>
    </row>
    <row r="927" spans="1:11" s="101" customFormat="1" ht="25.5">
      <c r="A927" s="75" t="s">
        <v>729</v>
      </c>
      <c r="B927" s="53" t="s">
        <v>717</v>
      </c>
      <c r="C927" s="54" t="s">
        <v>367</v>
      </c>
      <c r="D927" s="54" t="s">
        <v>28</v>
      </c>
      <c r="E927" s="54" t="s">
        <v>730</v>
      </c>
      <c r="F927" s="54" t="s">
        <v>24</v>
      </c>
      <c r="G927" s="55">
        <f>G928+G930</f>
        <v>15217200</v>
      </c>
      <c r="H927" s="55">
        <f>H928+H930</f>
        <v>15825100</v>
      </c>
      <c r="I927" s="54">
        <v>310152200</v>
      </c>
      <c r="J927" s="36" t="str">
        <f t="shared" si="119"/>
        <v>0310152200</v>
      </c>
      <c r="K927" s="45" t="str">
        <f t="shared" si="120"/>
        <v>60910030310152200000</v>
      </c>
    </row>
    <row r="928" spans="1:11" s="101" customFormat="1" ht="25.5">
      <c r="A928" s="52" t="s">
        <v>43</v>
      </c>
      <c r="B928" s="53" t="s">
        <v>717</v>
      </c>
      <c r="C928" s="54" t="s">
        <v>367</v>
      </c>
      <c r="D928" s="54" t="s">
        <v>28</v>
      </c>
      <c r="E928" s="54" t="s">
        <v>730</v>
      </c>
      <c r="F928" s="54" t="s">
        <v>44</v>
      </c>
      <c r="G928" s="55">
        <f>G929</f>
        <v>224880</v>
      </c>
      <c r="H928" s="55">
        <f>H929</f>
        <v>233870</v>
      </c>
      <c r="I928" s="54">
        <v>310152200</v>
      </c>
      <c r="J928" s="36" t="str">
        <f t="shared" si="119"/>
        <v>0310152200</v>
      </c>
      <c r="K928" s="45" t="str">
        <f t="shared" si="120"/>
        <v>60910030310152200240</v>
      </c>
    </row>
    <row r="929" spans="1:11" s="102" customFormat="1">
      <c r="A929" s="52" t="s">
        <v>1231</v>
      </c>
      <c r="B929" s="53" t="s">
        <v>717</v>
      </c>
      <c r="C929" s="54" t="s">
        <v>367</v>
      </c>
      <c r="D929" s="54" t="s">
        <v>28</v>
      </c>
      <c r="E929" s="54" t="s">
        <v>730</v>
      </c>
      <c r="F929" s="54" t="s">
        <v>46</v>
      </c>
      <c r="G929" s="55">
        <f>VLOOKUP($K929,'[1]исх данные 2018-2019'!$A$10:$H$548,6,0)</f>
        <v>224880</v>
      </c>
      <c r="H929" s="55">
        <f>VLOOKUP($K929,'[1]исх данные 2018-2019'!$A$10:$H$548,7,0)</f>
        <v>233870</v>
      </c>
      <c r="I929" s="54">
        <v>310152200</v>
      </c>
      <c r="J929" s="36" t="str">
        <f t="shared" si="119"/>
        <v>0310152200</v>
      </c>
      <c r="K929" s="45" t="str">
        <f t="shared" si="120"/>
        <v>60910030310152200244</v>
      </c>
    </row>
    <row r="930" spans="1:11" s="101" customFormat="1">
      <c r="A930" s="70" t="s">
        <v>541</v>
      </c>
      <c r="B930" s="53" t="s">
        <v>717</v>
      </c>
      <c r="C930" s="54" t="s">
        <v>367</v>
      </c>
      <c r="D930" s="54" t="s">
        <v>28</v>
      </c>
      <c r="E930" s="54" t="s">
        <v>730</v>
      </c>
      <c r="F930" s="54" t="s">
        <v>542</v>
      </c>
      <c r="G930" s="55">
        <f>G931</f>
        <v>14992320</v>
      </c>
      <c r="H930" s="55">
        <f>H931</f>
        <v>15591230</v>
      </c>
      <c r="I930" s="54">
        <v>310152200</v>
      </c>
      <c r="J930" s="36" t="str">
        <f t="shared" si="119"/>
        <v>0310152200</v>
      </c>
      <c r="K930" s="45" t="str">
        <f t="shared" si="120"/>
        <v>60910030310152200310</v>
      </c>
    </row>
    <row r="931" spans="1:11" s="101" customFormat="1" ht="25.5">
      <c r="A931" s="57" t="s">
        <v>543</v>
      </c>
      <c r="B931" s="53" t="s">
        <v>717</v>
      </c>
      <c r="C931" s="54" t="s">
        <v>367</v>
      </c>
      <c r="D931" s="54" t="s">
        <v>28</v>
      </c>
      <c r="E931" s="54" t="s">
        <v>730</v>
      </c>
      <c r="F931" s="54" t="s">
        <v>544</v>
      </c>
      <c r="G931" s="55">
        <f>VLOOKUP($K931,'[1]исх данные 2018-2019'!$A$10:$H$548,6,0)</f>
        <v>14992320</v>
      </c>
      <c r="H931" s="55">
        <f>VLOOKUP($K931,'[1]исх данные 2018-2019'!$A$10:$H$548,7,0)</f>
        <v>15591230</v>
      </c>
      <c r="I931" s="54">
        <v>310152200</v>
      </c>
      <c r="J931" s="36" t="str">
        <f t="shared" si="119"/>
        <v>0310152200</v>
      </c>
      <c r="K931" s="45" t="str">
        <f t="shared" si="120"/>
        <v>60910030310152200313</v>
      </c>
    </row>
    <row r="932" spans="1:11" s="101" customFormat="1" ht="25.5">
      <c r="A932" s="75" t="s">
        <v>1295</v>
      </c>
      <c r="B932" s="53" t="s">
        <v>717</v>
      </c>
      <c r="C932" s="54" t="s">
        <v>367</v>
      </c>
      <c r="D932" s="54" t="s">
        <v>28</v>
      </c>
      <c r="E932" s="54" t="s">
        <v>732</v>
      </c>
      <c r="F932" s="54" t="s">
        <v>24</v>
      </c>
      <c r="G932" s="55">
        <f>G933+G935</f>
        <v>335846300</v>
      </c>
      <c r="H932" s="55">
        <f>H933+H935</f>
        <v>342847900</v>
      </c>
      <c r="I932" s="54">
        <v>310152500</v>
      </c>
      <c r="J932" s="36" t="str">
        <f t="shared" si="119"/>
        <v>0310152500</v>
      </c>
      <c r="K932" s="45" t="str">
        <f t="shared" si="120"/>
        <v>60910030310152500000</v>
      </c>
    </row>
    <row r="933" spans="1:11" s="102" customFormat="1" ht="25.5">
      <c r="A933" s="52" t="s">
        <v>43</v>
      </c>
      <c r="B933" s="53" t="s">
        <v>717</v>
      </c>
      <c r="C933" s="54" t="s">
        <v>367</v>
      </c>
      <c r="D933" s="54" t="s">
        <v>28</v>
      </c>
      <c r="E933" s="54" t="s">
        <v>732</v>
      </c>
      <c r="F933" s="54" t="s">
        <v>44</v>
      </c>
      <c r="G933" s="55">
        <f>G934</f>
        <v>2454870</v>
      </c>
      <c r="H933" s="55">
        <f>H934</f>
        <v>2558350</v>
      </c>
      <c r="I933" s="54">
        <v>310152500</v>
      </c>
      <c r="J933" s="36" t="str">
        <f t="shared" si="119"/>
        <v>0310152500</v>
      </c>
      <c r="K933" s="45" t="str">
        <f t="shared" si="120"/>
        <v>60910030310152500240</v>
      </c>
    </row>
    <row r="934" spans="1:11" s="101" customFormat="1">
      <c r="A934" s="52" t="s">
        <v>1231</v>
      </c>
      <c r="B934" s="53" t="s">
        <v>717</v>
      </c>
      <c r="C934" s="54" t="s">
        <v>367</v>
      </c>
      <c r="D934" s="54" t="s">
        <v>28</v>
      </c>
      <c r="E934" s="54" t="s">
        <v>732</v>
      </c>
      <c r="F934" s="54" t="s">
        <v>46</v>
      </c>
      <c r="G934" s="55">
        <f>VLOOKUP($K934,'[1]исх данные 2018-2019'!$A$10:$H$548,6,0)</f>
        <v>2454870</v>
      </c>
      <c r="H934" s="55">
        <f>VLOOKUP($K934,'[1]исх данные 2018-2019'!$A$10:$H$548,7,0)</f>
        <v>2558350</v>
      </c>
      <c r="I934" s="54">
        <v>310152500</v>
      </c>
      <c r="J934" s="36" t="str">
        <f t="shared" si="119"/>
        <v>0310152500</v>
      </c>
      <c r="K934" s="45" t="str">
        <f t="shared" si="120"/>
        <v>60910030310152500244</v>
      </c>
    </row>
    <row r="935" spans="1:11" s="102" customFormat="1">
      <c r="A935" s="70" t="s">
        <v>541</v>
      </c>
      <c r="B935" s="53" t="s">
        <v>717</v>
      </c>
      <c r="C935" s="54" t="s">
        <v>367</v>
      </c>
      <c r="D935" s="54" t="s">
        <v>28</v>
      </c>
      <c r="E935" s="54" t="s">
        <v>732</v>
      </c>
      <c r="F935" s="54" t="s">
        <v>542</v>
      </c>
      <c r="G935" s="55">
        <f>G936</f>
        <v>333391430</v>
      </c>
      <c r="H935" s="55">
        <f>H936</f>
        <v>340289550</v>
      </c>
      <c r="I935" s="54">
        <v>310152500</v>
      </c>
      <c r="J935" s="36" t="str">
        <f t="shared" si="119"/>
        <v>0310152500</v>
      </c>
      <c r="K935" s="45" t="str">
        <f t="shared" si="120"/>
        <v>60910030310152500310</v>
      </c>
    </row>
    <row r="936" spans="1:11" s="101" customFormat="1" ht="25.5">
      <c r="A936" s="57" t="s">
        <v>543</v>
      </c>
      <c r="B936" s="53" t="s">
        <v>717</v>
      </c>
      <c r="C936" s="54" t="s">
        <v>367</v>
      </c>
      <c r="D936" s="54" t="s">
        <v>28</v>
      </c>
      <c r="E936" s="54" t="s">
        <v>732</v>
      </c>
      <c r="F936" s="54" t="s">
        <v>544</v>
      </c>
      <c r="G936" s="55">
        <f>VLOOKUP($K936,'[1]исх данные 2018-2019'!$A$10:$H$548,6,0)</f>
        <v>333391430</v>
      </c>
      <c r="H936" s="55">
        <f>VLOOKUP($K936,'[1]исх данные 2018-2019'!$A$10:$H$548,7,0)</f>
        <v>340289550</v>
      </c>
      <c r="I936" s="54">
        <v>310152500</v>
      </c>
      <c r="J936" s="36" t="str">
        <f t="shared" si="119"/>
        <v>0310152500</v>
      </c>
      <c r="K936" s="45" t="str">
        <f t="shared" si="120"/>
        <v>60910030310152500313</v>
      </c>
    </row>
    <row r="937" spans="1:11" s="101" customFormat="1" ht="89.25">
      <c r="A937" s="213" t="s">
        <v>733</v>
      </c>
      <c r="B937" s="53" t="s">
        <v>717</v>
      </c>
      <c r="C937" s="54" t="s">
        <v>367</v>
      </c>
      <c r="D937" s="54" t="s">
        <v>28</v>
      </c>
      <c r="E937" s="54" t="s">
        <v>734</v>
      </c>
      <c r="F937" s="54" t="s">
        <v>24</v>
      </c>
      <c r="G937" s="55">
        <f>G938+G940</f>
        <v>107800</v>
      </c>
      <c r="H937" s="55">
        <f>H938+H940</f>
        <v>74900</v>
      </c>
      <c r="I937" s="54">
        <v>310152800</v>
      </c>
      <c r="J937" s="36" t="str">
        <f t="shared" si="119"/>
        <v>0310152800</v>
      </c>
      <c r="K937" s="45" t="str">
        <f t="shared" si="120"/>
        <v>60910030310152800000</v>
      </c>
    </row>
    <row r="938" spans="1:11" s="101" customFormat="1" ht="25.5">
      <c r="A938" s="52" t="s">
        <v>43</v>
      </c>
      <c r="B938" s="53" t="s">
        <v>717</v>
      </c>
      <c r="C938" s="54" t="s">
        <v>367</v>
      </c>
      <c r="D938" s="54" t="s">
        <v>28</v>
      </c>
      <c r="E938" s="54" t="s">
        <v>734</v>
      </c>
      <c r="F938" s="54" t="s">
        <v>44</v>
      </c>
      <c r="G938" s="55">
        <f>G939</f>
        <v>1430</v>
      </c>
      <c r="H938" s="55">
        <f>H939</f>
        <v>1000</v>
      </c>
      <c r="I938" s="54">
        <v>310152800</v>
      </c>
      <c r="J938" s="36" t="str">
        <f t="shared" si="119"/>
        <v>0310152800</v>
      </c>
      <c r="K938" s="45" t="str">
        <f t="shared" si="120"/>
        <v>60910030310152800240</v>
      </c>
    </row>
    <row r="939" spans="1:11" s="102" customFormat="1">
      <c r="A939" s="52" t="s">
        <v>1231</v>
      </c>
      <c r="B939" s="53" t="s">
        <v>717</v>
      </c>
      <c r="C939" s="54" t="s">
        <v>367</v>
      </c>
      <c r="D939" s="54" t="s">
        <v>28</v>
      </c>
      <c r="E939" s="54" t="s">
        <v>734</v>
      </c>
      <c r="F939" s="54" t="s">
        <v>46</v>
      </c>
      <c r="G939" s="55">
        <f>VLOOKUP($K939,'[1]исх данные 2018-2019'!$A$10:$H$548,6,0)</f>
        <v>1430</v>
      </c>
      <c r="H939" s="55">
        <f>VLOOKUP($K939,'[1]исх данные 2018-2019'!$A$10:$H$548,7,0)</f>
        <v>1000</v>
      </c>
      <c r="I939" s="54">
        <v>310152800</v>
      </c>
      <c r="J939" s="36" t="str">
        <f t="shared" si="119"/>
        <v>0310152800</v>
      </c>
      <c r="K939" s="45" t="str">
        <f t="shared" si="120"/>
        <v>60910030310152800244</v>
      </c>
    </row>
    <row r="940" spans="1:11" s="101" customFormat="1">
      <c r="A940" s="70" t="s">
        <v>541</v>
      </c>
      <c r="B940" s="53" t="s">
        <v>717</v>
      </c>
      <c r="C940" s="54" t="s">
        <v>367</v>
      </c>
      <c r="D940" s="54" t="s">
        <v>28</v>
      </c>
      <c r="E940" s="54" t="s">
        <v>734</v>
      </c>
      <c r="F940" s="54" t="s">
        <v>542</v>
      </c>
      <c r="G940" s="55">
        <f>G941</f>
        <v>106370</v>
      </c>
      <c r="H940" s="55">
        <f>H941</f>
        <v>73900</v>
      </c>
      <c r="I940" s="54">
        <v>310152800</v>
      </c>
      <c r="J940" s="36" t="str">
        <f t="shared" si="119"/>
        <v>0310152800</v>
      </c>
      <c r="K940" s="45" t="str">
        <f t="shared" si="120"/>
        <v>60910030310152800310</v>
      </c>
    </row>
    <row r="941" spans="1:11" s="101" customFormat="1" ht="25.5">
      <c r="A941" s="57" t="s">
        <v>543</v>
      </c>
      <c r="B941" s="53" t="s">
        <v>717</v>
      </c>
      <c r="C941" s="54" t="s">
        <v>367</v>
      </c>
      <c r="D941" s="54" t="s">
        <v>28</v>
      </c>
      <c r="E941" s="54" t="s">
        <v>734</v>
      </c>
      <c r="F941" s="54" t="s">
        <v>544</v>
      </c>
      <c r="G941" s="55">
        <f>VLOOKUP($K941,'[1]исх данные 2018-2019'!$A$10:$H$548,6,0)</f>
        <v>106370</v>
      </c>
      <c r="H941" s="55">
        <f>VLOOKUP($K941,'[1]исх данные 2018-2019'!$A$10:$H$548,7,0)</f>
        <v>73900</v>
      </c>
      <c r="I941" s="54">
        <v>310152800</v>
      </c>
      <c r="J941" s="36" t="str">
        <f t="shared" si="119"/>
        <v>0310152800</v>
      </c>
      <c r="K941" s="45" t="str">
        <f t="shared" si="120"/>
        <v>60910030310152800313</v>
      </c>
    </row>
    <row r="942" spans="1:11" s="101" customFormat="1" ht="25.5">
      <c r="A942" s="103" t="s">
        <v>735</v>
      </c>
      <c r="B942" s="53" t="s">
        <v>717</v>
      </c>
      <c r="C942" s="54" t="s">
        <v>367</v>
      </c>
      <c r="D942" s="54" t="s">
        <v>28</v>
      </c>
      <c r="E942" s="54" t="s">
        <v>736</v>
      </c>
      <c r="F942" s="54" t="s">
        <v>24</v>
      </c>
      <c r="G942" s="55">
        <f>G943</f>
        <v>7961360</v>
      </c>
      <c r="H942" s="55">
        <f>H943</f>
        <v>7961360</v>
      </c>
      <c r="I942" s="54">
        <v>310176240</v>
      </c>
      <c r="J942" s="36" t="str">
        <f t="shared" si="119"/>
        <v>0310176240</v>
      </c>
      <c r="K942" s="45" t="str">
        <f t="shared" si="120"/>
        <v>60910030310176240000</v>
      </c>
    </row>
    <row r="943" spans="1:11" s="102" customFormat="1">
      <c r="A943" s="70" t="s">
        <v>541</v>
      </c>
      <c r="B943" s="53" t="s">
        <v>717</v>
      </c>
      <c r="C943" s="54" t="s">
        <v>367</v>
      </c>
      <c r="D943" s="54" t="s">
        <v>28</v>
      </c>
      <c r="E943" s="54" t="s">
        <v>736</v>
      </c>
      <c r="F943" s="54" t="s">
        <v>542</v>
      </c>
      <c r="G943" s="55">
        <f>G944</f>
        <v>7961360</v>
      </c>
      <c r="H943" s="55">
        <f>H944</f>
        <v>7961360</v>
      </c>
      <c r="I943" s="54">
        <v>310176240</v>
      </c>
      <c r="J943" s="36" t="str">
        <f t="shared" si="119"/>
        <v>0310176240</v>
      </c>
      <c r="K943" s="45" t="str">
        <f t="shared" si="120"/>
        <v>60910030310176240310</v>
      </c>
    </row>
    <row r="944" spans="1:11" s="101" customFormat="1" ht="25.5">
      <c r="A944" s="57" t="s">
        <v>543</v>
      </c>
      <c r="B944" s="53" t="s">
        <v>717</v>
      </c>
      <c r="C944" s="54" t="s">
        <v>367</v>
      </c>
      <c r="D944" s="54" t="s">
        <v>28</v>
      </c>
      <c r="E944" s="54" t="s">
        <v>736</v>
      </c>
      <c r="F944" s="54" t="s">
        <v>544</v>
      </c>
      <c r="G944" s="55">
        <f>VLOOKUP($K944,'[1]исх данные 2018-2019'!$A$10:$H$548,6,0)</f>
        <v>7961360</v>
      </c>
      <c r="H944" s="55">
        <f>VLOOKUP($K944,'[1]исх данные 2018-2019'!$A$10:$H$548,7,0)</f>
        <v>7961360</v>
      </c>
      <c r="I944" s="54">
        <v>310176240</v>
      </c>
      <c r="J944" s="36" t="str">
        <f t="shared" si="119"/>
        <v>0310176240</v>
      </c>
      <c r="K944" s="45" t="str">
        <f t="shared" si="120"/>
        <v>60910030310176240313</v>
      </c>
    </row>
    <row r="945" spans="1:11" s="101" customFormat="1" ht="25.5">
      <c r="A945" s="70" t="s">
        <v>1296</v>
      </c>
      <c r="B945" s="53" t="s">
        <v>717</v>
      </c>
      <c r="C945" s="54" t="s">
        <v>367</v>
      </c>
      <c r="D945" s="54" t="s">
        <v>28</v>
      </c>
      <c r="E945" s="54" t="s">
        <v>740</v>
      </c>
      <c r="F945" s="54" t="s">
        <v>24</v>
      </c>
      <c r="G945" s="55">
        <f>G946+G948</f>
        <v>4551870</v>
      </c>
      <c r="H945" s="55">
        <f>H946+H948</f>
        <v>4551870</v>
      </c>
      <c r="I945" s="54">
        <v>310177220</v>
      </c>
      <c r="J945" s="36" t="str">
        <f t="shared" si="119"/>
        <v>0310177220</v>
      </c>
      <c r="K945" s="45" t="str">
        <f t="shared" si="120"/>
        <v>60910030310177220000</v>
      </c>
    </row>
    <row r="946" spans="1:11" s="101" customFormat="1" ht="25.5">
      <c r="A946" s="70" t="s">
        <v>43</v>
      </c>
      <c r="B946" s="53" t="s">
        <v>717</v>
      </c>
      <c r="C946" s="54" t="s">
        <v>367</v>
      </c>
      <c r="D946" s="54" t="s">
        <v>28</v>
      </c>
      <c r="E946" s="54" t="s">
        <v>740</v>
      </c>
      <c r="F946" s="54" t="s">
        <v>44</v>
      </c>
      <c r="G946" s="55">
        <f>G947</f>
        <v>50000</v>
      </c>
      <c r="H946" s="55">
        <f>H947</f>
        <v>50000</v>
      </c>
      <c r="I946" s="54">
        <v>310177220</v>
      </c>
      <c r="J946" s="36" t="str">
        <f t="shared" si="119"/>
        <v>0310177220</v>
      </c>
      <c r="K946" s="45" t="str">
        <f t="shared" si="120"/>
        <v>60910030310177220240</v>
      </c>
    </row>
    <row r="947" spans="1:11" s="101" customFormat="1">
      <c r="A947" s="52" t="s">
        <v>1231</v>
      </c>
      <c r="B947" s="53" t="s">
        <v>717</v>
      </c>
      <c r="C947" s="54" t="s">
        <v>367</v>
      </c>
      <c r="D947" s="54" t="s">
        <v>28</v>
      </c>
      <c r="E947" s="54" t="s">
        <v>740</v>
      </c>
      <c r="F947" s="54" t="s">
        <v>46</v>
      </c>
      <c r="G947" s="55">
        <f>VLOOKUP($K947,'[1]исх данные 2018-2019'!$A$10:$H$548,6,0)</f>
        <v>50000</v>
      </c>
      <c r="H947" s="55">
        <f>VLOOKUP($K947,'[1]исх данные 2018-2019'!$A$10:$H$548,7,0)</f>
        <v>50000</v>
      </c>
      <c r="I947" s="54">
        <v>310177220</v>
      </c>
      <c r="J947" s="36" t="str">
        <f t="shared" si="119"/>
        <v>0310177220</v>
      </c>
      <c r="K947" s="45" t="str">
        <f t="shared" si="120"/>
        <v>60910030310177220244</v>
      </c>
    </row>
    <row r="948" spans="1:11" s="102" customFormat="1">
      <c r="A948" s="70" t="s">
        <v>541</v>
      </c>
      <c r="B948" s="53" t="s">
        <v>717</v>
      </c>
      <c r="C948" s="54" t="s">
        <v>367</v>
      </c>
      <c r="D948" s="54" t="s">
        <v>28</v>
      </c>
      <c r="E948" s="54" t="s">
        <v>740</v>
      </c>
      <c r="F948" s="54" t="s">
        <v>542</v>
      </c>
      <c r="G948" s="55">
        <f>G949</f>
        <v>4501870</v>
      </c>
      <c r="H948" s="55">
        <f>H949</f>
        <v>4501870</v>
      </c>
      <c r="I948" s="54">
        <v>310177220</v>
      </c>
      <c r="J948" s="36" t="str">
        <f t="shared" si="119"/>
        <v>0310177220</v>
      </c>
      <c r="K948" s="45" t="str">
        <f t="shared" si="120"/>
        <v>60910030310177220310</v>
      </c>
    </row>
    <row r="949" spans="1:11" s="115" customFormat="1" ht="25.5">
      <c r="A949" s="57" t="s">
        <v>543</v>
      </c>
      <c r="B949" s="53" t="s">
        <v>717</v>
      </c>
      <c r="C949" s="54" t="s">
        <v>367</v>
      </c>
      <c r="D949" s="54" t="s">
        <v>28</v>
      </c>
      <c r="E949" s="54" t="s">
        <v>740</v>
      </c>
      <c r="F949" s="54" t="s">
        <v>544</v>
      </c>
      <c r="G949" s="55">
        <f>VLOOKUP($K949,'[1]исх данные 2018-2019'!$A$10:$H$548,6,0)</f>
        <v>4501870</v>
      </c>
      <c r="H949" s="55">
        <f>VLOOKUP($K949,'[1]исх данные 2018-2019'!$A$10:$H$548,7,0)</f>
        <v>4501870</v>
      </c>
      <c r="I949" s="54">
        <v>310177220</v>
      </c>
      <c r="J949" s="36" t="str">
        <f t="shared" si="119"/>
        <v>0310177220</v>
      </c>
      <c r="K949" s="45" t="str">
        <f t="shared" si="120"/>
        <v>60910030310177220313</v>
      </c>
    </row>
    <row r="950" spans="1:11" s="115" customFormat="1" ht="63.75">
      <c r="A950" s="103" t="s">
        <v>741</v>
      </c>
      <c r="B950" s="53" t="s">
        <v>717</v>
      </c>
      <c r="C950" s="54" t="s">
        <v>367</v>
      </c>
      <c r="D950" s="54" t="s">
        <v>28</v>
      </c>
      <c r="E950" s="54" t="s">
        <v>742</v>
      </c>
      <c r="F950" s="54" t="s">
        <v>24</v>
      </c>
      <c r="G950" s="55">
        <f>G951+G953</f>
        <v>362001940</v>
      </c>
      <c r="H950" s="55">
        <f>H951+H953</f>
        <v>363794900</v>
      </c>
      <c r="I950" s="54">
        <v>310178210</v>
      </c>
      <c r="J950" s="36" t="str">
        <f t="shared" si="119"/>
        <v>0310178210</v>
      </c>
      <c r="K950" s="45" t="str">
        <f t="shared" si="120"/>
        <v>60910030310178210000</v>
      </c>
    </row>
    <row r="951" spans="1:11" s="115" customFormat="1" ht="25.5">
      <c r="A951" s="52" t="s">
        <v>43</v>
      </c>
      <c r="B951" s="53" t="s">
        <v>717</v>
      </c>
      <c r="C951" s="54" t="s">
        <v>367</v>
      </c>
      <c r="D951" s="54" t="s">
        <v>28</v>
      </c>
      <c r="E951" s="54" t="s">
        <v>742</v>
      </c>
      <c r="F951" s="54" t="s">
        <v>44</v>
      </c>
      <c r="G951" s="55">
        <f>G952</f>
        <v>5280000</v>
      </c>
      <c r="H951" s="55">
        <f>H952</f>
        <v>5280000</v>
      </c>
      <c r="I951" s="54">
        <v>310178210</v>
      </c>
      <c r="J951" s="36" t="str">
        <f t="shared" si="119"/>
        <v>0310178210</v>
      </c>
      <c r="K951" s="45" t="str">
        <f t="shared" si="120"/>
        <v>60910030310178210240</v>
      </c>
    </row>
    <row r="952" spans="1:11" s="101" customFormat="1">
      <c r="A952" s="52" t="s">
        <v>1231</v>
      </c>
      <c r="B952" s="53" t="s">
        <v>717</v>
      </c>
      <c r="C952" s="54" t="s">
        <v>367</v>
      </c>
      <c r="D952" s="54" t="s">
        <v>28</v>
      </c>
      <c r="E952" s="54" t="s">
        <v>742</v>
      </c>
      <c r="F952" s="54" t="s">
        <v>46</v>
      </c>
      <c r="G952" s="55">
        <f>VLOOKUP($K952,'[1]исх данные 2018-2019'!$A$10:$H$548,6,0)</f>
        <v>5280000</v>
      </c>
      <c r="H952" s="55">
        <f>VLOOKUP($K952,'[1]исх данные 2018-2019'!$A$10:$H$548,7,0)</f>
        <v>5280000</v>
      </c>
      <c r="I952" s="54">
        <v>310178210</v>
      </c>
      <c r="J952" s="36" t="str">
        <f t="shared" si="119"/>
        <v>0310178210</v>
      </c>
      <c r="K952" s="45" t="str">
        <f t="shared" si="120"/>
        <v>60910030310178210244</v>
      </c>
    </row>
    <row r="953" spans="1:11" s="101" customFormat="1">
      <c r="A953" s="70" t="s">
        <v>541</v>
      </c>
      <c r="B953" s="53" t="s">
        <v>717</v>
      </c>
      <c r="C953" s="54" t="s">
        <v>367</v>
      </c>
      <c r="D953" s="54" t="s">
        <v>28</v>
      </c>
      <c r="E953" s="54" t="s">
        <v>742</v>
      </c>
      <c r="F953" s="54" t="s">
        <v>542</v>
      </c>
      <c r="G953" s="55">
        <f>G954</f>
        <v>356721940</v>
      </c>
      <c r="H953" s="55">
        <f>H954</f>
        <v>358514900</v>
      </c>
      <c r="I953" s="54">
        <v>310178210</v>
      </c>
      <c r="J953" s="36" t="str">
        <f t="shared" si="119"/>
        <v>0310178210</v>
      </c>
      <c r="K953" s="45" t="str">
        <f t="shared" si="120"/>
        <v>60910030310178210310</v>
      </c>
    </row>
    <row r="954" spans="1:11" s="101" customFormat="1" ht="25.5">
      <c r="A954" s="57" t="s">
        <v>543</v>
      </c>
      <c r="B954" s="53" t="s">
        <v>717</v>
      </c>
      <c r="C954" s="54" t="s">
        <v>367</v>
      </c>
      <c r="D954" s="54" t="s">
        <v>28</v>
      </c>
      <c r="E954" s="54" t="s">
        <v>742</v>
      </c>
      <c r="F954" s="54" t="s">
        <v>544</v>
      </c>
      <c r="G954" s="55">
        <f>VLOOKUP($K954,'[1]исх данные 2018-2019'!$A$10:$H$548,6,0)</f>
        <v>356721940</v>
      </c>
      <c r="H954" s="55">
        <f>VLOOKUP($K954,'[1]исх данные 2018-2019'!$A$10:$H$548,7,0)</f>
        <v>358514900</v>
      </c>
      <c r="I954" s="54">
        <v>310178210</v>
      </c>
      <c r="J954" s="36" t="str">
        <f t="shared" si="119"/>
        <v>0310178210</v>
      </c>
      <c r="K954" s="45" t="str">
        <f t="shared" si="120"/>
        <v>60910030310178210313</v>
      </c>
    </row>
    <row r="955" spans="1:11" s="102" customFormat="1" ht="25.5">
      <c r="A955" s="70" t="s">
        <v>743</v>
      </c>
      <c r="B955" s="53" t="s">
        <v>717</v>
      </c>
      <c r="C955" s="54" t="s">
        <v>367</v>
      </c>
      <c r="D955" s="54" t="s">
        <v>28</v>
      </c>
      <c r="E955" s="54" t="s">
        <v>744</v>
      </c>
      <c r="F955" s="54" t="s">
        <v>24</v>
      </c>
      <c r="G955" s="55">
        <f>G956+G958</f>
        <v>264670360</v>
      </c>
      <c r="H955" s="55">
        <f>H956+H958</f>
        <v>264670360</v>
      </c>
      <c r="I955" s="54">
        <v>310178220</v>
      </c>
      <c r="J955" s="36" t="str">
        <f t="shared" si="119"/>
        <v>0310178220</v>
      </c>
      <c r="K955" s="45" t="str">
        <f t="shared" si="120"/>
        <v>60910030310178220000</v>
      </c>
    </row>
    <row r="956" spans="1:11" s="101" customFormat="1" ht="25.5">
      <c r="A956" s="70" t="s">
        <v>43</v>
      </c>
      <c r="B956" s="53" t="s">
        <v>717</v>
      </c>
      <c r="C956" s="54" t="s">
        <v>367</v>
      </c>
      <c r="D956" s="54" t="s">
        <v>28</v>
      </c>
      <c r="E956" s="54" t="s">
        <v>744</v>
      </c>
      <c r="F956" s="54" t="s">
        <v>44</v>
      </c>
      <c r="G956" s="55">
        <f>G957</f>
        <v>3840000</v>
      </c>
      <c r="H956" s="55">
        <f>H957</f>
        <v>3840000</v>
      </c>
      <c r="I956" s="54">
        <v>310178220</v>
      </c>
      <c r="J956" s="36" t="str">
        <f t="shared" si="119"/>
        <v>0310178220</v>
      </c>
      <c r="K956" s="45" t="str">
        <f t="shared" si="120"/>
        <v>60910030310178220240</v>
      </c>
    </row>
    <row r="957" spans="1:11" s="101" customFormat="1">
      <c r="A957" s="52" t="s">
        <v>1231</v>
      </c>
      <c r="B957" s="53" t="s">
        <v>717</v>
      </c>
      <c r="C957" s="54" t="s">
        <v>367</v>
      </c>
      <c r="D957" s="54" t="s">
        <v>28</v>
      </c>
      <c r="E957" s="54" t="s">
        <v>744</v>
      </c>
      <c r="F957" s="54" t="s">
        <v>46</v>
      </c>
      <c r="G957" s="55">
        <f>VLOOKUP($K957,'[1]исх данные 2018-2019'!$A$10:$H$548,6,0)</f>
        <v>3840000</v>
      </c>
      <c r="H957" s="55">
        <f>VLOOKUP($K957,'[1]исх данные 2018-2019'!$A$10:$H$548,7,0)</f>
        <v>3840000</v>
      </c>
      <c r="I957" s="54">
        <v>310178220</v>
      </c>
      <c r="J957" s="36" t="str">
        <f t="shared" si="119"/>
        <v>0310178220</v>
      </c>
      <c r="K957" s="45" t="str">
        <f t="shared" si="120"/>
        <v>60910030310178220244</v>
      </c>
    </row>
    <row r="958" spans="1:11" s="102" customFormat="1">
      <c r="A958" s="70" t="s">
        <v>541</v>
      </c>
      <c r="B958" s="53" t="s">
        <v>717</v>
      </c>
      <c r="C958" s="54" t="s">
        <v>367</v>
      </c>
      <c r="D958" s="54" t="s">
        <v>28</v>
      </c>
      <c r="E958" s="54" t="s">
        <v>744</v>
      </c>
      <c r="F958" s="54" t="s">
        <v>542</v>
      </c>
      <c r="G958" s="55">
        <f>G959</f>
        <v>260830360</v>
      </c>
      <c r="H958" s="55">
        <f>H959</f>
        <v>260830360</v>
      </c>
      <c r="I958" s="54">
        <v>310178220</v>
      </c>
      <c r="J958" s="36" t="str">
        <f t="shared" si="119"/>
        <v>0310178220</v>
      </c>
      <c r="K958" s="45" t="str">
        <f t="shared" si="120"/>
        <v>60910030310178220310</v>
      </c>
    </row>
    <row r="959" spans="1:11" s="116" customFormat="1" ht="25.5">
      <c r="A959" s="57" t="s">
        <v>543</v>
      </c>
      <c r="B959" s="53" t="s">
        <v>717</v>
      </c>
      <c r="C959" s="54" t="s">
        <v>367</v>
      </c>
      <c r="D959" s="54" t="s">
        <v>28</v>
      </c>
      <c r="E959" s="54" t="s">
        <v>744</v>
      </c>
      <c r="F959" s="54" t="s">
        <v>544</v>
      </c>
      <c r="G959" s="55">
        <f>VLOOKUP($K959,'[1]исх данные 2018-2019'!$A$10:$H$548,6,0)</f>
        <v>260830360</v>
      </c>
      <c r="H959" s="55">
        <f>VLOOKUP($K959,'[1]исх данные 2018-2019'!$A$10:$H$548,7,0)</f>
        <v>260830360</v>
      </c>
      <c r="I959" s="54">
        <v>310178220</v>
      </c>
      <c r="J959" s="36" t="str">
        <f t="shared" si="119"/>
        <v>0310178220</v>
      </c>
      <c r="K959" s="45" t="str">
        <f t="shared" si="120"/>
        <v>60910030310178220313</v>
      </c>
    </row>
    <row r="960" spans="1:11" s="101" customFormat="1" ht="25.5">
      <c r="A960" s="103" t="s">
        <v>745</v>
      </c>
      <c r="B960" s="53" t="s">
        <v>717</v>
      </c>
      <c r="C960" s="54" t="s">
        <v>367</v>
      </c>
      <c r="D960" s="54" t="s">
        <v>28</v>
      </c>
      <c r="E960" s="54" t="s">
        <v>746</v>
      </c>
      <c r="F960" s="54" t="s">
        <v>24</v>
      </c>
      <c r="G960" s="55">
        <f>G961+G963</f>
        <v>6066830</v>
      </c>
      <c r="H960" s="55">
        <f>H961+H963</f>
        <v>5877650</v>
      </c>
      <c r="I960" s="54">
        <v>310178230</v>
      </c>
      <c r="J960" s="36" t="str">
        <f t="shared" si="119"/>
        <v>0310178230</v>
      </c>
      <c r="K960" s="45" t="str">
        <f t="shared" si="120"/>
        <v>60910030310178230000</v>
      </c>
    </row>
    <row r="961" spans="1:11" s="101" customFormat="1" ht="25.5">
      <c r="A961" s="52" t="s">
        <v>43</v>
      </c>
      <c r="B961" s="53" t="s">
        <v>717</v>
      </c>
      <c r="C961" s="54" t="s">
        <v>367</v>
      </c>
      <c r="D961" s="54" t="s">
        <v>28</v>
      </c>
      <c r="E961" s="54" t="s">
        <v>746</v>
      </c>
      <c r="F961" s="54" t="s">
        <v>44</v>
      </c>
      <c r="G961" s="55">
        <f>G962</f>
        <v>94800</v>
      </c>
      <c r="H961" s="55">
        <f>H962</f>
        <v>86000</v>
      </c>
      <c r="I961" s="54">
        <v>310178230</v>
      </c>
      <c r="J961" s="36" t="str">
        <f t="shared" si="119"/>
        <v>0310178230</v>
      </c>
      <c r="K961" s="45" t="str">
        <f t="shared" si="120"/>
        <v>60910030310178230240</v>
      </c>
    </row>
    <row r="962" spans="1:11" s="101" customFormat="1">
      <c r="A962" s="52" t="s">
        <v>1231</v>
      </c>
      <c r="B962" s="53" t="s">
        <v>717</v>
      </c>
      <c r="C962" s="54" t="s">
        <v>367</v>
      </c>
      <c r="D962" s="54" t="s">
        <v>28</v>
      </c>
      <c r="E962" s="54" t="s">
        <v>746</v>
      </c>
      <c r="F962" s="54" t="s">
        <v>46</v>
      </c>
      <c r="G962" s="55">
        <f>VLOOKUP($K962,'[1]исх данные 2018-2019'!$A$10:$H$548,6,0)</f>
        <v>94800</v>
      </c>
      <c r="H962" s="55">
        <f>VLOOKUP($K962,'[1]исх данные 2018-2019'!$A$10:$H$548,7,0)</f>
        <v>86000</v>
      </c>
      <c r="I962" s="54">
        <v>310178230</v>
      </c>
      <c r="J962" s="36" t="str">
        <f t="shared" si="119"/>
        <v>0310178230</v>
      </c>
      <c r="K962" s="45" t="str">
        <f t="shared" si="120"/>
        <v>60910030310178230244</v>
      </c>
    </row>
    <row r="963" spans="1:11" s="101" customFormat="1">
      <c r="A963" s="70" t="s">
        <v>541</v>
      </c>
      <c r="B963" s="53" t="s">
        <v>717</v>
      </c>
      <c r="C963" s="54" t="s">
        <v>367</v>
      </c>
      <c r="D963" s="54" t="s">
        <v>28</v>
      </c>
      <c r="E963" s="54" t="s">
        <v>746</v>
      </c>
      <c r="F963" s="54" t="s">
        <v>542</v>
      </c>
      <c r="G963" s="55">
        <f>G964</f>
        <v>5972030</v>
      </c>
      <c r="H963" s="55">
        <f>H964</f>
        <v>5791650</v>
      </c>
      <c r="I963" s="54">
        <v>310178230</v>
      </c>
      <c r="J963" s="36" t="str">
        <f t="shared" si="119"/>
        <v>0310178230</v>
      </c>
      <c r="K963" s="45" t="str">
        <f t="shared" si="120"/>
        <v>60910030310178230310</v>
      </c>
    </row>
    <row r="964" spans="1:11" s="101" customFormat="1" ht="25.5">
      <c r="A964" s="57" t="s">
        <v>543</v>
      </c>
      <c r="B964" s="53" t="s">
        <v>717</v>
      </c>
      <c r="C964" s="54" t="s">
        <v>367</v>
      </c>
      <c r="D964" s="54" t="s">
        <v>28</v>
      </c>
      <c r="E964" s="54" t="s">
        <v>746</v>
      </c>
      <c r="F964" s="54" t="s">
        <v>544</v>
      </c>
      <c r="G964" s="55">
        <f>VLOOKUP($K964,'[1]исх данные 2018-2019'!$A$10:$H$548,6,0)</f>
        <v>5972030</v>
      </c>
      <c r="H964" s="55">
        <f>VLOOKUP($K964,'[1]исх данные 2018-2019'!$A$10:$H$548,7,0)</f>
        <v>5791650</v>
      </c>
      <c r="I964" s="54">
        <v>310178230</v>
      </c>
      <c r="J964" s="36" t="str">
        <f t="shared" si="119"/>
        <v>0310178230</v>
      </c>
      <c r="K964" s="45" t="str">
        <f t="shared" si="120"/>
        <v>60910030310178230313</v>
      </c>
    </row>
    <row r="965" spans="1:11" s="101" customFormat="1" ht="25.5">
      <c r="A965" s="103" t="s">
        <v>747</v>
      </c>
      <c r="B965" s="53" t="s">
        <v>717</v>
      </c>
      <c r="C965" s="54" t="s">
        <v>367</v>
      </c>
      <c r="D965" s="54" t="s">
        <v>28</v>
      </c>
      <c r="E965" s="54" t="s">
        <v>748</v>
      </c>
      <c r="F965" s="54" t="s">
        <v>24</v>
      </c>
      <c r="G965" s="55">
        <f>G966+G968</f>
        <v>178050</v>
      </c>
      <c r="H965" s="55">
        <f>H966+H968</f>
        <v>178050</v>
      </c>
      <c r="I965" s="54">
        <v>310178240</v>
      </c>
      <c r="J965" s="36" t="str">
        <f t="shared" si="119"/>
        <v>0310178240</v>
      </c>
      <c r="K965" s="45" t="str">
        <f t="shared" si="120"/>
        <v>60910030310178240000</v>
      </c>
    </row>
    <row r="966" spans="1:11" s="101" customFormat="1" ht="25.5">
      <c r="A966" s="52" t="s">
        <v>43</v>
      </c>
      <c r="B966" s="53" t="s">
        <v>717</v>
      </c>
      <c r="C966" s="54" t="s">
        <v>367</v>
      </c>
      <c r="D966" s="54" t="s">
        <v>28</v>
      </c>
      <c r="E966" s="54" t="s">
        <v>748</v>
      </c>
      <c r="F966" s="54" t="s">
        <v>44</v>
      </c>
      <c r="G966" s="55">
        <f>G967</f>
        <v>840</v>
      </c>
      <c r="H966" s="55">
        <f>H967</f>
        <v>840</v>
      </c>
      <c r="I966" s="54">
        <v>310178240</v>
      </c>
      <c r="J966" s="36" t="str">
        <f t="shared" si="119"/>
        <v>0310178240</v>
      </c>
      <c r="K966" s="45" t="str">
        <f t="shared" si="120"/>
        <v>60910030310178240240</v>
      </c>
    </row>
    <row r="967" spans="1:11" s="101" customFormat="1">
      <c r="A967" s="52" t="s">
        <v>1231</v>
      </c>
      <c r="B967" s="53" t="s">
        <v>717</v>
      </c>
      <c r="C967" s="54" t="s">
        <v>367</v>
      </c>
      <c r="D967" s="54" t="s">
        <v>28</v>
      </c>
      <c r="E967" s="54" t="s">
        <v>748</v>
      </c>
      <c r="F967" s="54" t="s">
        <v>46</v>
      </c>
      <c r="G967" s="55">
        <f>VLOOKUP($K967,'[1]исх данные 2018-2019'!$A$10:$H$548,6,0)</f>
        <v>840</v>
      </c>
      <c r="H967" s="55">
        <f>VLOOKUP($K967,'[1]исх данные 2018-2019'!$A$10:$H$548,7,0)</f>
        <v>840</v>
      </c>
      <c r="I967" s="54">
        <v>310178240</v>
      </c>
      <c r="J967" s="36" t="str">
        <f t="shared" si="119"/>
        <v>0310178240</v>
      </c>
      <c r="K967" s="45" t="str">
        <f t="shared" si="120"/>
        <v>60910030310178240244</v>
      </c>
    </row>
    <row r="968" spans="1:11" s="101" customFormat="1">
      <c r="A968" s="70" t="s">
        <v>541</v>
      </c>
      <c r="B968" s="53" t="s">
        <v>717</v>
      </c>
      <c r="C968" s="54" t="s">
        <v>367</v>
      </c>
      <c r="D968" s="54" t="s">
        <v>28</v>
      </c>
      <c r="E968" s="54" t="s">
        <v>748</v>
      </c>
      <c r="F968" s="54" t="s">
        <v>542</v>
      </c>
      <c r="G968" s="55">
        <f>G969</f>
        <v>177210</v>
      </c>
      <c r="H968" s="55">
        <f>H969</f>
        <v>177210</v>
      </c>
      <c r="I968" s="54">
        <v>310178240</v>
      </c>
      <c r="J968" s="36" t="str">
        <f t="shared" si="119"/>
        <v>0310178240</v>
      </c>
      <c r="K968" s="45" t="str">
        <f t="shared" si="120"/>
        <v>60910030310178240310</v>
      </c>
    </row>
    <row r="969" spans="1:11" s="101" customFormat="1" ht="25.5">
      <c r="A969" s="57" t="s">
        <v>543</v>
      </c>
      <c r="B969" s="53" t="s">
        <v>717</v>
      </c>
      <c r="C969" s="54" t="s">
        <v>367</v>
      </c>
      <c r="D969" s="54" t="s">
        <v>28</v>
      </c>
      <c r="E969" s="54" t="s">
        <v>748</v>
      </c>
      <c r="F969" s="54" t="s">
        <v>544</v>
      </c>
      <c r="G969" s="55">
        <f>VLOOKUP($K969,'[1]исх данные 2018-2019'!$A$10:$H$548,6,0)</f>
        <v>177210</v>
      </c>
      <c r="H969" s="55">
        <f>VLOOKUP($K969,'[1]исх данные 2018-2019'!$A$10:$H$548,7,0)</f>
        <v>177210</v>
      </c>
      <c r="I969" s="54">
        <v>310178240</v>
      </c>
      <c r="J969" s="36" t="str">
        <f t="shared" si="119"/>
        <v>0310178240</v>
      </c>
      <c r="K969" s="45" t="str">
        <f t="shared" si="120"/>
        <v>60910030310178240313</v>
      </c>
    </row>
    <row r="970" spans="1:11" s="102" customFormat="1">
      <c r="A970" s="103" t="s">
        <v>749</v>
      </c>
      <c r="B970" s="53" t="s">
        <v>717</v>
      </c>
      <c r="C970" s="54" t="s">
        <v>367</v>
      </c>
      <c r="D970" s="54" t="s">
        <v>28</v>
      </c>
      <c r="E970" s="54" t="s">
        <v>750</v>
      </c>
      <c r="F970" s="54" t="s">
        <v>24</v>
      </c>
      <c r="G970" s="55">
        <f>G971+G973</f>
        <v>614260</v>
      </c>
      <c r="H970" s="55">
        <f>H971+H973</f>
        <v>614260</v>
      </c>
      <c r="I970" s="54">
        <v>310178250</v>
      </c>
      <c r="J970" s="36" t="str">
        <f t="shared" si="119"/>
        <v>0310178250</v>
      </c>
      <c r="K970" s="45" t="str">
        <f t="shared" si="120"/>
        <v>60910030310178250000</v>
      </c>
    </row>
    <row r="971" spans="1:11" s="101" customFormat="1" ht="25.5">
      <c r="A971" s="52" t="s">
        <v>43</v>
      </c>
      <c r="B971" s="53" t="s">
        <v>717</v>
      </c>
      <c r="C971" s="54" t="s">
        <v>367</v>
      </c>
      <c r="D971" s="54" t="s">
        <v>28</v>
      </c>
      <c r="E971" s="54" t="s">
        <v>750</v>
      </c>
      <c r="F971" s="54" t="s">
        <v>44</v>
      </c>
      <c r="G971" s="55">
        <f>G972</f>
        <v>8400</v>
      </c>
      <c r="H971" s="55">
        <f>H972</f>
        <v>8400</v>
      </c>
      <c r="I971" s="54">
        <v>310178250</v>
      </c>
      <c r="J971" s="36" t="str">
        <f t="shared" si="119"/>
        <v>0310178250</v>
      </c>
      <c r="K971" s="45" t="str">
        <f t="shared" si="120"/>
        <v>60910030310178250240</v>
      </c>
    </row>
    <row r="972" spans="1:11" s="101" customFormat="1">
      <c r="A972" s="52" t="s">
        <v>1231</v>
      </c>
      <c r="B972" s="53" t="s">
        <v>717</v>
      </c>
      <c r="C972" s="54" t="s">
        <v>367</v>
      </c>
      <c r="D972" s="54" t="s">
        <v>28</v>
      </c>
      <c r="E972" s="54" t="s">
        <v>750</v>
      </c>
      <c r="F972" s="54" t="s">
        <v>46</v>
      </c>
      <c r="G972" s="55">
        <f>VLOOKUP($K972,'[1]исх данные 2018-2019'!$A$10:$H$548,6,0)</f>
        <v>8400</v>
      </c>
      <c r="H972" s="55">
        <f>VLOOKUP($K972,'[1]исх данные 2018-2019'!$A$10:$H$548,7,0)</f>
        <v>8400</v>
      </c>
      <c r="I972" s="54">
        <v>310178250</v>
      </c>
      <c r="J972" s="36" t="str">
        <f t="shared" si="119"/>
        <v>0310178250</v>
      </c>
      <c r="K972" s="45" t="str">
        <f t="shared" si="120"/>
        <v>60910030310178250244</v>
      </c>
    </row>
    <row r="973" spans="1:11" s="101" customFormat="1">
      <c r="A973" s="70" t="s">
        <v>541</v>
      </c>
      <c r="B973" s="53" t="s">
        <v>717</v>
      </c>
      <c r="C973" s="54" t="s">
        <v>367</v>
      </c>
      <c r="D973" s="54" t="s">
        <v>28</v>
      </c>
      <c r="E973" s="54" t="s">
        <v>750</v>
      </c>
      <c r="F973" s="54" t="s">
        <v>542</v>
      </c>
      <c r="G973" s="55">
        <f>G974</f>
        <v>605860</v>
      </c>
      <c r="H973" s="55">
        <f>H974</f>
        <v>605860</v>
      </c>
      <c r="I973" s="54">
        <v>310178250</v>
      </c>
      <c r="J973" s="36" t="str">
        <f t="shared" si="119"/>
        <v>0310178250</v>
      </c>
      <c r="K973" s="45" t="str">
        <f t="shared" si="120"/>
        <v>60910030310178250310</v>
      </c>
    </row>
    <row r="974" spans="1:11" s="101" customFormat="1" ht="25.5">
      <c r="A974" s="57" t="s">
        <v>543</v>
      </c>
      <c r="B974" s="53" t="s">
        <v>717</v>
      </c>
      <c r="C974" s="54" t="s">
        <v>367</v>
      </c>
      <c r="D974" s="54" t="s">
        <v>28</v>
      </c>
      <c r="E974" s="54" t="s">
        <v>750</v>
      </c>
      <c r="F974" s="54" t="s">
        <v>544</v>
      </c>
      <c r="G974" s="55">
        <f>VLOOKUP($K974,'[1]исх данные 2018-2019'!$A$10:$H$548,6,0)</f>
        <v>605860</v>
      </c>
      <c r="H974" s="55">
        <f>VLOOKUP($K974,'[1]исх данные 2018-2019'!$A$10:$H$548,7,0)</f>
        <v>605860</v>
      </c>
      <c r="I974" s="54">
        <v>310178250</v>
      </c>
      <c r="J974" s="36" t="str">
        <f t="shared" si="119"/>
        <v>0310178250</v>
      </c>
      <c r="K974" s="45" t="str">
        <f t="shared" si="120"/>
        <v>60910030310178250313</v>
      </c>
    </row>
    <row r="975" spans="1:11" s="102" customFormat="1" ht="25.5">
      <c r="A975" s="103" t="s">
        <v>1297</v>
      </c>
      <c r="B975" s="53" t="s">
        <v>717</v>
      </c>
      <c r="C975" s="54" t="s">
        <v>367</v>
      </c>
      <c r="D975" s="54" t="s">
        <v>28</v>
      </c>
      <c r="E975" s="54" t="s">
        <v>752</v>
      </c>
      <c r="F975" s="54" t="s">
        <v>24</v>
      </c>
      <c r="G975" s="55">
        <f>G976+G978</f>
        <v>292267000</v>
      </c>
      <c r="H975" s="55">
        <f>H976+H978</f>
        <v>336033400</v>
      </c>
      <c r="I975" s="54">
        <v>310178260</v>
      </c>
      <c r="J975" s="36" t="str">
        <f t="shared" si="119"/>
        <v>0310178260</v>
      </c>
      <c r="K975" s="45" t="str">
        <f t="shared" si="120"/>
        <v>60910030310178260000</v>
      </c>
    </row>
    <row r="976" spans="1:11" s="101" customFormat="1" ht="25.5">
      <c r="A976" s="52" t="s">
        <v>43</v>
      </c>
      <c r="B976" s="53" t="s">
        <v>717</v>
      </c>
      <c r="C976" s="54" t="s">
        <v>367</v>
      </c>
      <c r="D976" s="54" t="s">
        <v>28</v>
      </c>
      <c r="E976" s="54" t="s">
        <v>752</v>
      </c>
      <c r="F976" s="54" t="s">
        <v>44</v>
      </c>
      <c r="G976" s="55">
        <f>G977</f>
        <v>4032400</v>
      </c>
      <c r="H976" s="55">
        <f>H977</f>
        <v>4532400</v>
      </c>
      <c r="I976" s="54">
        <v>310178260</v>
      </c>
      <c r="J976" s="36" t="str">
        <f t="shared" si="119"/>
        <v>0310178260</v>
      </c>
      <c r="K976" s="45" t="str">
        <f t="shared" si="120"/>
        <v>60910030310178260240</v>
      </c>
    </row>
    <row r="977" spans="1:11" s="102" customFormat="1">
      <c r="A977" s="52" t="s">
        <v>1231</v>
      </c>
      <c r="B977" s="53" t="s">
        <v>717</v>
      </c>
      <c r="C977" s="54" t="s">
        <v>367</v>
      </c>
      <c r="D977" s="54" t="s">
        <v>28</v>
      </c>
      <c r="E977" s="54" t="s">
        <v>752</v>
      </c>
      <c r="F977" s="54" t="s">
        <v>46</v>
      </c>
      <c r="G977" s="55">
        <f>VLOOKUP($K977,'[1]исх данные 2018-2019'!$A$10:$H$548,6,0)</f>
        <v>4032400</v>
      </c>
      <c r="H977" s="55">
        <f>VLOOKUP($K977,'[1]исх данные 2018-2019'!$A$10:$H$548,7,0)</f>
        <v>4532400</v>
      </c>
      <c r="I977" s="54">
        <v>310178260</v>
      </c>
      <c r="J977" s="36" t="str">
        <f t="shared" si="119"/>
        <v>0310178260</v>
      </c>
      <c r="K977" s="45" t="str">
        <f t="shared" si="120"/>
        <v>60910030310178260244</v>
      </c>
    </row>
    <row r="978" spans="1:11" s="102" customFormat="1">
      <c r="A978" s="70" t="s">
        <v>541</v>
      </c>
      <c r="B978" s="53" t="s">
        <v>717</v>
      </c>
      <c r="C978" s="54" t="s">
        <v>367</v>
      </c>
      <c r="D978" s="54" t="s">
        <v>28</v>
      </c>
      <c r="E978" s="54" t="s">
        <v>752</v>
      </c>
      <c r="F978" s="54" t="s">
        <v>542</v>
      </c>
      <c r="G978" s="55">
        <f>G979</f>
        <v>288234600</v>
      </c>
      <c r="H978" s="55">
        <f>H979</f>
        <v>331501000</v>
      </c>
      <c r="I978" s="54">
        <v>310178260</v>
      </c>
      <c r="J978" s="36" t="str">
        <f t="shared" si="119"/>
        <v>0310178260</v>
      </c>
      <c r="K978" s="45" t="str">
        <f t="shared" si="120"/>
        <v>60910030310178260310</v>
      </c>
    </row>
    <row r="979" spans="1:11" s="101" customFormat="1" ht="25.5">
      <c r="A979" s="57" t="s">
        <v>543</v>
      </c>
      <c r="B979" s="53" t="s">
        <v>717</v>
      </c>
      <c r="C979" s="54" t="s">
        <v>367</v>
      </c>
      <c r="D979" s="54" t="s">
        <v>28</v>
      </c>
      <c r="E979" s="54" t="s">
        <v>752</v>
      </c>
      <c r="F979" s="54" t="s">
        <v>544</v>
      </c>
      <c r="G979" s="55">
        <f>VLOOKUP($K979,'[1]исх данные 2018-2019'!$A$10:$H$548,6,0)</f>
        <v>288234600</v>
      </c>
      <c r="H979" s="55">
        <f>VLOOKUP($K979,'[1]исх данные 2018-2019'!$A$10:$H$548,7,0)</f>
        <v>331501000</v>
      </c>
      <c r="I979" s="54">
        <v>310178260</v>
      </c>
      <c r="J979" s="36" t="str">
        <f t="shared" si="119"/>
        <v>0310178260</v>
      </c>
      <c r="K979" s="45" t="str">
        <f t="shared" si="120"/>
        <v>60910030310178260313</v>
      </c>
    </row>
    <row r="980" spans="1:11" s="101" customFormat="1" ht="25.5">
      <c r="A980" s="87" t="s">
        <v>756</v>
      </c>
      <c r="B980" s="53" t="s">
        <v>717</v>
      </c>
      <c r="C980" s="54" t="s">
        <v>367</v>
      </c>
      <c r="D980" s="54" t="s">
        <v>28</v>
      </c>
      <c r="E980" s="54" t="s">
        <v>757</v>
      </c>
      <c r="F980" s="54" t="s">
        <v>24</v>
      </c>
      <c r="G980" s="55">
        <f>G981+G996+G986+G991</f>
        <v>234979360</v>
      </c>
      <c r="H980" s="55">
        <f>H981+H996+H986+H991</f>
        <v>245649340</v>
      </c>
      <c r="I980" s="54">
        <v>310200000</v>
      </c>
      <c r="J980" s="36" t="str">
        <f t="shared" si="119"/>
        <v>0310200000</v>
      </c>
      <c r="K980" s="45" t="str">
        <f t="shared" si="120"/>
        <v>60910030310200000000</v>
      </c>
    </row>
    <row r="981" spans="1:11" s="102" customFormat="1" ht="51">
      <c r="A981" s="103" t="s">
        <v>758</v>
      </c>
      <c r="B981" s="53" t="s">
        <v>717</v>
      </c>
      <c r="C981" s="54" t="s">
        <v>367</v>
      </c>
      <c r="D981" s="54" t="s">
        <v>28</v>
      </c>
      <c r="E981" s="54" t="s">
        <v>759</v>
      </c>
      <c r="F981" s="54" t="s">
        <v>24</v>
      </c>
      <c r="G981" s="55">
        <f>G984+G982</f>
        <v>188631600</v>
      </c>
      <c r="H981" s="55">
        <f>H984+H982</f>
        <v>194738300</v>
      </c>
      <c r="I981" s="54">
        <v>310253800</v>
      </c>
      <c r="J981" s="36" t="str">
        <f t="shared" si="119"/>
        <v>0310253800</v>
      </c>
      <c r="K981" s="45" t="str">
        <f t="shared" si="120"/>
        <v>60910030310253800000</v>
      </c>
    </row>
    <row r="982" spans="1:11" s="101" customFormat="1" ht="25.5">
      <c r="A982" s="52" t="s">
        <v>43</v>
      </c>
      <c r="B982" s="53" t="s">
        <v>717</v>
      </c>
      <c r="C982" s="54" t="s">
        <v>367</v>
      </c>
      <c r="D982" s="54" t="s">
        <v>28</v>
      </c>
      <c r="E982" s="54" t="s">
        <v>759</v>
      </c>
      <c r="F982" s="54" t="s">
        <v>44</v>
      </c>
      <c r="G982" s="55">
        <f>G983</f>
        <v>2787660</v>
      </c>
      <c r="H982" s="55">
        <f>H983</f>
        <v>2877910</v>
      </c>
      <c r="I982" s="54">
        <v>310253800</v>
      </c>
      <c r="J982" s="36" t="str">
        <f t="shared" si="119"/>
        <v>0310253800</v>
      </c>
      <c r="K982" s="45" t="str">
        <f t="shared" si="120"/>
        <v>60910030310253800240</v>
      </c>
    </row>
    <row r="983" spans="1:11" s="101" customFormat="1">
      <c r="A983" s="52" t="s">
        <v>1231</v>
      </c>
      <c r="B983" s="53" t="s">
        <v>717</v>
      </c>
      <c r="C983" s="54" t="s">
        <v>367</v>
      </c>
      <c r="D983" s="54" t="s">
        <v>28</v>
      </c>
      <c r="E983" s="54" t="s">
        <v>759</v>
      </c>
      <c r="F983" s="54" t="s">
        <v>46</v>
      </c>
      <c r="G983" s="55">
        <f>VLOOKUP($K983,'[1]исх данные 2018-2019'!$A$10:$H$548,6,0)</f>
        <v>2787660</v>
      </c>
      <c r="H983" s="55">
        <f>VLOOKUP($K983,'[1]исх данные 2018-2019'!$A$10:$H$548,7,0)</f>
        <v>2877910</v>
      </c>
      <c r="I983" s="54">
        <v>310253800</v>
      </c>
      <c r="J983" s="36" t="str">
        <f t="shared" si="119"/>
        <v>0310253800</v>
      </c>
      <c r="K983" s="45" t="str">
        <f t="shared" si="120"/>
        <v>60910030310253800244</v>
      </c>
    </row>
    <row r="984" spans="1:11" s="101" customFormat="1">
      <c r="A984" s="70" t="s">
        <v>541</v>
      </c>
      <c r="B984" s="53" t="s">
        <v>717</v>
      </c>
      <c r="C984" s="54" t="s">
        <v>367</v>
      </c>
      <c r="D984" s="54" t="s">
        <v>28</v>
      </c>
      <c r="E984" s="54" t="s">
        <v>759</v>
      </c>
      <c r="F984" s="54" t="s">
        <v>542</v>
      </c>
      <c r="G984" s="55">
        <f>G985</f>
        <v>185843940</v>
      </c>
      <c r="H984" s="55">
        <f>H985</f>
        <v>191860390</v>
      </c>
      <c r="I984" s="54">
        <v>310253800</v>
      </c>
      <c r="J984" s="36" t="str">
        <f t="shared" ref="J984:J1047" si="121">TEXT(I984,"0000000000")</f>
        <v>0310253800</v>
      </c>
      <c r="K984" s="45" t="str">
        <f t="shared" ref="K984:K1047" si="122">CONCATENATE(B984,C984,D984,J984,F984)</f>
        <v>60910030310253800310</v>
      </c>
    </row>
    <row r="985" spans="1:11" s="101" customFormat="1" ht="25.5">
      <c r="A985" s="57" t="s">
        <v>543</v>
      </c>
      <c r="B985" s="53" t="s">
        <v>717</v>
      </c>
      <c r="C985" s="54" t="s">
        <v>367</v>
      </c>
      <c r="D985" s="54" t="s">
        <v>28</v>
      </c>
      <c r="E985" s="54" t="s">
        <v>759</v>
      </c>
      <c r="F985" s="54" t="s">
        <v>544</v>
      </c>
      <c r="G985" s="55">
        <f>VLOOKUP($K985,'[1]исх данные 2018-2019'!$A$10:$H$548,6,0)</f>
        <v>185843940</v>
      </c>
      <c r="H985" s="55">
        <f>VLOOKUP($K985,'[1]исх данные 2018-2019'!$A$10:$H$548,7,0)</f>
        <v>191860390</v>
      </c>
      <c r="I985" s="54">
        <v>310253800</v>
      </c>
      <c r="J985" s="36" t="str">
        <f t="shared" si="121"/>
        <v>0310253800</v>
      </c>
      <c r="K985" s="45" t="str">
        <f t="shared" si="122"/>
        <v>60910030310253800313</v>
      </c>
    </row>
    <row r="986" spans="1:11" s="101" customFormat="1">
      <c r="A986" s="103" t="s">
        <v>760</v>
      </c>
      <c r="B986" s="53" t="s">
        <v>717</v>
      </c>
      <c r="C986" s="54" t="s">
        <v>367</v>
      </c>
      <c r="D986" s="54" t="s">
        <v>28</v>
      </c>
      <c r="E986" s="54" t="s">
        <v>761</v>
      </c>
      <c r="F986" s="54" t="s">
        <v>24</v>
      </c>
      <c r="G986" s="55">
        <f>G987+G989</f>
        <v>284650</v>
      </c>
      <c r="H986" s="55">
        <f>H987+H989</f>
        <v>284650</v>
      </c>
      <c r="I986" s="54">
        <v>310276260</v>
      </c>
      <c r="J986" s="36" t="str">
        <f t="shared" si="121"/>
        <v>0310276260</v>
      </c>
      <c r="K986" s="45" t="str">
        <f t="shared" si="122"/>
        <v>60910030310276260000</v>
      </c>
    </row>
    <row r="987" spans="1:11" s="101" customFormat="1" ht="25.5">
      <c r="A987" s="52" t="s">
        <v>43</v>
      </c>
      <c r="B987" s="53" t="s">
        <v>717</v>
      </c>
      <c r="C987" s="54" t="s">
        <v>367</v>
      </c>
      <c r="D987" s="54" t="s">
        <v>28</v>
      </c>
      <c r="E987" s="54" t="s">
        <v>761</v>
      </c>
      <c r="F987" s="54" t="s">
        <v>44</v>
      </c>
      <c r="G987" s="55">
        <f>G988</f>
        <v>3790</v>
      </c>
      <c r="H987" s="55">
        <f>H988</f>
        <v>3790</v>
      </c>
      <c r="I987" s="54">
        <v>310276260</v>
      </c>
      <c r="J987" s="36" t="str">
        <f t="shared" si="121"/>
        <v>0310276260</v>
      </c>
      <c r="K987" s="45" t="str">
        <f t="shared" si="122"/>
        <v>60910030310276260240</v>
      </c>
    </row>
    <row r="988" spans="1:11" s="101" customFormat="1">
      <c r="A988" s="52" t="s">
        <v>1231</v>
      </c>
      <c r="B988" s="53" t="s">
        <v>717</v>
      </c>
      <c r="C988" s="54" t="s">
        <v>367</v>
      </c>
      <c r="D988" s="54" t="s">
        <v>28</v>
      </c>
      <c r="E988" s="54" t="s">
        <v>761</v>
      </c>
      <c r="F988" s="54" t="s">
        <v>46</v>
      </c>
      <c r="G988" s="55">
        <f>VLOOKUP($K988,'[1]исх данные 2018-2019'!$A$10:$H$548,6,0)</f>
        <v>3790</v>
      </c>
      <c r="H988" s="55">
        <f>VLOOKUP($K988,'[1]исх данные 2018-2019'!$A$10:$H$548,7,0)</f>
        <v>3790</v>
      </c>
      <c r="I988" s="54">
        <v>310276260</v>
      </c>
      <c r="J988" s="36" t="str">
        <f t="shared" si="121"/>
        <v>0310276260</v>
      </c>
      <c r="K988" s="45" t="str">
        <f t="shared" si="122"/>
        <v>60910030310276260244</v>
      </c>
    </row>
    <row r="989" spans="1:11" s="112" customFormat="1">
      <c r="A989" s="70" t="s">
        <v>541</v>
      </c>
      <c r="B989" s="53" t="s">
        <v>717</v>
      </c>
      <c r="C989" s="54" t="s">
        <v>367</v>
      </c>
      <c r="D989" s="54" t="s">
        <v>28</v>
      </c>
      <c r="E989" s="54" t="s">
        <v>761</v>
      </c>
      <c r="F989" s="54" t="s">
        <v>542</v>
      </c>
      <c r="G989" s="55">
        <f>G990</f>
        <v>280860</v>
      </c>
      <c r="H989" s="55">
        <f>H990</f>
        <v>280860</v>
      </c>
      <c r="I989" s="54">
        <v>310276260</v>
      </c>
      <c r="J989" s="36" t="str">
        <f t="shared" si="121"/>
        <v>0310276260</v>
      </c>
      <c r="K989" s="45" t="str">
        <f t="shared" si="122"/>
        <v>60910030310276260310</v>
      </c>
    </row>
    <row r="990" spans="1:11" s="101" customFormat="1" ht="25.5">
      <c r="A990" s="57" t="s">
        <v>543</v>
      </c>
      <c r="B990" s="53" t="s">
        <v>717</v>
      </c>
      <c r="C990" s="54" t="s">
        <v>367</v>
      </c>
      <c r="D990" s="54" t="s">
        <v>28</v>
      </c>
      <c r="E990" s="54" t="s">
        <v>761</v>
      </c>
      <c r="F990" s="54" t="s">
        <v>544</v>
      </c>
      <c r="G990" s="55">
        <f>VLOOKUP($K990,'[1]исх данные 2018-2019'!$A$10:$H$548,6,0)</f>
        <v>280860</v>
      </c>
      <c r="H990" s="55">
        <f>VLOOKUP($K990,'[1]исх данные 2018-2019'!$A$10:$H$548,7,0)</f>
        <v>280860</v>
      </c>
      <c r="I990" s="54">
        <v>310276260</v>
      </c>
      <c r="J990" s="36" t="str">
        <f t="shared" si="121"/>
        <v>0310276260</v>
      </c>
      <c r="K990" s="45" t="str">
        <f t="shared" si="122"/>
        <v>60910030310276260313</v>
      </c>
    </row>
    <row r="991" spans="1:11" s="101" customFormat="1" ht="51">
      <c r="A991" s="113" t="s">
        <v>762</v>
      </c>
      <c r="B991" s="66" t="s">
        <v>717</v>
      </c>
      <c r="C991" s="67" t="s">
        <v>367</v>
      </c>
      <c r="D991" s="67" t="s">
        <v>28</v>
      </c>
      <c r="E991" s="67" t="s">
        <v>763</v>
      </c>
      <c r="F991" s="67" t="s">
        <v>24</v>
      </c>
      <c r="G991" s="55">
        <f>G994+G992</f>
        <v>2933280</v>
      </c>
      <c r="H991" s="55">
        <f>H994+H992</f>
        <v>2933280</v>
      </c>
      <c r="I991" s="67">
        <v>310277190</v>
      </c>
      <c r="J991" s="36" t="str">
        <f t="shared" si="121"/>
        <v>0310277190</v>
      </c>
      <c r="K991" s="45" t="str">
        <f t="shared" si="122"/>
        <v>60910030310277190000</v>
      </c>
    </row>
    <row r="992" spans="1:11" s="101" customFormat="1" ht="25.5">
      <c r="A992" s="52" t="s">
        <v>43</v>
      </c>
      <c r="B992" s="66" t="s">
        <v>717</v>
      </c>
      <c r="C992" s="67" t="s">
        <v>367</v>
      </c>
      <c r="D992" s="67" t="s">
        <v>28</v>
      </c>
      <c r="E992" s="67" t="s">
        <v>763</v>
      </c>
      <c r="F992" s="67" t="s">
        <v>44</v>
      </c>
      <c r="G992" s="55">
        <f>G993</f>
        <v>39070</v>
      </c>
      <c r="H992" s="55">
        <f>H993</f>
        <v>39070</v>
      </c>
      <c r="I992" s="67">
        <v>310277190</v>
      </c>
      <c r="J992" s="36" t="str">
        <f t="shared" si="121"/>
        <v>0310277190</v>
      </c>
      <c r="K992" s="45" t="str">
        <f t="shared" si="122"/>
        <v>60910030310277190240</v>
      </c>
    </row>
    <row r="993" spans="1:11" s="101" customFormat="1">
      <c r="A993" s="52" t="s">
        <v>1231</v>
      </c>
      <c r="B993" s="66" t="s">
        <v>717</v>
      </c>
      <c r="C993" s="67" t="s">
        <v>367</v>
      </c>
      <c r="D993" s="67" t="s">
        <v>28</v>
      </c>
      <c r="E993" s="67" t="s">
        <v>763</v>
      </c>
      <c r="F993" s="67" t="s">
        <v>46</v>
      </c>
      <c r="G993" s="55">
        <f>VLOOKUP($K993,'[1]исх данные 2018-2019'!$A$10:$H$548,6,0)</f>
        <v>39070</v>
      </c>
      <c r="H993" s="55">
        <f>VLOOKUP($K993,'[1]исх данные 2018-2019'!$A$10:$H$548,7,0)</f>
        <v>39070</v>
      </c>
      <c r="I993" s="67">
        <v>310277190</v>
      </c>
      <c r="J993" s="36" t="str">
        <f t="shared" si="121"/>
        <v>0310277190</v>
      </c>
      <c r="K993" s="45" t="str">
        <f t="shared" si="122"/>
        <v>60910030310277190244</v>
      </c>
    </row>
    <row r="994" spans="1:11" s="101" customFormat="1">
      <c r="A994" s="91" t="s">
        <v>541</v>
      </c>
      <c r="B994" s="66" t="s">
        <v>717</v>
      </c>
      <c r="C994" s="67" t="s">
        <v>367</v>
      </c>
      <c r="D994" s="67" t="s">
        <v>28</v>
      </c>
      <c r="E994" s="67" t="s">
        <v>763</v>
      </c>
      <c r="F994" s="67" t="s">
        <v>542</v>
      </c>
      <c r="G994" s="55">
        <f>G995</f>
        <v>2894210</v>
      </c>
      <c r="H994" s="55">
        <f>H995</f>
        <v>2894210</v>
      </c>
      <c r="I994" s="67">
        <v>310277190</v>
      </c>
      <c r="J994" s="36" t="str">
        <f t="shared" si="121"/>
        <v>0310277190</v>
      </c>
      <c r="K994" s="45" t="str">
        <f t="shared" si="122"/>
        <v>60910030310277190310</v>
      </c>
    </row>
    <row r="995" spans="1:11" s="101" customFormat="1" ht="25.5">
      <c r="A995" s="57" t="s">
        <v>543</v>
      </c>
      <c r="B995" s="66" t="s">
        <v>717</v>
      </c>
      <c r="C995" s="67" t="s">
        <v>367</v>
      </c>
      <c r="D995" s="67" t="s">
        <v>28</v>
      </c>
      <c r="E995" s="67" t="s">
        <v>763</v>
      </c>
      <c r="F995" s="67" t="s">
        <v>544</v>
      </c>
      <c r="G995" s="55">
        <f>VLOOKUP($K995,'[1]исх данные 2018-2019'!$A$10:$H$548,6,0)</f>
        <v>2894210</v>
      </c>
      <c r="H995" s="55">
        <f>VLOOKUP($K995,'[1]исх данные 2018-2019'!$A$10:$H$548,7,0)</f>
        <v>2894210</v>
      </c>
      <c r="I995" s="67">
        <v>310277190</v>
      </c>
      <c r="J995" s="36" t="str">
        <f t="shared" si="121"/>
        <v>0310277190</v>
      </c>
      <c r="K995" s="45" t="str">
        <f t="shared" si="122"/>
        <v>60910030310277190313</v>
      </c>
    </row>
    <row r="996" spans="1:11" s="101" customFormat="1" ht="25.5">
      <c r="A996" s="113" t="s">
        <v>764</v>
      </c>
      <c r="B996" s="53" t="s">
        <v>717</v>
      </c>
      <c r="C996" s="54" t="s">
        <v>367</v>
      </c>
      <c r="D996" s="54" t="s">
        <v>28</v>
      </c>
      <c r="E996" s="54" t="s">
        <v>765</v>
      </c>
      <c r="F996" s="54" t="s">
        <v>24</v>
      </c>
      <c r="G996" s="55">
        <f>G997+G999</f>
        <v>43129830</v>
      </c>
      <c r="H996" s="55">
        <f>H997+H999</f>
        <v>47693110</v>
      </c>
      <c r="I996" s="54">
        <v>310278280</v>
      </c>
      <c r="J996" s="36" t="str">
        <f t="shared" si="121"/>
        <v>0310278280</v>
      </c>
      <c r="K996" s="45" t="str">
        <f t="shared" si="122"/>
        <v>60910030310278280000</v>
      </c>
    </row>
    <row r="997" spans="1:11" s="101" customFormat="1" ht="25.5">
      <c r="A997" s="52" t="s">
        <v>43</v>
      </c>
      <c r="B997" s="53" t="s">
        <v>717</v>
      </c>
      <c r="C997" s="54" t="s">
        <v>367</v>
      </c>
      <c r="D997" s="54" t="s">
        <v>28</v>
      </c>
      <c r="E997" s="54" t="s">
        <v>765</v>
      </c>
      <c r="F997" s="54" t="s">
        <v>44</v>
      </c>
      <c r="G997" s="55">
        <f>G998</f>
        <v>516670</v>
      </c>
      <c r="H997" s="55">
        <f>H998</f>
        <v>582410</v>
      </c>
      <c r="I997" s="54">
        <v>310278280</v>
      </c>
      <c r="J997" s="36" t="str">
        <f t="shared" si="121"/>
        <v>0310278280</v>
      </c>
      <c r="K997" s="45" t="str">
        <f t="shared" si="122"/>
        <v>60910030310278280240</v>
      </c>
    </row>
    <row r="998" spans="1:11" s="101" customFormat="1">
      <c r="A998" s="52" t="s">
        <v>1231</v>
      </c>
      <c r="B998" s="53" t="s">
        <v>717</v>
      </c>
      <c r="C998" s="54" t="s">
        <v>367</v>
      </c>
      <c r="D998" s="54" t="s">
        <v>28</v>
      </c>
      <c r="E998" s="54" t="s">
        <v>765</v>
      </c>
      <c r="F998" s="54" t="s">
        <v>46</v>
      </c>
      <c r="G998" s="55">
        <f>VLOOKUP($K998,'[1]исх данные 2018-2019'!$A$10:$H$548,6,0)</f>
        <v>516670</v>
      </c>
      <c r="H998" s="55">
        <f>VLOOKUP($K998,'[1]исх данные 2018-2019'!$A$10:$H$548,7,0)</f>
        <v>582410</v>
      </c>
      <c r="I998" s="54">
        <v>310278280</v>
      </c>
      <c r="J998" s="36" t="str">
        <f t="shared" si="121"/>
        <v>0310278280</v>
      </c>
      <c r="K998" s="45" t="str">
        <f t="shared" si="122"/>
        <v>60910030310278280244</v>
      </c>
    </row>
    <row r="999" spans="1:11" s="101" customFormat="1">
      <c r="A999" s="70" t="s">
        <v>541</v>
      </c>
      <c r="B999" s="53" t="s">
        <v>717</v>
      </c>
      <c r="C999" s="54" t="s">
        <v>367</v>
      </c>
      <c r="D999" s="54" t="s">
        <v>28</v>
      </c>
      <c r="E999" s="54" t="s">
        <v>765</v>
      </c>
      <c r="F999" s="54" t="s">
        <v>542</v>
      </c>
      <c r="G999" s="55">
        <f>G1000</f>
        <v>42613160</v>
      </c>
      <c r="H999" s="55">
        <f>H1000</f>
        <v>47110700</v>
      </c>
      <c r="I999" s="54">
        <v>310278280</v>
      </c>
      <c r="J999" s="36" t="str">
        <f t="shared" si="121"/>
        <v>0310278280</v>
      </c>
      <c r="K999" s="45" t="str">
        <f t="shared" si="122"/>
        <v>60910030310278280310</v>
      </c>
    </row>
    <row r="1000" spans="1:11" s="101" customFormat="1" ht="25.5">
      <c r="A1000" s="57" t="s">
        <v>543</v>
      </c>
      <c r="B1000" s="53" t="s">
        <v>717</v>
      </c>
      <c r="C1000" s="54" t="s">
        <v>367</v>
      </c>
      <c r="D1000" s="54" t="s">
        <v>28</v>
      </c>
      <c r="E1000" s="54" t="s">
        <v>765</v>
      </c>
      <c r="F1000" s="54" t="s">
        <v>544</v>
      </c>
      <c r="G1000" s="55">
        <f>VLOOKUP($K1000,'[1]исх данные 2018-2019'!$A$10:$H$548,6,0)</f>
        <v>42613160</v>
      </c>
      <c r="H1000" s="55">
        <f>VLOOKUP($K1000,'[1]исх данные 2018-2019'!$A$10:$H$548,7,0)</f>
        <v>47110700</v>
      </c>
      <c r="I1000" s="54">
        <v>310278280</v>
      </c>
      <c r="J1000" s="36" t="str">
        <f t="shared" si="121"/>
        <v>0310278280</v>
      </c>
      <c r="K1000" s="45" t="str">
        <f t="shared" si="122"/>
        <v>60910030310278280313</v>
      </c>
    </row>
    <row r="1001" spans="1:11" s="101" customFormat="1" ht="38.25">
      <c r="A1001" s="70" t="s">
        <v>441</v>
      </c>
      <c r="B1001" s="53" t="s">
        <v>717</v>
      </c>
      <c r="C1001" s="54" t="s">
        <v>367</v>
      </c>
      <c r="D1001" s="54" t="s">
        <v>28</v>
      </c>
      <c r="E1001" s="54" t="s">
        <v>442</v>
      </c>
      <c r="F1001" s="54" t="s">
        <v>24</v>
      </c>
      <c r="G1001" s="55">
        <f>G1002+G1039+G1043+G1047</f>
        <v>20720740</v>
      </c>
      <c r="H1001" s="55">
        <f>H1002+H1039+H1043+H1047</f>
        <v>20786740</v>
      </c>
      <c r="I1001" s="54">
        <v>320000000</v>
      </c>
      <c r="J1001" s="36" t="str">
        <f t="shared" si="121"/>
        <v>0320000000</v>
      </c>
      <c r="K1001" s="45" t="str">
        <f t="shared" si="122"/>
        <v>60910030320000000000</v>
      </c>
    </row>
    <row r="1002" spans="1:11" s="101" customFormat="1" ht="25.5">
      <c r="A1002" s="87" t="s">
        <v>767</v>
      </c>
      <c r="B1002" s="53" t="s">
        <v>717</v>
      </c>
      <c r="C1002" s="54" t="s">
        <v>367</v>
      </c>
      <c r="D1002" s="54" t="s">
        <v>28</v>
      </c>
      <c r="E1002" s="54" t="s">
        <v>768</v>
      </c>
      <c r="F1002" s="54" t="s">
        <v>24</v>
      </c>
      <c r="G1002" s="55">
        <f>G1003+G1006+G1012+G1015+G1018+G1021+G1027+G1030+G1033+G1036+G1009+G1024</f>
        <v>20539740</v>
      </c>
      <c r="H1002" s="55">
        <f>H1003+H1006+H1012+H1015+H1018+H1021+H1027+H1030+H1033+H1036+H1009+H1024</f>
        <v>20605740</v>
      </c>
      <c r="I1002" s="54">
        <v>320100000</v>
      </c>
      <c r="J1002" s="36" t="str">
        <f t="shared" si="121"/>
        <v>0320100000</v>
      </c>
      <c r="K1002" s="45" t="str">
        <f t="shared" si="122"/>
        <v>60910030320100000000</v>
      </c>
    </row>
    <row r="1003" spans="1:11" s="101" customFormat="1" ht="38.25">
      <c r="A1003" s="103" t="s">
        <v>769</v>
      </c>
      <c r="B1003" s="53" t="s">
        <v>717</v>
      </c>
      <c r="C1003" s="54" t="s">
        <v>367</v>
      </c>
      <c r="D1003" s="54" t="s">
        <v>28</v>
      </c>
      <c r="E1003" s="54" t="s">
        <v>770</v>
      </c>
      <c r="F1003" s="54" t="s">
        <v>24</v>
      </c>
      <c r="G1003" s="55">
        <f>G1004</f>
        <v>6350000</v>
      </c>
      <c r="H1003" s="55">
        <f>H1004</f>
        <v>6350000</v>
      </c>
      <c r="I1003" s="54">
        <v>320180030</v>
      </c>
      <c r="J1003" s="36" t="str">
        <f t="shared" si="121"/>
        <v>0320180030</v>
      </c>
      <c r="K1003" s="45" t="str">
        <f t="shared" si="122"/>
        <v>60910030320180030000</v>
      </c>
    </row>
    <row r="1004" spans="1:11" s="101" customFormat="1">
      <c r="A1004" s="70" t="s">
        <v>541</v>
      </c>
      <c r="B1004" s="53" t="s">
        <v>717</v>
      </c>
      <c r="C1004" s="54" t="s">
        <v>367</v>
      </c>
      <c r="D1004" s="54" t="s">
        <v>28</v>
      </c>
      <c r="E1004" s="54" t="s">
        <v>770</v>
      </c>
      <c r="F1004" s="54" t="s">
        <v>542</v>
      </c>
      <c r="G1004" s="55">
        <f>G1005</f>
        <v>6350000</v>
      </c>
      <c r="H1004" s="55">
        <f>H1005</f>
        <v>6350000</v>
      </c>
      <c r="I1004" s="54">
        <v>320180030</v>
      </c>
      <c r="J1004" s="36" t="str">
        <f t="shared" si="121"/>
        <v>0320180030</v>
      </c>
      <c r="K1004" s="45" t="str">
        <f t="shared" si="122"/>
        <v>60910030320180030310</v>
      </c>
    </row>
    <row r="1005" spans="1:11" s="101" customFormat="1" ht="25.5">
      <c r="A1005" s="57" t="s">
        <v>543</v>
      </c>
      <c r="B1005" s="53" t="s">
        <v>717</v>
      </c>
      <c r="C1005" s="54" t="s">
        <v>367</v>
      </c>
      <c r="D1005" s="54" t="s">
        <v>28</v>
      </c>
      <c r="E1005" s="54" t="s">
        <v>770</v>
      </c>
      <c r="F1005" s="54" t="s">
        <v>544</v>
      </c>
      <c r="G1005" s="55">
        <f>VLOOKUP($K1005,'[1]исх данные 2018-2019'!$A$10:$H$548,6,0)</f>
        <v>6350000</v>
      </c>
      <c r="H1005" s="55">
        <f>VLOOKUP($K1005,'[1]исх данные 2018-2019'!$A$10:$H$548,7,0)</f>
        <v>6350000</v>
      </c>
      <c r="I1005" s="54">
        <v>320180030</v>
      </c>
      <c r="J1005" s="36" t="str">
        <f t="shared" si="121"/>
        <v>0320180030</v>
      </c>
      <c r="K1005" s="45" t="str">
        <f t="shared" si="122"/>
        <v>60910030320180030313</v>
      </c>
    </row>
    <row r="1006" spans="1:11" s="101" customFormat="1" ht="38.25">
      <c r="A1006" s="103" t="s">
        <v>771</v>
      </c>
      <c r="B1006" s="53" t="s">
        <v>717</v>
      </c>
      <c r="C1006" s="54" t="s">
        <v>367</v>
      </c>
      <c r="D1006" s="54" t="s">
        <v>28</v>
      </c>
      <c r="E1006" s="54" t="s">
        <v>772</v>
      </c>
      <c r="F1006" s="54" t="s">
        <v>24</v>
      </c>
      <c r="G1006" s="55">
        <f>G1007</f>
        <v>694280</v>
      </c>
      <c r="H1006" s="55">
        <f>H1007</f>
        <v>694280</v>
      </c>
      <c r="I1006" s="54">
        <v>320180070</v>
      </c>
      <c r="J1006" s="36" t="str">
        <f t="shared" si="121"/>
        <v>0320180070</v>
      </c>
      <c r="K1006" s="45" t="str">
        <f t="shared" si="122"/>
        <v>60910030320180070000</v>
      </c>
    </row>
    <row r="1007" spans="1:11" s="101" customFormat="1">
      <c r="A1007" s="70" t="s">
        <v>541</v>
      </c>
      <c r="B1007" s="53" t="s">
        <v>717</v>
      </c>
      <c r="C1007" s="54" t="s">
        <v>367</v>
      </c>
      <c r="D1007" s="54" t="s">
        <v>28</v>
      </c>
      <c r="E1007" s="54" t="s">
        <v>772</v>
      </c>
      <c r="F1007" s="54" t="s">
        <v>542</v>
      </c>
      <c r="G1007" s="55">
        <f>G1008</f>
        <v>694280</v>
      </c>
      <c r="H1007" s="55">
        <f>H1008</f>
        <v>694280</v>
      </c>
      <c r="I1007" s="54">
        <v>320180070</v>
      </c>
      <c r="J1007" s="36" t="str">
        <f t="shared" si="121"/>
        <v>0320180070</v>
      </c>
      <c r="K1007" s="45" t="str">
        <f t="shared" si="122"/>
        <v>60910030320180070310</v>
      </c>
    </row>
    <row r="1008" spans="1:11" s="101" customFormat="1" ht="25.5">
      <c r="A1008" s="57" t="s">
        <v>543</v>
      </c>
      <c r="B1008" s="53" t="s">
        <v>717</v>
      </c>
      <c r="C1008" s="54" t="s">
        <v>367</v>
      </c>
      <c r="D1008" s="54" t="s">
        <v>28</v>
      </c>
      <c r="E1008" s="54" t="s">
        <v>772</v>
      </c>
      <c r="F1008" s="54" t="s">
        <v>544</v>
      </c>
      <c r="G1008" s="55">
        <f>VLOOKUP($K1008,'[1]исх данные 2018-2019'!$A$10:$H$548,6,0)</f>
        <v>694280</v>
      </c>
      <c r="H1008" s="55">
        <f>VLOOKUP($K1008,'[1]исх данные 2018-2019'!$A$10:$H$548,7,0)</f>
        <v>694280</v>
      </c>
      <c r="I1008" s="54">
        <v>320180070</v>
      </c>
      <c r="J1008" s="36" t="str">
        <f t="shared" si="121"/>
        <v>0320180070</v>
      </c>
      <c r="K1008" s="45" t="str">
        <f t="shared" si="122"/>
        <v>60910030320180070313</v>
      </c>
    </row>
    <row r="1009" spans="1:11" s="112" customFormat="1" ht="25.5">
      <c r="A1009" s="103" t="s">
        <v>773</v>
      </c>
      <c r="B1009" s="53" t="s">
        <v>717</v>
      </c>
      <c r="C1009" s="54" t="s">
        <v>367</v>
      </c>
      <c r="D1009" s="54" t="s">
        <v>28</v>
      </c>
      <c r="E1009" s="54" t="s">
        <v>774</v>
      </c>
      <c r="F1009" s="54" t="s">
        <v>24</v>
      </c>
      <c r="G1009" s="55">
        <f>G1010</f>
        <v>1664000</v>
      </c>
      <c r="H1009" s="55">
        <f>H1010</f>
        <v>1730000</v>
      </c>
      <c r="I1009" s="54">
        <v>320180080</v>
      </c>
      <c r="J1009" s="36" t="str">
        <f t="shared" si="121"/>
        <v>0320180080</v>
      </c>
      <c r="K1009" s="45" t="str">
        <f t="shared" si="122"/>
        <v>60910030320180080000</v>
      </c>
    </row>
    <row r="1010" spans="1:11" s="101" customFormat="1">
      <c r="A1010" s="70" t="s">
        <v>541</v>
      </c>
      <c r="B1010" s="53" t="s">
        <v>717</v>
      </c>
      <c r="C1010" s="54" t="s">
        <v>367</v>
      </c>
      <c r="D1010" s="54" t="s">
        <v>28</v>
      </c>
      <c r="E1010" s="54" t="s">
        <v>774</v>
      </c>
      <c r="F1010" s="54" t="s">
        <v>542</v>
      </c>
      <c r="G1010" s="55">
        <f>G1011</f>
        <v>1664000</v>
      </c>
      <c r="H1010" s="55">
        <f>H1011</f>
        <v>1730000</v>
      </c>
      <c r="I1010" s="54">
        <v>320180080</v>
      </c>
      <c r="J1010" s="36" t="str">
        <f t="shared" si="121"/>
        <v>0320180080</v>
      </c>
      <c r="K1010" s="45" t="str">
        <f t="shared" si="122"/>
        <v>60910030320180080310</v>
      </c>
    </row>
    <row r="1011" spans="1:11" s="101" customFormat="1" ht="25.5">
      <c r="A1011" s="57" t="s">
        <v>543</v>
      </c>
      <c r="B1011" s="53" t="s">
        <v>717</v>
      </c>
      <c r="C1011" s="54" t="s">
        <v>367</v>
      </c>
      <c r="D1011" s="54" t="s">
        <v>28</v>
      </c>
      <c r="E1011" s="54" t="s">
        <v>774</v>
      </c>
      <c r="F1011" s="54" t="s">
        <v>544</v>
      </c>
      <c r="G1011" s="55">
        <f>VLOOKUP($K1011,'[1]исх данные 2018-2019'!$A$10:$H$548,6,0)</f>
        <v>1664000</v>
      </c>
      <c r="H1011" s="55">
        <f>VLOOKUP($K1011,'[1]исх данные 2018-2019'!$A$10:$H$548,7,0)</f>
        <v>1730000</v>
      </c>
      <c r="I1011" s="54">
        <v>320180080</v>
      </c>
      <c r="J1011" s="36" t="str">
        <f t="shared" si="121"/>
        <v>0320180080</v>
      </c>
      <c r="K1011" s="45" t="str">
        <f t="shared" si="122"/>
        <v>60910030320180080313</v>
      </c>
    </row>
    <row r="1012" spans="1:11" s="101" customFormat="1" ht="25.5">
      <c r="A1012" s="103" t="s">
        <v>775</v>
      </c>
      <c r="B1012" s="53" t="s">
        <v>717</v>
      </c>
      <c r="C1012" s="54" t="s">
        <v>367</v>
      </c>
      <c r="D1012" s="54" t="s">
        <v>28</v>
      </c>
      <c r="E1012" s="54" t="s">
        <v>776</v>
      </c>
      <c r="F1012" s="54" t="s">
        <v>24</v>
      </c>
      <c r="G1012" s="55">
        <f>G1013</f>
        <v>5718000</v>
      </c>
      <c r="H1012" s="55">
        <f>H1013</f>
        <v>5718000</v>
      </c>
      <c r="I1012" s="54">
        <v>320180100</v>
      </c>
      <c r="J1012" s="36" t="str">
        <f t="shared" si="121"/>
        <v>0320180100</v>
      </c>
      <c r="K1012" s="45" t="str">
        <f t="shared" si="122"/>
        <v>60910030320180100000</v>
      </c>
    </row>
    <row r="1013" spans="1:11" s="120" customFormat="1">
      <c r="A1013" s="70" t="s">
        <v>541</v>
      </c>
      <c r="B1013" s="53" t="s">
        <v>717</v>
      </c>
      <c r="C1013" s="54" t="s">
        <v>367</v>
      </c>
      <c r="D1013" s="54" t="s">
        <v>28</v>
      </c>
      <c r="E1013" s="54" t="s">
        <v>776</v>
      </c>
      <c r="F1013" s="54" t="s">
        <v>542</v>
      </c>
      <c r="G1013" s="55">
        <f>G1014</f>
        <v>5718000</v>
      </c>
      <c r="H1013" s="55">
        <f>H1014</f>
        <v>5718000</v>
      </c>
      <c r="I1013" s="54">
        <v>320180100</v>
      </c>
      <c r="J1013" s="36" t="str">
        <f t="shared" si="121"/>
        <v>0320180100</v>
      </c>
      <c r="K1013" s="45" t="str">
        <f t="shared" si="122"/>
        <v>60910030320180100310</v>
      </c>
    </row>
    <row r="1014" spans="1:11" s="38" customFormat="1" ht="25.5">
      <c r="A1014" s="57" t="s">
        <v>543</v>
      </c>
      <c r="B1014" s="53" t="s">
        <v>717</v>
      </c>
      <c r="C1014" s="54" t="s">
        <v>367</v>
      </c>
      <c r="D1014" s="54" t="s">
        <v>28</v>
      </c>
      <c r="E1014" s="54" t="s">
        <v>776</v>
      </c>
      <c r="F1014" s="54" t="s">
        <v>544</v>
      </c>
      <c r="G1014" s="55">
        <f>VLOOKUP($K1014,'[1]исх данные 2018-2019'!$A$10:$H$548,6,0)</f>
        <v>5718000</v>
      </c>
      <c r="H1014" s="55">
        <f>VLOOKUP($K1014,'[1]исх данные 2018-2019'!$A$10:$H$548,7,0)</f>
        <v>5718000</v>
      </c>
      <c r="I1014" s="54">
        <v>320180100</v>
      </c>
      <c r="J1014" s="36" t="str">
        <f t="shared" si="121"/>
        <v>0320180100</v>
      </c>
      <c r="K1014" s="45" t="str">
        <f t="shared" si="122"/>
        <v>60910030320180100313</v>
      </c>
    </row>
    <row r="1015" spans="1:11" s="38" customFormat="1" ht="25.5">
      <c r="A1015" s="103" t="s">
        <v>777</v>
      </c>
      <c r="B1015" s="53" t="s">
        <v>717</v>
      </c>
      <c r="C1015" s="54" t="s">
        <v>367</v>
      </c>
      <c r="D1015" s="54" t="s">
        <v>28</v>
      </c>
      <c r="E1015" s="54" t="s">
        <v>778</v>
      </c>
      <c r="F1015" s="54" t="s">
        <v>24</v>
      </c>
      <c r="G1015" s="55">
        <f>G1016</f>
        <v>1080000</v>
      </c>
      <c r="H1015" s="55">
        <f>H1016</f>
        <v>1080000</v>
      </c>
      <c r="I1015" s="54">
        <v>320180110</v>
      </c>
      <c r="J1015" s="36" t="str">
        <f t="shared" si="121"/>
        <v>0320180110</v>
      </c>
      <c r="K1015" s="45" t="str">
        <f t="shared" si="122"/>
        <v>60910030320180110000</v>
      </c>
    </row>
    <row r="1016" spans="1:11" s="38" customFormat="1">
      <c r="A1016" s="70" t="s">
        <v>541</v>
      </c>
      <c r="B1016" s="53" t="s">
        <v>717</v>
      </c>
      <c r="C1016" s="54" t="s">
        <v>367</v>
      </c>
      <c r="D1016" s="54" t="s">
        <v>28</v>
      </c>
      <c r="E1016" s="54" t="s">
        <v>778</v>
      </c>
      <c r="F1016" s="54" t="s">
        <v>542</v>
      </c>
      <c r="G1016" s="55">
        <f>G1017</f>
        <v>1080000</v>
      </c>
      <c r="H1016" s="55">
        <f>H1017</f>
        <v>1080000</v>
      </c>
      <c r="I1016" s="54">
        <v>320180110</v>
      </c>
      <c r="J1016" s="36" t="str">
        <f t="shared" si="121"/>
        <v>0320180110</v>
      </c>
      <c r="K1016" s="45" t="str">
        <f t="shared" si="122"/>
        <v>60910030320180110310</v>
      </c>
    </row>
    <row r="1017" spans="1:11" s="38" customFormat="1" ht="25.5">
      <c r="A1017" s="57" t="s">
        <v>543</v>
      </c>
      <c r="B1017" s="53" t="s">
        <v>717</v>
      </c>
      <c r="C1017" s="54" t="s">
        <v>367</v>
      </c>
      <c r="D1017" s="54" t="s">
        <v>28</v>
      </c>
      <c r="E1017" s="54" t="s">
        <v>778</v>
      </c>
      <c r="F1017" s="54" t="s">
        <v>544</v>
      </c>
      <c r="G1017" s="55">
        <f>VLOOKUP($K1017,'[1]исх данные 2018-2019'!$A$10:$H$548,6,0)</f>
        <v>1080000</v>
      </c>
      <c r="H1017" s="55">
        <f>VLOOKUP($K1017,'[1]исх данные 2018-2019'!$A$10:$H$548,7,0)</f>
        <v>1080000</v>
      </c>
      <c r="I1017" s="54">
        <v>320180110</v>
      </c>
      <c r="J1017" s="36" t="str">
        <f t="shared" si="121"/>
        <v>0320180110</v>
      </c>
      <c r="K1017" s="45" t="str">
        <f t="shared" si="122"/>
        <v>60910030320180110313</v>
      </c>
    </row>
    <row r="1018" spans="1:11" s="38" customFormat="1" ht="89.25">
      <c r="A1018" s="103" t="s">
        <v>779</v>
      </c>
      <c r="B1018" s="53" t="s">
        <v>717</v>
      </c>
      <c r="C1018" s="54" t="s">
        <v>367</v>
      </c>
      <c r="D1018" s="54" t="s">
        <v>28</v>
      </c>
      <c r="E1018" s="54" t="s">
        <v>780</v>
      </c>
      <c r="F1018" s="54" t="s">
        <v>24</v>
      </c>
      <c r="G1018" s="55">
        <f>G1019</f>
        <v>1025460</v>
      </c>
      <c r="H1018" s="55">
        <f>H1019</f>
        <v>1025460</v>
      </c>
      <c r="I1018" s="54">
        <v>320180120</v>
      </c>
      <c r="J1018" s="36" t="str">
        <f t="shared" si="121"/>
        <v>0320180120</v>
      </c>
      <c r="K1018" s="45" t="str">
        <f t="shared" si="122"/>
        <v>60910030320180120000</v>
      </c>
    </row>
    <row r="1019" spans="1:11" s="38" customFormat="1">
      <c r="A1019" s="70" t="s">
        <v>541</v>
      </c>
      <c r="B1019" s="53" t="s">
        <v>717</v>
      </c>
      <c r="C1019" s="54" t="s">
        <v>367</v>
      </c>
      <c r="D1019" s="54" t="s">
        <v>28</v>
      </c>
      <c r="E1019" s="54" t="s">
        <v>780</v>
      </c>
      <c r="F1019" s="54" t="s">
        <v>542</v>
      </c>
      <c r="G1019" s="55">
        <f>G1020</f>
        <v>1025460</v>
      </c>
      <c r="H1019" s="55">
        <f>H1020</f>
        <v>1025460</v>
      </c>
      <c r="I1019" s="54">
        <v>320180120</v>
      </c>
      <c r="J1019" s="36" t="str">
        <f t="shared" si="121"/>
        <v>0320180120</v>
      </c>
      <c r="K1019" s="45" t="str">
        <f t="shared" si="122"/>
        <v>60910030320180120310</v>
      </c>
    </row>
    <row r="1020" spans="1:11" s="38" customFormat="1" ht="25.5">
      <c r="A1020" s="57" t="s">
        <v>543</v>
      </c>
      <c r="B1020" s="53" t="s">
        <v>717</v>
      </c>
      <c r="C1020" s="54" t="s">
        <v>367</v>
      </c>
      <c r="D1020" s="54" t="s">
        <v>28</v>
      </c>
      <c r="E1020" s="54" t="s">
        <v>780</v>
      </c>
      <c r="F1020" s="54" t="s">
        <v>544</v>
      </c>
      <c r="G1020" s="55">
        <f>VLOOKUP($K1020,'[1]исх данные 2018-2019'!$A$10:$H$548,6,0)</f>
        <v>1025460</v>
      </c>
      <c r="H1020" s="55">
        <f>VLOOKUP($K1020,'[1]исх данные 2018-2019'!$A$10:$H$548,7,0)</f>
        <v>1025460</v>
      </c>
      <c r="I1020" s="54">
        <v>320180120</v>
      </c>
      <c r="J1020" s="36" t="str">
        <f t="shared" si="121"/>
        <v>0320180120</v>
      </c>
      <c r="K1020" s="45" t="str">
        <f t="shared" si="122"/>
        <v>60910030320180120313</v>
      </c>
    </row>
    <row r="1021" spans="1:11" s="38" customFormat="1" ht="25.5">
      <c r="A1021" s="103" t="s">
        <v>781</v>
      </c>
      <c r="B1021" s="53" t="s">
        <v>717</v>
      </c>
      <c r="C1021" s="54" t="s">
        <v>367</v>
      </c>
      <c r="D1021" s="54" t="s">
        <v>28</v>
      </c>
      <c r="E1021" s="54" t="s">
        <v>782</v>
      </c>
      <c r="F1021" s="54" t="s">
        <v>24</v>
      </c>
      <c r="G1021" s="55">
        <f>G1022</f>
        <v>714000</v>
      </c>
      <c r="H1021" s="55">
        <f>H1022</f>
        <v>714000</v>
      </c>
      <c r="I1021" s="54">
        <v>320180140</v>
      </c>
      <c r="J1021" s="36" t="str">
        <f t="shared" si="121"/>
        <v>0320180140</v>
      </c>
      <c r="K1021" s="45" t="str">
        <f t="shared" si="122"/>
        <v>60910030320180140000</v>
      </c>
    </row>
    <row r="1022" spans="1:11" s="59" customFormat="1">
      <c r="A1022" s="70" t="s">
        <v>541</v>
      </c>
      <c r="B1022" s="53" t="s">
        <v>717</v>
      </c>
      <c r="C1022" s="54" t="s">
        <v>367</v>
      </c>
      <c r="D1022" s="54" t="s">
        <v>28</v>
      </c>
      <c r="E1022" s="54" t="s">
        <v>782</v>
      </c>
      <c r="F1022" s="54" t="s">
        <v>542</v>
      </c>
      <c r="G1022" s="55">
        <f>G1023</f>
        <v>714000</v>
      </c>
      <c r="H1022" s="55">
        <f>H1023</f>
        <v>714000</v>
      </c>
      <c r="I1022" s="54">
        <v>320180140</v>
      </c>
      <c r="J1022" s="36" t="str">
        <f t="shared" si="121"/>
        <v>0320180140</v>
      </c>
      <c r="K1022" s="45" t="str">
        <f t="shared" si="122"/>
        <v>60910030320180140310</v>
      </c>
    </row>
    <row r="1023" spans="1:11" s="38" customFormat="1" ht="25.5">
      <c r="A1023" s="57" t="s">
        <v>543</v>
      </c>
      <c r="B1023" s="53" t="s">
        <v>717</v>
      </c>
      <c r="C1023" s="54" t="s">
        <v>367</v>
      </c>
      <c r="D1023" s="54" t="s">
        <v>28</v>
      </c>
      <c r="E1023" s="54" t="s">
        <v>782</v>
      </c>
      <c r="F1023" s="54" t="s">
        <v>544</v>
      </c>
      <c r="G1023" s="55">
        <f>VLOOKUP($K1023,'[1]исх данные 2018-2019'!$A$10:$H$548,6,0)</f>
        <v>714000</v>
      </c>
      <c r="H1023" s="55">
        <f>VLOOKUP($K1023,'[1]исх данные 2018-2019'!$A$10:$H$548,7,0)</f>
        <v>714000</v>
      </c>
      <c r="I1023" s="54">
        <v>320180140</v>
      </c>
      <c r="J1023" s="36" t="str">
        <f t="shared" si="121"/>
        <v>0320180140</v>
      </c>
      <c r="K1023" s="45" t="str">
        <f t="shared" si="122"/>
        <v>60910030320180140313</v>
      </c>
    </row>
    <row r="1024" spans="1:11" s="38" customFormat="1" ht="51">
      <c r="A1024" s="103" t="s">
        <v>783</v>
      </c>
      <c r="B1024" s="53" t="s">
        <v>717</v>
      </c>
      <c r="C1024" s="54" t="s">
        <v>367</v>
      </c>
      <c r="D1024" s="54" t="s">
        <v>28</v>
      </c>
      <c r="E1024" s="54" t="s">
        <v>784</v>
      </c>
      <c r="F1024" s="54" t="s">
        <v>24</v>
      </c>
      <c r="G1024" s="55">
        <f>G1025</f>
        <v>300000</v>
      </c>
      <c r="H1024" s="55">
        <f>H1025</f>
        <v>300000</v>
      </c>
      <c r="I1024" s="54">
        <v>320180150</v>
      </c>
      <c r="J1024" s="36" t="str">
        <f t="shared" si="121"/>
        <v>0320180150</v>
      </c>
      <c r="K1024" s="45" t="str">
        <f t="shared" si="122"/>
        <v>60910030320180150000</v>
      </c>
    </row>
    <row r="1025" spans="1:11" s="38" customFormat="1">
      <c r="A1025" s="70" t="s">
        <v>541</v>
      </c>
      <c r="B1025" s="53" t="s">
        <v>717</v>
      </c>
      <c r="C1025" s="54" t="s">
        <v>367</v>
      </c>
      <c r="D1025" s="54" t="s">
        <v>28</v>
      </c>
      <c r="E1025" s="54" t="s">
        <v>784</v>
      </c>
      <c r="F1025" s="54" t="s">
        <v>542</v>
      </c>
      <c r="G1025" s="55">
        <f>G1026</f>
        <v>300000</v>
      </c>
      <c r="H1025" s="55">
        <f>H1026</f>
        <v>300000</v>
      </c>
      <c r="I1025" s="54">
        <v>320180150</v>
      </c>
      <c r="J1025" s="36" t="str">
        <f t="shared" si="121"/>
        <v>0320180150</v>
      </c>
      <c r="K1025" s="45" t="str">
        <f t="shared" si="122"/>
        <v>60910030320180150310</v>
      </c>
    </row>
    <row r="1026" spans="1:11" s="38" customFormat="1" ht="25.5">
      <c r="A1026" s="57" t="s">
        <v>543</v>
      </c>
      <c r="B1026" s="53" t="s">
        <v>717</v>
      </c>
      <c r="C1026" s="54" t="s">
        <v>367</v>
      </c>
      <c r="D1026" s="54" t="s">
        <v>28</v>
      </c>
      <c r="E1026" s="54" t="s">
        <v>784</v>
      </c>
      <c r="F1026" s="54" t="s">
        <v>544</v>
      </c>
      <c r="G1026" s="55">
        <f>VLOOKUP($K1026,'[1]исх данные 2018-2019'!$A$10:$H$548,6,0)</f>
        <v>300000</v>
      </c>
      <c r="H1026" s="55">
        <f>VLOOKUP($K1026,'[1]исх данные 2018-2019'!$A$10:$H$548,7,0)</f>
        <v>300000</v>
      </c>
      <c r="I1026" s="54">
        <v>320180150</v>
      </c>
      <c r="J1026" s="36" t="str">
        <f t="shared" si="121"/>
        <v>0320180150</v>
      </c>
      <c r="K1026" s="45" t="str">
        <f t="shared" si="122"/>
        <v>60910030320180150313</v>
      </c>
    </row>
    <row r="1027" spans="1:11" s="38" customFormat="1" ht="25.5">
      <c r="A1027" s="103" t="s">
        <v>785</v>
      </c>
      <c r="B1027" s="53" t="s">
        <v>717</v>
      </c>
      <c r="C1027" s="54" t="s">
        <v>367</v>
      </c>
      <c r="D1027" s="54" t="s">
        <v>28</v>
      </c>
      <c r="E1027" s="54" t="s">
        <v>786</v>
      </c>
      <c r="F1027" s="54" t="s">
        <v>24</v>
      </c>
      <c r="G1027" s="55">
        <f>G1028</f>
        <v>1020000</v>
      </c>
      <c r="H1027" s="55">
        <f>H1028</f>
        <v>1020000</v>
      </c>
      <c r="I1027" s="54">
        <v>320180160</v>
      </c>
      <c r="J1027" s="36" t="str">
        <f t="shared" si="121"/>
        <v>0320180160</v>
      </c>
      <c r="K1027" s="45" t="str">
        <f t="shared" si="122"/>
        <v>60910030320180160000</v>
      </c>
    </row>
    <row r="1028" spans="1:11" s="59" customFormat="1">
      <c r="A1028" s="70" t="s">
        <v>541</v>
      </c>
      <c r="B1028" s="53" t="s">
        <v>717</v>
      </c>
      <c r="C1028" s="54" t="s">
        <v>367</v>
      </c>
      <c r="D1028" s="54" t="s">
        <v>28</v>
      </c>
      <c r="E1028" s="54" t="s">
        <v>786</v>
      </c>
      <c r="F1028" s="54" t="s">
        <v>542</v>
      </c>
      <c r="G1028" s="55">
        <f>G1029</f>
        <v>1020000</v>
      </c>
      <c r="H1028" s="55">
        <f>H1029</f>
        <v>1020000</v>
      </c>
      <c r="I1028" s="54">
        <v>320180160</v>
      </c>
      <c r="J1028" s="36" t="str">
        <f t="shared" si="121"/>
        <v>0320180160</v>
      </c>
      <c r="K1028" s="45" t="str">
        <f t="shared" si="122"/>
        <v>60910030320180160310</v>
      </c>
    </row>
    <row r="1029" spans="1:11" s="38" customFormat="1" ht="25.5">
      <c r="A1029" s="57" t="s">
        <v>543</v>
      </c>
      <c r="B1029" s="53" t="s">
        <v>717</v>
      </c>
      <c r="C1029" s="54" t="s">
        <v>367</v>
      </c>
      <c r="D1029" s="54" t="s">
        <v>28</v>
      </c>
      <c r="E1029" s="54" t="s">
        <v>786</v>
      </c>
      <c r="F1029" s="54" t="s">
        <v>544</v>
      </c>
      <c r="G1029" s="55">
        <f>VLOOKUP($K1029,'[1]исх данные 2018-2019'!$A$10:$H$548,6,0)</f>
        <v>1020000</v>
      </c>
      <c r="H1029" s="55">
        <f>VLOOKUP($K1029,'[1]исх данные 2018-2019'!$A$10:$H$548,7,0)</f>
        <v>1020000</v>
      </c>
      <c r="I1029" s="54">
        <v>320180160</v>
      </c>
      <c r="J1029" s="36" t="str">
        <f t="shared" si="121"/>
        <v>0320180160</v>
      </c>
      <c r="K1029" s="45" t="str">
        <f t="shared" si="122"/>
        <v>60910030320180160313</v>
      </c>
    </row>
    <row r="1030" spans="1:11" s="38" customFormat="1">
      <c r="A1030" s="103" t="s">
        <v>787</v>
      </c>
      <c r="B1030" s="53" t="s">
        <v>717</v>
      </c>
      <c r="C1030" s="54" t="s">
        <v>367</v>
      </c>
      <c r="D1030" s="54" t="s">
        <v>28</v>
      </c>
      <c r="E1030" s="54" t="s">
        <v>788</v>
      </c>
      <c r="F1030" s="54" t="s">
        <v>24</v>
      </c>
      <c r="G1030" s="55">
        <f>G1031</f>
        <v>1854000</v>
      </c>
      <c r="H1030" s="55">
        <f>H1031</f>
        <v>1854000</v>
      </c>
      <c r="I1030" s="54">
        <v>320180180</v>
      </c>
      <c r="J1030" s="36" t="str">
        <f t="shared" si="121"/>
        <v>0320180180</v>
      </c>
      <c r="K1030" s="45" t="str">
        <f t="shared" si="122"/>
        <v>60910030320180180000</v>
      </c>
    </row>
    <row r="1031" spans="1:11" s="38" customFormat="1">
      <c r="A1031" s="70" t="s">
        <v>541</v>
      </c>
      <c r="B1031" s="53" t="s">
        <v>717</v>
      </c>
      <c r="C1031" s="54" t="s">
        <v>367</v>
      </c>
      <c r="D1031" s="54" t="s">
        <v>28</v>
      </c>
      <c r="E1031" s="54" t="s">
        <v>788</v>
      </c>
      <c r="F1031" s="54" t="s">
        <v>542</v>
      </c>
      <c r="G1031" s="55">
        <f>G1032</f>
        <v>1854000</v>
      </c>
      <c r="H1031" s="55">
        <f>H1032</f>
        <v>1854000</v>
      </c>
      <c r="I1031" s="54">
        <v>320180180</v>
      </c>
      <c r="J1031" s="36" t="str">
        <f t="shared" si="121"/>
        <v>0320180180</v>
      </c>
      <c r="K1031" s="45" t="str">
        <f t="shared" si="122"/>
        <v>60910030320180180310</v>
      </c>
    </row>
    <row r="1032" spans="1:11" s="38" customFormat="1" ht="25.5">
      <c r="A1032" s="57" t="s">
        <v>543</v>
      </c>
      <c r="B1032" s="53" t="s">
        <v>717</v>
      </c>
      <c r="C1032" s="54" t="s">
        <v>367</v>
      </c>
      <c r="D1032" s="54" t="s">
        <v>28</v>
      </c>
      <c r="E1032" s="54" t="s">
        <v>788</v>
      </c>
      <c r="F1032" s="54" t="s">
        <v>544</v>
      </c>
      <c r="G1032" s="55">
        <f>VLOOKUP($K1032,'[1]исх данные 2018-2019'!$A$10:$H$548,6,0)</f>
        <v>1854000</v>
      </c>
      <c r="H1032" s="55">
        <f>VLOOKUP($K1032,'[1]исх данные 2018-2019'!$A$10:$H$548,7,0)</f>
        <v>1854000</v>
      </c>
      <c r="I1032" s="54">
        <v>320180180</v>
      </c>
      <c r="J1032" s="36" t="str">
        <f t="shared" si="121"/>
        <v>0320180180</v>
      </c>
      <c r="K1032" s="45" t="str">
        <f t="shared" si="122"/>
        <v>60910030320180180313</v>
      </c>
    </row>
    <row r="1033" spans="1:11" s="38" customFormat="1" ht="25.5">
      <c r="A1033" s="103" t="s">
        <v>1298</v>
      </c>
      <c r="B1033" s="53" t="s">
        <v>717</v>
      </c>
      <c r="C1033" s="54" t="s">
        <v>367</v>
      </c>
      <c r="D1033" s="54" t="s">
        <v>28</v>
      </c>
      <c r="E1033" s="54" t="s">
        <v>1299</v>
      </c>
      <c r="F1033" s="54" t="s">
        <v>24</v>
      </c>
      <c r="G1033" s="55">
        <f>G1034</f>
        <v>20000</v>
      </c>
      <c r="H1033" s="55">
        <f>H1034</f>
        <v>20000</v>
      </c>
      <c r="I1033" s="54">
        <v>320180190</v>
      </c>
      <c r="J1033" s="36" t="str">
        <f t="shared" si="121"/>
        <v>0320180190</v>
      </c>
      <c r="K1033" s="45" t="str">
        <f t="shared" si="122"/>
        <v>60910030320180190000</v>
      </c>
    </row>
    <row r="1034" spans="1:11" s="38" customFormat="1">
      <c r="A1034" s="70" t="s">
        <v>541</v>
      </c>
      <c r="B1034" s="53" t="s">
        <v>717</v>
      </c>
      <c r="C1034" s="54" t="s">
        <v>367</v>
      </c>
      <c r="D1034" s="54" t="s">
        <v>28</v>
      </c>
      <c r="E1034" s="54" t="s">
        <v>1299</v>
      </c>
      <c r="F1034" s="54" t="s">
        <v>542</v>
      </c>
      <c r="G1034" s="55">
        <f>G1035</f>
        <v>20000</v>
      </c>
      <c r="H1034" s="55">
        <f>H1035</f>
        <v>20000</v>
      </c>
      <c r="I1034" s="54">
        <v>320180190</v>
      </c>
      <c r="J1034" s="36" t="str">
        <f t="shared" si="121"/>
        <v>0320180190</v>
      </c>
      <c r="K1034" s="45" t="str">
        <f t="shared" si="122"/>
        <v>60910030320180190310</v>
      </c>
    </row>
    <row r="1035" spans="1:11" s="38" customFormat="1" ht="25.5">
      <c r="A1035" s="57" t="s">
        <v>543</v>
      </c>
      <c r="B1035" s="53" t="s">
        <v>717</v>
      </c>
      <c r="C1035" s="54" t="s">
        <v>367</v>
      </c>
      <c r="D1035" s="54" t="s">
        <v>28</v>
      </c>
      <c r="E1035" s="54" t="s">
        <v>1299</v>
      </c>
      <c r="F1035" s="54" t="s">
        <v>544</v>
      </c>
      <c r="G1035" s="55">
        <f>VLOOKUP($K1035,'[1]исх данные 2018-2019'!$A$10:$H$548,6,0)</f>
        <v>20000</v>
      </c>
      <c r="H1035" s="55">
        <f>VLOOKUP($K1035,'[1]исх данные 2018-2019'!$A$10:$H$548,7,0)</f>
        <v>20000</v>
      </c>
      <c r="I1035" s="54">
        <v>320180190</v>
      </c>
      <c r="J1035" s="36" t="str">
        <f t="shared" si="121"/>
        <v>0320180190</v>
      </c>
      <c r="K1035" s="45" t="str">
        <f t="shared" si="122"/>
        <v>60910030320180190313</v>
      </c>
    </row>
    <row r="1036" spans="1:11" s="59" customFormat="1" ht="38.25">
      <c r="A1036" s="103" t="s">
        <v>1300</v>
      </c>
      <c r="B1036" s="53" t="s">
        <v>717</v>
      </c>
      <c r="C1036" s="54" t="s">
        <v>367</v>
      </c>
      <c r="D1036" s="54" t="s">
        <v>28</v>
      </c>
      <c r="E1036" s="54" t="s">
        <v>790</v>
      </c>
      <c r="F1036" s="54" t="s">
        <v>24</v>
      </c>
      <c r="G1036" s="55">
        <f>G1037</f>
        <v>100000</v>
      </c>
      <c r="H1036" s="55">
        <f>H1037</f>
        <v>100000</v>
      </c>
      <c r="I1036" s="54">
        <v>320180210</v>
      </c>
      <c r="J1036" s="36" t="str">
        <f t="shared" si="121"/>
        <v>0320180210</v>
      </c>
      <c r="K1036" s="45" t="str">
        <f t="shared" si="122"/>
        <v>60910030320180210000</v>
      </c>
    </row>
    <row r="1037" spans="1:11" s="38" customFormat="1">
      <c r="A1037" s="70" t="s">
        <v>541</v>
      </c>
      <c r="B1037" s="53" t="s">
        <v>717</v>
      </c>
      <c r="C1037" s="54" t="s">
        <v>367</v>
      </c>
      <c r="D1037" s="54" t="s">
        <v>28</v>
      </c>
      <c r="E1037" s="54" t="s">
        <v>790</v>
      </c>
      <c r="F1037" s="54" t="s">
        <v>542</v>
      </c>
      <c r="G1037" s="55">
        <f>G1038</f>
        <v>100000</v>
      </c>
      <c r="H1037" s="55">
        <f>H1038</f>
        <v>100000</v>
      </c>
      <c r="I1037" s="54">
        <v>320180210</v>
      </c>
      <c r="J1037" s="36" t="str">
        <f t="shared" si="121"/>
        <v>0320180210</v>
      </c>
      <c r="K1037" s="45" t="str">
        <f t="shared" si="122"/>
        <v>60910030320180210310</v>
      </c>
    </row>
    <row r="1038" spans="1:11" s="38" customFormat="1" ht="25.5">
      <c r="A1038" s="57" t="s">
        <v>543</v>
      </c>
      <c r="B1038" s="53" t="s">
        <v>717</v>
      </c>
      <c r="C1038" s="54" t="s">
        <v>367</v>
      </c>
      <c r="D1038" s="54" t="s">
        <v>28</v>
      </c>
      <c r="E1038" s="54" t="s">
        <v>790</v>
      </c>
      <c r="F1038" s="54" t="s">
        <v>544</v>
      </c>
      <c r="G1038" s="55">
        <f>VLOOKUP($K1038,'[1]исх данные 2018-2019'!$A$10:$H$548,6,0)</f>
        <v>100000</v>
      </c>
      <c r="H1038" s="55">
        <f>VLOOKUP($K1038,'[1]исх данные 2018-2019'!$A$10:$H$548,7,0)</f>
        <v>100000</v>
      </c>
      <c r="I1038" s="54">
        <v>320180210</v>
      </c>
      <c r="J1038" s="36" t="str">
        <f t="shared" si="121"/>
        <v>0320180210</v>
      </c>
      <c r="K1038" s="45" t="str">
        <f t="shared" si="122"/>
        <v>60910030320180210313</v>
      </c>
    </row>
    <row r="1039" spans="1:11" s="38" customFormat="1">
      <c r="A1039" s="103" t="s">
        <v>791</v>
      </c>
      <c r="B1039" s="53" t="s">
        <v>717</v>
      </c>
      <c r="C1039" s="54" t="s">
        <v>367</v>
      </c>
      <c r="D1039" s="54" t="s">
        <v>28</v>
      </c>
      <c r="E1039" s="54" t="s">
        <v>792</v>
      </c>
      <c r="F1039" s="54" t="s">
        <v>24</v>
      </c>
      <c r="G1039" s="55">
        <f>G1040</f>
        <v>81000</v>
      </c>
      <c r="H1039" s="55">
        <f>H1040</f>
        <v>81000</v>
      </c>
      <c r="I1039" s="54">
        <v>320500000</v>
      </c>
      <c r="J1039" s="36" t="str">
        <f t="shared" si="121"/>
        <v>0320500000</v>
      </c>
      <c r="K1039" s="45" t="str">
        <f t="shared" si="122"/>
        <v>60910030320500000000</v>
      </c>
    </row>
    <row r="1040" spans="1:11" s="38" customFormat="1" ht="25.5">
      <c r="A1040" s="75" t="s">
        <v>793</v>
      </c>
      <c r="B1040" s="53" t="s">
        <v>717</v>
      </c>
      <c r="C1040" s="54" t="s">
        <v>367</v>
      </c>
      <c r="D1040" s="54" t="s">
        <v>28</v>
      </c>
      <c r="E1040" s="54" t="s">
        <v>794</v>
      </c>
      <c r="F1040" s="54" t="s">
        <v>24</v>
      </c>
      <c r="G1040" s="55">
        <f>SUM(G1041:G1041)</f>
        <v>81000</v>
      </c>
      <c r="H1040" s="55">
        <f>SUM(H1041:H1041)</f>
        <v>81000</v>
      </c>
      <c r="I1040" s="54">
        <v>320520500</v>
      </c>
      <c r="J1040" s="36" t="str">
        <f t="shared" si="121"/>
        <v>0320520500</v>
      </c>
      <c r="K1040" s="45" t="str">
        <f t="shared" si="122"/>
        <v>60910030320520500000</v>
      </c>
    </row>
    <row r="1041" spans="1:11" s="38" customFormat="1">
      <c r="A1041" s="70" t="s">
        <v>380</v>
      </c>
      <c r="B1041" s="53" t="s">
        <v>717</v>
      </c>
      <c r="C1041" s="54" t="s">
        <v>367</v>
      </c>
      <c r="D1041" s="54" t="s">
        <v>28</v>
      </c>
      <c r="E1041" s="54" t="s">
        <v>794</v>
      </c>
      <c r="F1041" s="54" t="s">
        <v>381</v>
      </c>
      <c r="G1041" s="55">
        <f>G1042</f>
        <v>81000</v>
      </c>
      <c r="H1041" s="55">
        <f>H1042</f>
        <v>81000</v>
      </c>
      <c r="I1041" s="54">
        <v>320520500</v>
      </c>
      <c r="J1041" s="36" t="str">
        <f t="shared" si="121"/>
        <v>0320520500</v>
      </c>
      <c r="K1041" s="45" t="str">
        <f t="shared" si="122"/>
        <v>60910030320520500320</v>
      </c>
    </row>
    <row r="1042" spans="1:11" s="38" customFormat="1" ht="25.5">
      <c r="A1042" s="57" t="s">
        <v>549</v>
      </c>
      <c r="B1042" s="53" t="s">
        <v>717</v>
      </c>
      <c r="C1042" s="54" t="s">
        <v>367</v>
      </c>
      <c r="D1042" s="54" t="s">
        <v>28</v>
      </c>
      <c r="E1042" s="54" t="s">
        <v>794</v>
      </c>
      <c r="F1042" s="54" t="s">
        <v>550</v>
      </c>
      <c r="G1042" s="55">
        <f>VLOOKUP($K1042,'[1]исх данные 2018-2019'!$A$10:$H$548,6,0)</f>
        <v>81000</v>
      </c>
      <c r="H1042" s="55">
        <f>VLOOKUP($K1042,'[1]исх данные 2018-2019'!$A$10:$H$548,7,0)</f>
        <v>81000</v>
      </c>
      <c r="I1042" s="54">
        <v>320520500</v>
      </c>
      <c r="J1042" s="36" t="str">
        <f t="shared" si="121"/>
        <v>0320520500</v>
      </c>
      <c r="K1042" s="45" t="str">
        <f t="shared" si="122"/>
        <v>60910030320520500323</v>
      </c>
    </row>
    <row r="1043" spans="1:11" s="59" customFormat="1" ht="25.5">
      <c r="A1043" s="103" t="s">
        <v>795</v>
      </c>
      <c r="B1043" s="53" t="s">
        <v>717</v>
      </c>
      <c r="C1043" s="54" t="s">
        <v>367</v>
      </c>
      <c r="D1043" s="54" t="s">
        <v>28</v>
      </c>
      <c r="E1043" s="54" t="s">
        <v>796</v>
      </c>
      <c r="F1043" s="54" t="s">
        <v>24</v>
      </c>
      <c r="G1043" s="55">
        <f t="shared" ref="G1043:H1045" si="123">G1044</f>
        <v>25000</v>
      </c>
      <c r="H1043" s="55">
        <f t="shared" si="123"/>
        <v>25000</v>
      </c>
      <c r="I1043" s="54">
        <v>320600000</v>
      </c>
      <c r="J1043" s="36" t="str">
        <f t="shared" si="121"/>
        <v>0320600000</v>
      </c>
      <c r="K1043" s="45" t="str">
        <f t="shared" si="122"/>
        <v>60910030320600000000</v>
      </c>
    </row>
    <row r="1044" spans="1:11" s="38" customFormat="1" ht="38.25">
      <c r="A1044" s="75" t="s">
        <v>797</v>
      </c>
      <c r="B1044" s="53" t="s">
        <v>717</v>
      </c>
      <c r="C1044" s="54" t="s">
        <v>367</v>
      </c>
      <c r="D1044" s="54" t="s">
        <v>28</v>
      </c>
      <c r="E1044" s="54" t="s">
        <v>798</v>
      </c>
      <c r="F1044" s="54" t="s">
        <v>24</v>
      </c>
      <c r="G1044" s="55">
        <f t="shared" si="123"/>
        <v>25000</v>
      </c>
      <c r="H1044" s="55">
        <f t="shared" si="123"/>
        <v>25000</v>
      </c>
      <c r="I1044" s="54">
        <v>320620520</v>
      </c>
      <c r="J1044" s="36" t="str">
        <f t="shared" si="121"/>
        <v>0320620520</v>
      </c>
      <c r="K1044" s="45" t="str">
        <f t="shared" si="122"/>
        <v>60910030320620520000</v>
      </c>
    </row>
    <row r="1045" spans="1:11" s="38" customFormat="1" ht="25.5">
      <c r="A1045" s="52" t="s">
        <v>43</v>
      </c>
      <c r="B1045" s="53" t="s">
        <v>717</v>
      </c>
      <c r="C1045" s="54" t="s">
        <v>367</v>
      </c>
      <c r="D1045" s="54" t="s">
        <v>28</v>
      </c>
      <c r="E1045" s="54" t="s">
        <v>798</v>
      </c>
      <c r="F1045" s="54" t="s">
        <v>44</v>
      </c>
      <c r="G1045" s="55">
        <f t="shared" si="123"/>
        <v>25000</v>
      </c>
      <c r="H1045" s="55">
        <f t="shared" si="123"/>
        <v>25000</v>
      </c>
      <c r="I1045" s="54">
        <v>320620520</v>
      </c>
      <c r="J1045" s="36" t="str">
        <f t="shared" si="121"/>
        <v>0320620520</v>
      </c>
      <c r="K1045" s="45" t="str">
        <f t="shared" si="122"/>
        <v>60910030320620520240</v>
      </c>
    </row>
    <row r="1046" spans="1:11" s="38" customFormat="1">
      <c r="A1046" s="52" t="s">
        <v>1231</v>
      </c>
      <c r="B1046" s="53" t="s">
        <v>717</v>
      </c>
      <c r="C1046" s="54" t="s">
        <v>367</v>
      </c>
      <c r="D1046" s="54" t="s">
        <v>28</v>
      </c>
      <c r="E1046" s="54" t="s">
        <v>798</v>
      </c>
      <c r="F1046" s="54" t="s">
        <v>46</v>
      </c>
      <c r="G1046" s="55">
        <f>VLOOKUP($K1046,'[1]исх данные 2018-2019'!$A$10:$H$548,6,0)</f>
        <v>25000</v>
      </c>
      <c r="H1046" s="55">
        <f>VLOOKUP($K1046,'[1]исх данные 2018-2019'!$A$10:$H$548,7,0)</f>
        <v>25000</v>
      </c>
      <c r="I1046" s="54">
        <v>320620520</v>
      </c>
      <c r="J1046" s="36" t="str">
        <f t="shared" si="121"/>
        <v>0320620520</v>
      </c>
      <c r="K1046" s="45" t="str">
        <f t="shared" si="122"/>
        <v>60910030320620520244</v>
      </c>
    </row>
    <row r="1047" spans="1:11" s="38" customFormat="1" ht="25.5">
      <c r="A1047" s="52" t="s">
        <v>799</v>
      </c>
      <c r="B1047" s="53" t="s">
        <v>717</v>
      </c>
      <c r="C1047" s="54" t="s">
        <v>367</v>
      </c>
      <c r="D1047" s="54" t="s">
        <v>28</v>
      </c>
      <c r="E1047" s="54" t="s">
        <v>800</v>
      </c>
      <c r="F1047" s="54" t="s">
        <v>24</v>
      </c>
      <c r="G1047" s="55">
        <f>G1048</f>
        <v>75000</v>
      </c>
      <c r="H1047" s="55">
        <f>H1048</f>
        <v>75000</v>
      </c>
      <c r="I1047" s="54">
        <v>320800000</v>
      </c>
      <c r="J1047" s="36" t="str">
        <f t="shared" si="121"/>
        <v>0320800000</v>
      </c>
      <c r="K1047" s="45" t="str">
        <f t="shared" si="122"/>
        <v>60910030320800000000</v>
      </c>
    </row>
    <row r="1048" spans="1:11" s="59" customFormat="1">
      <c r="A1048" s="75" t="s">
        <v>801</v>
      </c>
      <c r="B1048" s="53" t="s">
        <v>717</v>
      </c>
      <c r="C1048" s="54" t="s">
        <v>367</v>
      </c>
      <c r="D1048" s="54" t="s">
        <v>28</v>
      </c>
      <c r="E1048" s="54" t="s">
        <v>802</v>
      </c>
      <c r="F1048" s="54" t="s">
        <v>24</v>
      </c>
      <c r="G1048" s="55">
        <f t="shared" ref="G1048:H1048" si="124">G1049</f>
        <v>75000</v>
      </c>
      <c r="H1048" s="55">
        <f t="shared" si="124"/>
        <v>75000</v>
      </c>
      <c r="I1048" s="54">
        <v>320820510</v>
      </c>
      <c r="J1048" s="36" t="str">
        <f t="shared" ref="J1048:J1111" si="125">TEXT(I1048,"0000000000")</f>
        <v>0320820510</v>
      </c>
      <c r="K1048" s="45" t="str">
        <f t="shared" ref="K1048:K1111" si="126">CONCATENATE(B1048,C1048,D1048,J1048,F1048)</f>
        <v>60910030320820510000</v>
      </c>
    </row>
    <row r="1049" spans="1:11" s="38" customFormat="1" ht="25.5">
      <c r="A1049" s="52" t="s">
        <v>43</v>
      </c>
      <c r="B1049" s="53" t="s">
        <v>717</v>
      </c>
      <c r="C1049" s="54" t="s">
        <v>367</v>
      </c>
      <c r="D1049" s="54" t="s">
        <v>28</v>
      </c>
      <c r="E1049" s="54" t="s">
        <v>802</v>
      </c>
      <c r="F1049" s="54" t="s">
        <v>44</v>
      </c>
      <c r="G1049" s="55">
        <f>G1050</f>
        <v>75000</v>
      </c>
      <c r="H1049" s="55">
        <f>H1050</f>
        <v>75000</v>
      </c>
      <c r="I1049" s="54">
        <v>320820510</v>
      </c>
      <c r="J1049" s="36" t="str">
        <f t="shared" si="125"/>
        <v>0320820510</v>
      </c>
      <c r="K1049" s="45" t="str">
        <f t="shared" si="126"/>
        <v>60910030320820510240</v>
      </c>
    </row>
    <row r="1050" spans="1:11" s="59" customFormat="1">
      <c r="A1050" s="52" t="s">
        <v>1231</v>
      </c>
      <c r="B1050" s="53" t="s">
        <v>717</v>
      </c>
      <c r="C1050" s="54" t="s">
        <v>367</v>
      </c>
      <c r="D1050" s="54" t="s">
        <v>28</v>
      </c>
      <c r="E1050" s="54" t="s">
        <v>802</v>
      </c>
      <c r="F1050" s="54" t="s">
        <v>46</v>
      </c>
      <c r="G1050" s="55">
        <f>VLOOKUP($K1050,'[1]исх данные 2018-2019'!$A$10:$H$548,6,0)</f>
        <v>75000</v>
      </c>
      <c r="H1050" s="55">
        <f>VLOOKUP($K1050,'[1]исх данные 2018-2019'!$A$10:$H$548,7,0)</f>
        <v>75000</v>
      </c>
      <c r="I1050" s="54">
        <v>320820510</v>
      </c>
      <c r="J1050" s="36" t="str">
        <f t="shared" si="125"/>
        <v>0320820510</v>
      </c>
      <c r="K1050" s="45" t="str">
        <f t="shared" si="126"/>
        <v>60910030320820510244</v>
      </c>
    </row>
    <row r="1051" spans="1:11" s="38" customFormat="1">
      <c r="A1051" s="75" t="s">
        <v>646</v>
      </c>
      <c r="B1051" s="53" t="s">
        <v>717</v>
      </c>
      <c r="C1051" s="54" t="s">
        <v>367</v>
      </c>
      <c r="D1051" s="54" t="s">
        <v>28</v>
      </c>
      <c r="E1051" s="54" t="s">
        <v>647</v>
      </c>
      <c r="F1051" s="54" t="s">
        <v>24</v>
      </c>
      <c r="G1051" s="55">
        <f t="shared" ref="G1051:H1053" si="127">G1052</f>
        <v>2608500</v>
      </c>
      <c r="H1051" s="55">
        <f t="shared" si="127"/>
        <v>2608500</v>
      </c>
      <c r="I1051" s="54">
        <v>330000000</v>
      </c>
      <c r="J1051" s="36" t="str">
        <f t="shared" si="125"/>
        <v>0330000000</v>
      </c>
      <c r="K1051" s="45" t="str">
        <f t="shared" si="126"/>
        <v>60910030330000000000</v>
      </c>
    </row>
    <row r="1052" spans="1:11" s="38" customFormat="1" ht="25.5">
      <c r="A1052" s="111" t="s">
        <v>803</v>
      </c>
      <c r="B1052" s="53" t="s">
        <v>717</v>
      </c>
      <c r="C1052" s="54" t="s">
        <v>367</v>
      </c>
      <c r="D1052" s="54" t="s">
        <v>28</v>
      </c>
      <c r="E1052" s="54" t="s">
        <v>649</v>
      </c>
      <c r="F1052" s="54" t="s">
        <v>24</v>
      </c>
      <c r="G1052" s="55">
        <f t="shared" si="127"/>
        <v>2608500</v>
      </c>
      <c r="H1052" s="55">
        <f t="shared" si="127"/>
        <v>2608500</v>
      </c>
      <c r="I1052" s="54">
        <v>330100000</v>
      </c>
      <c r="J1052" s="36" t="str">
        <f t="shared" si="125"/>
        <v>0330100000</v>
      </c>
      <c r="K1052" s="45" t="str">
        <f t="shared" si="126"/>
        <v>60910030330100000000</v>
      </c>
    </row>
    <row r="1053" spans="1:11" s="38" customFormat="1" ht="25.5">
      <c r="A1053" s="75" t="s">
        <v>804</v>
      </c>
      <c r="B1053" s="53" t="s">
        <v>717</v>
      </c>
      <c r="C1053" s="54" t="s">
        <v>367</v>
      </c>
      <c r="D1053" s="54" t="s">
        <v>28</v>
      </c>
      <c r="E1053" s="54" t="s">
        <v>805</v>
      </c>
      <c r="F1053" s="54" t="s">
        <v>24</v>
      </c>
      <c r="G1053" s="55">
        <f t="shared" si="127"/>
        <v>2608500</v>
      </c>
      <c r="H1053" s="55">
        <f t="shared" si="127"/>
        <v>2608500</v>
      </c>
      <c r="I1053" s="54">
        <v>330120530</v>
      </c>
      <c r="J1053" s="36" t="str">
        <f t="shared" si="125"/>
        <v>0330120530</v>
      </c>
      <c r="K1053" s="45" t="str">
        <f t="shared" si="126"/>
        <v>60910030330120530000</v>
      </c>
    </row>
    <row r="1054" spans="1:11" s="59" customFormat="1">
      <c r="A1054" s="70" t="s">
        <v>380</v>
      </c>
      <c r="B1054" s="53" t="s">
        <v>717</v>
      </c>
      <c r="C1054" s="54" t="s">
        <v>367</v>
      </c>
      <c r="D1054" s="54" t="s">
        <v>28</v>
      </c>
      <c r="E1054" s="54" t="s">
        <v>805</v>
      </c>
      <c r="F1054" s="54" t="s">
        <v>381</v>
      </c>
      <c r="G1054" s="55">
        <f>G1055</f>
        <v>2608500</v>
      </c>
      <c r="H1054" s="55">
        <f>H1055</f>
        <v>2608500</v>
      </c>
      <c r="I1054" s="54">
        <v>330120530</v>
      </c>
      <c r="J1054" s="36" t="str">
        <f t="shared" si="125"/>
        <v>0330120530</v>
      </c>
      <c r="K1054" s="45" t="str">
        <f t="shared" si="126"/>
        <v>60910030330120530320</v>
      </c>
    </row>
    <row r="1055" spans="1:11" s="38" customFormat="1" ht="25.5">
      <c r="A1055" s="52" t="s">
        <v>549</v>
      </c>
      <c r="B1055" s="53" t="s">
        <v>717</v>
      </c>
      <c r="C1055" s="54" t="s">
        <v>367</v>
      </c>
      <c r="D1055" s="54" t="s">
        <v>28</v>
      </c>
      <c r="E1055" s="54" t="s">
        <v>805</v>
      </c>
      <c r="F1055" s="54" t="s">
        <v>550</v>
      </c>
      <c r="G1055" s="55">
        <f>VLOOKUP($K1055,'[1]исх данные 2018-2019'!$A$10:$H$548,6,0)</f>
        <v>2608500</v>
      </c>
      <c r="H1055" s="55">
        <f>VLOOKUP($K1055,'[1]исх данные 2018-2019'!$A$10:$H$548,7,0)</f>
        <v>2608500</v>
      </c>
      <c r="I1055" s="54">
        <v>330120530</v>
      </c>
      <c r="J1055" s="36" t="str">
        <f t="shared" si="125"/>
        <v>0330120530</v>
      </c>
      <c r="K1055" s="45" t="str">
        <f t="shared" si="126"/>
        <v>60910030330120530323</v>
      </c>
    </row>
    <row r="1056" spans="1:11" s="38" customFormat="1">
      <c r="A1056" s="47" t="s">
        <v>538</v>
      </c>
      <c r="B1056" s="48" t="s">
        <v>717</v>
      </c>
      <c r="C1056" s="49" t="s">
        <v>367</v>
      </c>
      <c r="D1056" s="49" t="s">
        <v>86</v>
      </c>
      <c r="E1056" s="49" t="s">
        <v>23</v>
      </c>
      <c r="F1056" s="49" t="s">
        <v>24</v>
      </c>
      <c r="G1056" s="50">
        <f t="shared" ref="G1056:H1058" si="128">G1057</f>
        <v>260400430</v>
      </c>
      <c r="H1056" s="50">
        <f t="shared" si="128"/>
        <v>260400430</v>
      </c>
      <c r="I1056" s="49">
        <v>0</v>
      </c>
      <c r="J1056" s="36" t="str">
        <f t="shared" si="125"/>
        <v>0000000000</v>
      </c>
      <c r="K1056" s="45" t="str">
        <f t="shared" si="126"/>
        <v>60910040000000000000</v>
      </c>
    </row>
    <row r="1057" spans="1:11" s="38" customFormat="1">
      <c r="A1057" s="75" t="s">
        <v>439</v>
      </c>
      <c r="B1057" s="53" t="s">
        <v>717</v>
      </c>
      <c r="C1057" s="54" t="s">
        <v>367</v>
      </c>
      <c r="D1057" s="54" t="s">
        <v>86</v>
      </c>
      <c r="E1057" s="54" t="s">
        <v>440</v>
      </c>
      <c r="F1057" s="54" t="s">
        <v>24</v>
      </c>
      <c r="G1057" s="217">
        <f t="shared" si="128"/>
        <v>260400430</v>
      </c>
      <c r="H1057" s="217">
        <f t="shared" si="128"/>
        <v>260400430</v>
      </c>
      <c r="I1057" s="54">
        <v>300000000</v>
      </c>
      <c r="J1057" s="36" t="str">
        <f t="shared" si="125"/>
        <v>0300000000</v>
      </c>
      <c r="K1057" s="45" t="str">
        <f t="shared" si="126"/>
        <v>60910040300000000000</v>
      </c>
    </row>
    <row r="1058" spans="1:11" s="59" customFormat="1" ht="25.5">
      <c r="A1058" s="111" t="s">
        <v>725</v>
      </c>
      <c r="B1058" s="53" t="s">
        <v>717</v>
      </c>
      <c r="C1058" s="54" t="s">
        <v>367</v>
      </c>
      <c r="D1058" s="54" t="s">
        <v>86</v>
      </c>
      <c r="E1058" s="54" t="s">
        <v>726</v>
      </c>
      <c r="F1058" s="54" t="s">
        <v>24</v>
      </c>
      <c r="G1058" s="217">
        <f t="shared" si="128"/>
        <v>260400430</v>
      </c>
      <c r="H1058" s="217">
        <f t="shared" si="128"/>
        <v>260400430</v>
      </c>
      <c r="I1058" s="54">
        <v>310000000</v>
      </c>
      <c r="J1058" s="36" t="str">
        <f t="shared" si="125"/>
        <v>0310000000</v>
      </c>
      <c r="K1058" s="45" t="str">
        <f t="shared" si="126"/>
        <v>60910040310000000000</v>
      </c>
    </row>
    <row r="1059" spans="1:11" s="38" customFormat="1" ht="25.5">
      <c r="A1059" s="87" t="s">
        <v>756</v>
      </c>
      <c r="B1059" s="53" t="s">
        <v>717</v>
      </c>
      <c r="C1059" s="54" t="s">
        <v>367</v>
      </c>
      <c r="D1059" s="54" t="s">
        <v>86</v>
      </c>
      <c r="E1059" s="54" t="s">
        <v>757</v>
      </c>
      <c r="F1059" s="54" t="s">
        <v>24</v>
      </c>
      <c r="G1059" s="218">
        <f>G1063+G1060</f>
        <v>260400430</v>
      </c>
      <c r="H1059" s="218">
        <f>H1063+H1060</f>
        <v>260400430</v>
      </c>
      <c r="I1059" s="54">
        <v>310200000</v>
      </c>
      <c r="J1059" s="36" t="str">
        <f t="shared" si="125"/>
        <v>0310200000</v>
      </c>
      <c r="K1059" s="45" t="str">
        <f t="shared" si="126"/>
        <v>60910040310200000000</v>
      </c>
    </row>
    <row r="1060" spans="1:11" s="38" customFormat="1">
      <c r="A1060" s="103" t="s">
        <v>809</v>
      </c>
      <c r="B1060" s="53" t="s">
        <v>717</v>
      </c>
      <c r="C1060" s="54" t="s">
        <v>367</v>
      </c>
      <c r="D1060" s="54" t="s">
        <v>86</v>
      </c>
      <c r="E1060" s="54" t="s">
        <v>810</v>
      </c>
      <c r="F1060" s="54" t="s">
        <v>24</v>
      </c>
      <c r="G1060" s="218">
        <f>G1061</f>
        <v>122664880</v>
      </c>
      <c r="H1060" s="218">
        <f>H1061</f>
        <v>122664880</v>
      </c>
      <c r="I1060" s="54">
        <v>310276270</v>
      </c>
      <c r="J1060" s="36" t="str">
        <f t="shared" si="125"/>
        <v>0310276270</v>
      </c>
      <c r="K1060" s="45" t="str">
        <f t="shared" si="126"/>
        <v>60910040310276270000</v>
      </c>
    </row>
    <row r="1061" spans="1:11" s="38" customFormat="1">
      <c r="A1061" s="70" t="s">
        <v>541</v>
      </c>
      <c r="B1061" s="53" t="s">
        <v>717</v>
      </c>
      <c r="C1061" s="54" t="s">
        <v>367</v>
      </c>
      <c r="D1061" s="54" t="s">
        <v>86</v>
      </c>
      <c r="E1061" s="54" t="s">
        <v>810</v>
      </c>
      <c r="F1061" s="54" t="s">
        <v>542</v>
      </c>
      <c r="G1061" s="55">
        <f>G1062</f>
        <v>122664880</v>
      </c>
      <c r="H1061" s="55">
        <f>H1062</f>
        <v>122664880</v>
      </c>
      <c r="I1061" s="54">
        <v>310276270</v>
      </c>
      <c r="J1061" s="36" t="str">
        <f t="shared" si="125"/>
        <v>0310276270</v>
      </c>
      <c r="K1061" s="45" t="str">
        <f t="shared" si="126"/>
        <v>60910040310276270310</v>
      </c>
    </row>
    <row r="1062" spans="1:11" s="38" customFormat="1" ht="25.5">
      <c r="A1062" s="57" t="s">
        <v>543</v>
      </c>
      <c r="B1062" s="53" t="s">
        <v>717</v>
      </c>
      <c r="C1062" s="54" t="s">
        <v>367</v>
      </c>
      <c r="D1062" s="54" t="s">
        <v>86</v>
      </c>
      <c r="E1062" s="54" t="s">
        <v>810</v>
      </c>
      <c r="F1062" s="54" t="s">
        <v>544</v>
      </c>
      <c r="G1062" s="55">
        <f>VLOOKUP($K1062,'[1]исх данные 2018-2019'!$A$10:$H$548,6,0)</f>
        <v>122664880</v>
      </c>
      <c r="H1062" s="55">
        <f>VLOOKUP($K1062,'[1]исх данные 2018-2019'!$A$10:$H$548,7,0)</f>
        <v>122664880</v>
      </c>
      <c r="I1062" s="54">
        <v>310276270</v>
      </c>
      <c r="J1062" s="36" t="str">
        <f t="shared" si="125"/>
        <v>0310276270</v>
      </c>
      <c r="K1062" s="45" t="str">
        <f t="shared" si="126"/>
        <v>60910040310276270313</v>
      </c>
    </row>
    <row r="1063" spans="1:11" s="38" customFormat="1" ht="38.25">
      <c r="A1063" s="103" t="s">
        <v>811</v>
      </c>
      <c r="B1063" s="53" t="s">
        <v>717</v>
      </c>
      <c r="C1063" s="54" t="s">
        <v>367</v>
      </c>
      <c r="D1063" s="54" t="s">
        <v>86</v>
      </c>
      <c r="E1063" s="54" t="s">
        <v>812</v>
      </c>
      <c r="F1063" s="54" t="s">
        <v>24</v>
      </c>
      <c r="G1063" s="218">
        <f>G1064</f>
        <v>137735550</v>
      </c>
      <c r="H1063" s="218">
        <f>H1064</f>
        <v>137735550</v>
      </c>
      <c r="I1063" s="54" t="s">
        <v>813</v>
      </c>
      <c r="J1063" s="36" t="str">
        <f t="shared" si="125"/>
        <v>03102R0840</v>
      </c>
      <c r="K1063" s="45" t="str">
        <f t="shared" si="126"/>
        <v>609100403102R0840000</v>
      </c>
    </row>
    <row r="1064" spans="1:11" s="38" customFormat="1">
      <c r="A1064" s="70" t="s">
        <v>541</v>
      </c>
      <c r="B1064" s="53" t="s">
        <v>717</v>
      </c>
      <c r="C1064" s="54" t="s">
        <v>367</v>
      </c>
      <c r="D1064" s="54" t="s">
        <v>86</v>
      </c>
      <c r="E1064" s="54" t="s">
        <v>812</v>
      </c>
      <c r="F1064" s="54" t="s">
        <v>542</v>
      </c>
      <c r="G1064" s="55">
        <f>G1065</f>
        <v>137735550</v>
      </c>
      <c r="H1064" s="55">
        <f>H1065</f>
        <v>137735550</v>
      </c>
      <c r="I1064" s="54" t="s">
        <v>813</v>
      </c>
      <c r="J1064" s="36" t="str">
        <f t="shared" si="125"/>
        <v>03102R0840</v>
      </c>
      <c r="K1064" s="45" t="str">
        <f t="shared" si="126"/>
        <v>609100403102R0840310</v>
      </c>
    </row>
    <row r="1065" spans="1:11" s="38" customFormat="1" ht="25.5">
      <c r="A1065" s="57" t="s">
        <v>543</v>
      </c>
      <c r="B1065" s="53" t="s">
        <v>717</v>
      </c>
      <c r="C1065" s="54" t="s">
        <v>367</v>
      </c>
      <c r="D1065" s="54" t="s">
        <v>86</v>
      </c>
      <c r="E1065" s="54" t="s">
        <v>812</v>
      </c>
      <c r="F1065" s="54" t="s">
        <v>544</v>
      </c>
      <c r="G1065" s="55">
        <f>VLOOKUP($K1065,'[1]исх данные 2018-2019'!$A$10:$H$548,6,0)</f>
        <v>137735550</v>
      </c>
      <c r="H1065" s="55">
        <f>VLOOKUP($K1065,'[1]исх данные 2018-2019'!$A$10:$H$548,7,0)</f>
        <v>137735550</v>
      </c>
      <c r="I1065" s="54" t="s">
        <v>813</v>
      </c>
      <c r="J1065" s="36" t="str">
        <f t="shared" si="125"/>
        <v>03102R0840</v>
      </c>
      <c r="K1065" s="45" t="str">
        <f t="shared" si="126"/>
        <v>609100403102R0840313</v>
      </c>
    </row>
    <row r="1066" spans="1:11" s="38" customFormat="1">
      <c r="A1066" s="47" t="s">
        <v>814</v>
      </c>
      <c r="B1066" s="48" t="s">
        <v>717</v>
      </c>
      <c r="C1066" s="49" t="s">
        <v>367</v>
      </c>
      <c r="D1066" s="49" t="s">
        <v>390</v>
      </c>
      <c r="E1066" s="49" t="s">
        <v>23</v>
      </c>
      <c r="F1066" s="49" t="s">
        <v>24</v>
      </c>
      <c r="G1066" s="50">
        <f>G1067+G1090</f>
        <v>68077930</v>
      </c>
      <c r="H1066" s="50">
        <f>H1067+H1090</f>
        <v>67997600</v>
      </c>
      <c r="I1066" s="49">
        <v>0</v>
      </c>
      <c r="J1066" s="36" t="str">
        <f t="shared" si="125"/>
        <v>0000000000</v>
      </c>
      <c r="K1066" s="45" t="str">
        <f t="shared" si="126"/>
        <v>60910060000000000000</v>
      </c>
    </row>
    <row r="1067" spans="1:11" s="82" customFormat="1">
      <c r="A1067" s="75" t="s">
        <v>439</v>
      </c>
      <c r="B1067" s="53" t="s">
        <v>717</v>
      </c>
      <c r="C1067" s="54" t="s">
        <v>367</v>
      </c>
      <c r="D1067" s="54" t="s">
        <v>390</v>
      </c>
      <c r="E1067" s="54" t="s">
        <v>440</v>
      </c>
      <c r="F1067" s="54" t="s">
        <v>24</v>
      </c>
      <c r="G1067" s="218">
        <f>G1074+G1079+G1068</f>
        <v>5633920</v>
      </c>
      <c r="H1067" s="218">
        <f>H1074+H1079+H1068</f>
        <v>5561920</v>
      </c>
      <c r="I1067" s="54">
        <v>300000000</v>
      </c>
      <c r="J1067" s="36" t="str">
        <f t="shared" si="125"/>
        <v>0300000000</v>
      </c>
      <c r="K1067" s="45" t="str">
        <f t="shared" si="126"/>
        <v>60910060300000000000</v>
      </c>
    </row>
    <row r="1068" spans="1:11" s="38" customFormat="1" ht="25.5">
      <c r="A1068" s="111" t="s">
        <v>725</v>
      </c>
      <c r="B1068" s="53" t="s">
        <v>717</v>
      </c>
      <c r="C1068" s="54" t="s">
        <v>367</v>
      </c>
      <c r="D1068" s="54" t="s">
        <v>390</v>
      </c>
      <c r="E1068" s="54" t="s">
        <v>726</v>
      </c>
      <c r="F1068" s="54" t="s">
        <v>24</v>
      </c>
      <c r="G1068" s="218">
        <f t="shared" ref="G1068:H1070" si="129">G1069</f>
        <v>2546000</v>
      </c>
      <c r="H1068" s="218">
        <f t="shared" si="129"/>
        <v>2546000</v>
      </c>
      <c r="I1068" s="54">
        <v>310000000</v>
      </c>
      <c r="J1068" s="36" t="str">
        <f t="shared" si="125"/>
        <v>0310000000</v>
      </c>
      <c r="K1068" s="45" t="str">
        <f t="shared" si="126"/>
        <v>60910060310000000000</v>
      </c>
    </row>
    <row r="1069" spans="1:11" s="38" customFormat="1" ht="25.5">
      <c r="A1069" s="87" t="s">
        <v>727</v>
      </c>
      <c r="B1069" s="53" t="s">
        <v>717</v>
      </c>
      <c r="C1069" s="54" t="s">
        <v>367</v>
      </c>
      <c r="D1069" s="54" t="s">
        <v>390</v>
      </c>
      <c r="E1069" s="54" t="s">
        <v>728</v>
      </c>
      <c r="F1069" s="54" t="s">
        <v>24</v>
      </c>
      <c r="G1069" s="218">
        <f t="shared" si="129"/>
        <v>2546000</v>
      </c>
      <c r="H1069" s="218">
        <f t="shared" si="129"/>
        <v>2546000</v>
      </c>
      <c r="I1069" s="54">
        <v>310100000</v>
      </c>
      <c r="J1069" s="36" t="str">
        <f t="shared" si="125"/>
        <v>0310100000</v>
      </c>
      <c r="K1069" s="45" t="str">
        <f t="shared" si="126"/>
        <v>60910060310100000000</v>
      </c>
    </row>
    <row r="1070" spans="1:11" s="38" customFormat="1" ht="25.5">
      <c r="A1070" s="75" t="s">
        <v>1295</v>
      </c>
      <c r="B1070" s="53" t="s">
        <v>717</v>
      </c>
      <c r="C1070" s="54" t="s">
        <v>367</v>
      </c>
      <c r="D1070" s="54" t="s">
        <v>390</v>
      </c>
      <c r="E1070" s="54" t="s">
        <v>732</v>
      </c>
      <c r="F1070" s="54" t="s">
        <v>24</v>
      </c>
      <c r="G1070" s="218">
        <f t="shared" si="129"/>
        <v>2546000</v>
      </c>
      <c r="H1070" s="218">
        <f t="shared" si="129"/>
        <v>2546000</v>
      </c>
      <c r="I1070" s="54">
        <v>310152500</v>
      </c>
      <c r="J1070" s="36" t="str">
        <f t="shared" si="125"/>
        <v>0310152500</v>
      </c>
      <c r="K1070" s="45" t="str">
        <f t="shared" si="126"/>
        <v>60910060310152500000</v>
      </c>
    </row>
    <row r="1071" spans="1:11" s="38" customFormat="1">
      <c r="A1071" s="52" t="s">
        <v>35</v>
      </c>
      <c r="B1071" s="53" t="s">
        <v>717</v>
      </c>
      <c r="C1071" s="54" t="s">
        <v>367</v>
      </c>
      <c r="D1071" s="54" t="s">
        <v>390</v>
      </c>
      <c r="E1071" s="54" t="s">
        <v>732</v>
      </c>
      <c r="F1071" s="54" t="s">
        <v>36</v>
      </c>
      <c r="G1071" s="55">
        <f>SUM(G1072:G1073)</f>
        <v>2546000</v>
      </c>
      <c r="H1071" s="55">
        <f>SUM(H1072:H1073)</f>
        <v>2546000</v>
      </c>
      <c r="I1071" s="54">
        <v>310152500</v>
      </c>
      <c r="J1071" s="36" t="str">
        <f t="shared" si="125"/>
        <v>0310152500</v>
      </c>
      <c r="K1071" s="45" t="str">
        <f t="shared" si="126"/>
        <v>60910060310152500120</v>
      </c>
    </row>
    <row r="1072" spans="1:11" s="38" customFormat="1">
      <c r="A1072" s="57" t="s">
        <v>57</v>
      </c>
      <c r="B1072" s="53" t="s">
        <v>717</v>
      </c>
      <c r="C1072" s="54" t="s">
        <v>367</v>
      </c>
      <c r="D1072" s="54" t="s">
        <v>390</v>
      </c>
      <c r="E1072" s="54" t="s">
        <v>732</v>
      </c>
      <c r="F1072" s="54" t="s">
        <v>58</v>
      </c>
      <c r="G1072" s="55">
        <f>VLOOKUP($K1072,'[1]исх данные 2018-2019'!$A$10:$H$548,6,0)</f>
        <v>2000000</v>
      </c>
      <c r="H1072" s="55">
        <f>VLOOKUP($K1072,'[1]исх данные 2018-2019'!$A$10:$H$548,7,0)</f>
        <v>2000000</v>
      </c>
      <c r="I1072" s="54">
        <v>310152500</v>
      </c>
      <c r="J1072" s="36" t="str">
        <f t="shared" si="125"/>
        <v>0310152500</v>
      </c>
      <c r="K1072" s="45" t="str">
        <f t="shared" si="126"/>
        <v>60910060310152500121</v>
      </c>
    </row>
    <row r="1073" spans="1:11" s="38" customFormat="1" ht="25.5">
      <c r="A1073" s="57" t="s">
        <v>41</v>
      </c>
      <c r="B1073" s="53" t="s">
        <v>717</v>
      </c>
      <c r="C1073" s="54" t="s">
        <v>367</v>
      </c>
      <c r="D1073" s="54" t="s">
        <v>390</v>
      </c>
      <c r="E1073" s="54" t="s">
        <v>732</v>
      </c>
      <c r="F1073" s="54" t="s">
        <v>42</v>
      </c>
      <c r="G1073" s="55">
        <f>VLOOKUP($K1073,'[1]исх данные 2018-2019'!$A$10:$H$548,6,0)</f>
        <v>546000</v>
      </c>
      <c r="H1073" s="55">
        <f>VLOOKUP($K1073,'[1]исх данные 2018-2019'!$A$10:$H$548,7,0)</f>
        <v>546000</v>
      </c>
      <c r="I1073" s="54">
        <v>310152500</v>
      </c>
      <c r="J1073" s="36" t="str">
        <f t="shared" si="125"/>
        <v>0310152500</v>
      </c>
      <c r="K1073" s="45" t="str">
        <f t="shared" si="126"/>
        <v>60910060310152500129</v>
      </c>
    </row>
    <row r="1074" spans="1:11" s="38" customFormat="1" ht="38.25">
      <c r="A1074" s="75" t="s">
        <v>441</v>
      </c>
      <c r="B1074" s="53" t="s">
        <v>717</v>
      </c>
      <c r="C1074" s="54" t="s">
        <v>367</v>
      </c>
      <c r="D1074" s="54" t="s">
        <v>390</v>
      </c>
      <c r="E1074" s="54" t="s">
        <v>442</v>
      </c>
      <c r="F1074" s="54" t="s">
        <v>24</v>
      </c>
      <c r="G1074" s="217">
        <f t="shared" ref="G1074:H1076" si="130">G1075</f>
        <v>1232510</v>
      </c>
      <c r="H1074" s="217">
        <f t="shared" si="130"/>
        <v>1160510</v>
      </c>
      <c r="I1074" s="54">
        <v>320000000</v>
      </c>
      <c r="J1074" s="36" t="str">
        <f t="shared" si="125"/>
        <v>0320000000</v>
      </c>
      <c r="K1074" s="45" t="str">
        <f t="shared" si="126"/>
        <v>60910060320000000000</v>
      </c>
    </row>
    <row r="1075" spans="1:11" s="38" customFormat="1" ht="25.5">
      <c r="A1075" s="75" t="s">
        <v>816</v>
      </c>
      <c r="B1075" s="53" t="s">
        <v>717</v>
      </c>
      <c r="C1075" s="54" t="s">
        <v>367</v>
      </c>
      <c r="D1075" s="54" t="s">
        <v>390</v>
      </c>
      <c r="E1075" s="54" t="s">
        <v>817</v>
      </c>
      <c r="F1075" s="54" t="s">
        <v>24</v>
      </c>
      <c r="G1075" s="217">
        <f t="shared" si="130"/>
        <v>1232510</v>
      </c>
      <c r="H1075" s="217">
        <f t="shared" si="130"/>
        <v>1160510</v>
      </c>
      <c r="I1075" s="54">
        <v>320700000</v>
      </c>
      <c r="J1075" s="36" t="str">
        <f t="shared" si="125"/>
        <v>0320700000</v>
      </c>
      <c r="K1075" s="45" t="str">
        <f t="shared" si="126"/>
        <v>60910060320700000000</v>
      </c>
    </row>
    <row r="1076" spans="1:11" s="38" customFormat="1">
      <c r="A1076" s="75" t="s">
        <v>818</v>
      </c>
      <c r="B1076" s="53" t="s">
        <v>717</v>
      </c>
      <c r="C1076" s="54" t="s">
        <v>367</v>
      </c>
      <c r="D1076" s="54" t="s">
        <v>390</v>
      </c>
      <c r="E1076" s="54" t="s">
        <v>819</v>
      </c>
      <c r="F1076" s="54" t="s">
        <v>24</v>
      </c>
      <c r="G1076" s="217">
        <f t="shared" si="130"/>
        <v>1232510</v>
      </c>
      <c r="H1076" s="217">
        <f t="shared" si="130"/>
        <v>1160510</v>
      </c>
      <c r="I1076" s="54">
        <v>320760040</v>
      </c>
      <c r="J1076" s="36" t="str">
        <f t="shared" si="125"/>
        <v>0320760040</v>
      </c>
      <c r="K1076" s="45" t="str">
        <f t="shared" si="126"/>
        <v>60910060320760040000</v>
      </c>
    </row>
    <row r="1077" spans="1:11" s="38" customFormat="1" ht="25.5">
      <c r="A1077" s="75" t="s">
        <v>201</v>
      </c>
      <c r="B1077" s="53" t="s">
        <v>717</v>
      </c>
      <c r="C1077" s="54" t="s">
        <v>367</v>
      </c>
      <c r="D1077" s="54" t="s">
        <v>390</v>
      </c>
      <c r="E1077" s="54" t="s">
        <v>819</v>
      </c>
      <c r="F1077" s="54" t="s">
        <v>202</v>
      </c>
      <c r="G1077" s="55">
        <f>G1078</f>
        <v>1232510</v>
      </c>
      <c r="H1077" s="55">
        <f>H1078</f>
        <v>1160510</v>
      </c>
      <c r="I1077" s="54">
        <v>320760040</v>
      </c>
      <c r="J1077" s="36" t="str">
        <f t="shared" si="125"/>
        <v>0320760040</v>
      </c>
      <c r="K1077" s="45" t="str">
        <f t="shared" si="126"/>
        <v>60910060320760040630</v>
      </c>
    </row>
    <row r="1078" spans="1:11" s="38" customFormat="1" ht="63.75">
      <c r="A1078" s="57" t="s">
        <v>1277</v>
      </c>
      <c r="B1078" s="53" t="s">
        <v>717</v>
      </c>
      <c r="C1078" s="54" t="s">
        <v>367</v>
      </c>
      <c r="D1078" s="54" t="s">
        <v>390</v>
      </c>
      <c r="E1078" s="54" t="s">
        <v>819</v>
      </c>
      <c r="F1078" s="54" t="s">
        <v>471</v>
      </c>
      <c r="G1078" s="55">
        <f>VLOOKUP($K1078,'[1]исх данные 2018-2019'!$A$10:$H$548,6,0)</f>
        <v>1232510</v>
      </c>
      <c r="H1078" s="55">
        <f>VLOOKUP($K1078,'[1]исх данные 2018-2019'!$A$10:$H$548,7,0)</f>
        <v>1160510</v>
      </c>
      <c r="I1078" s="54">
        <v>320760040</v>
      </c>
      <c r="J1078" s="36" t="str">
        <f t="shared" si="125"/>
        <v>0320760040</v>
      </c>
      <c r="K1078" s="45" t="str">
        <f t="shared" si="126"/>
        <v>60910060320760040632</v>
      </c>
    </row>
    <row r="1079" spans="1:11" s="38" customFormat="1">
      <c r="A1079" s="75" t="s">
        <v>646</v>
      </c>
      <c r="B1079" s="53" t="s">
        <v>717</v>
      </c>
      <c r="C1079" s="54" t="s">
        <v>367</v>
      </c>
      <c r="D1079" s="54" t="s">
        <v>390</v>
      </c>
      <c r="E1079" s="54" t="s">
        <v>647</v>
      </c>
      <c r="F1079" s="54" t="s">
        <v>24</v>
      </c>
      <c r="G1079" s="218">
        <f>G1080</f>
        <v>1855410</v>
      </c>
      <c r="H1079" s="218">
        <f>H1080</f>
        <v>1855410</v>
      </c>
      <c r="I1079" s="54">
        <v>330000000</v>
      </c>
      <c r="J1079" s="36" t="str">
        <f t="shared" si="125"/>
        <v>0330000000</v>
      </c>
      <c r="K1079" s="45" t="str">
        <f t="shared" si="126"/>
        <v>60910060330000000000</v>
      </c>
    </row>
    <row r="1080" spans="1:11" s="38" customFormat="1" ht="25.5">
      <c r="A1080" s="75" t="s">
        <v>803</v>
      </c>
      <c r="B1080" s="53" t="s">
        <v>717</v>
      </c>
      <c r="C1080" s="54" t="s">
        <v>367</v>
      </c>
      <c r="D1080" s="54" t="s">
        <v>390</v>
      </c>
      <c r="E1080" s="54" t="s">
        <v>649</v>
      </c>
      <c r="F1080" s="54" t="s">
        <v>24</v>
      </c>
      <c r="G1080" s="218">
        <f>G1081+G1087</f>
        <v>1855410</v>
      </c>
      <c r="H1080" s="218">
        <f>H1081+H1087</f>
        <v>1855410</v>
      </c>
      <c r="I1080" s="54">
        <v>330100000</v>
      </c>
      <c r="J1080" s="36" t="str">
        <f t="shared" si="125"/>
        <v>0330100000</v>
      </c>
      <c r="K1080" s="45" t="str">
        <f t="shared" si="126"/>
        <v>60910060330100000000</v>
      </c>
    </row>
    <row r="1081" spans="1:11" s="64" customFormat="1" ht="25.5">
      <c r="A1081" s="75" t="s">
        <v>804</v>
      </c>
      <c r="B1081" s="53" t="s">
        <v>717</v>
      </c>
      <c r="C1081" s="54" t="s">
        <v>367</v>
      </c>
      <c r="D1081" s="54" t="s">
        <v>390</v>
      </c>
      <c r="E1081" s="54" t="s">
        <v>805</v>
      </c>
      <c r="F1081" s="54" t="s">
        <v>24</v>
      </c>
      <c r="G1081" s="218">
        <f>G1082+G1084</f>
        <v>103550</v>
      </c>
      <c r="H1081" s="218">
        <f>H1082+H1084</f>
        <v>103550</v>
      </c>
      <c r="I1081" s="54">
        <v>330120530</v>
      </c>
      <c r="J1081" s="36" t="str">
        <f t="shared" si="125"/>
        <v>0330120530</v>
      </c>
      <c r="K1081" s="45" t="str">
        <f t="shared" si="126"/>
        <v>60910060330120530000</v>
      </c>
    </row>
    <row r="1082" spans="1:11" s="38" customFormat="1" ht="25.5">
      <c r="A1082" s="52" t="s">
        <v>43</v>
      </c>
      <c r="B1082" s="53" t="s">
        <v>717</v>
      </c>
      <c r="C1082" s="54" t="s">
        <v>367</v>
      </c>
      <c r="D1082" s="54" t="s">
        <v>390</v>
      </c>
      <c r="E1082" s="54" t="s">
        <v>805</v>
      </c>
      <c r="F1082" s="54" t="s">
        <v>44</v>
      </c>
      <c r="G1082" s="55">
        <f>G1083</f>
        <v>68690</v>
      </c>
      <c r="H1082" s="55">
        <f>H1083</f>
        <v>68690</v>
      </c>
      <c r="I1082" s="54">
        <v>330120530</v>
      </c>
      <c r="J1082" s="36" t="str">
        <f t="shared" si="125"/>
        <v>0330120530</v>
      </c>
      <c r="K1082" s="45" t="str">
        <f t="shared" si="126"/>
        <v>60910060330120530240</v>
      </c>
    </row>
    <row r="1083" spans="1:11" s="38" customFormat="1">
      <c r="A1083" s="52" t="s">
        <v>1231</v>
      </c>
      <c r="B1083" s="53" t="s">
        <v>717</v>
      </c>
      <c r="C1083" s="54" t="s">
        <v>367</v>
      </c>
      <c r="D1083" s="54" t="s">
        <v>390</v>
      </c>
      <c r="E1083" s="54" t="s">
        <v>805</v>
      </c>
      <c r="F1083" s="54" t="s">
        <v>46</v>
      </c>
      <c r="G1083" s="55">
        <f>VLOOKUP($K1083,'[1]исх данные 2018-2019'!$A$10:$H$548,6,0)</f>
        <v>68690</v>
      </c>
      <c r="H1083" s="55">
        <f>VLOOKUP($K1083,'[1]исх данные 2018-2019'!$A$10:$H$548,7,0)</f>
        <v>68690</v>
      </c>
      <c r="I1083" s="54">
        <v>330120530</v>
      </c>
      <c r="J1083" s="36" t="str">
        <f t="shared" si="125"/>
        <v>0330120530</v>
      </c>
      <c r="K1083" s="45" t="str">
        <f t="shared" si="126"/>
        <v>60910060330120530244</v>
      </c>
    </row>
    <row r="1084" spans="1:11" s="38" customFormat="1">
      <c r="A1084" s="52" t="s">
        <v>47</v>
      </c>
      <c r="B1084" s="53" t="s">
        <v>717</v>
      </c>
      <c r="C1084" s="54" t="s">
        <v>367</v>
      </c>
      <c r="D1084" s="54" t="s">
        <v>390</v>
      </c>
      <c r="E1084" s="54" t="s">
        <v>805</v>
      </c>
      <c r="F1084" s="54" t="s">
        <v>48</v>
      </c>
      <c r="G1084" s="55">
        <f>G1085+G1086</f>
        <v>34860</v>
      </c>
      <c r="H1084" s="55">
        <f>H1085+H1086</f>
        <v>34860</v>
      </c>
      <c r="I1084" s="54">
        <v>330120530</v>
      </c>
      <c r="J1084" s="36" t="str">
        <f t="shared" si="125"/>
        <v>0330120530</v>
      </c>
      <c r="K1084" s="45" t="str">
        <f t="shared" si="126"/>
        <v>60910060330120530850</v>
      </c>
    </row>
    <row r="1085" spans="1:11" s="38" customFormat="1">
      <c r="A1085" s="57" t="s">
        <v>49</v>
      </c>
      <c r="B1085" s="53" t="s">
        <v>717</v>
      </c>
      <c r="C1085" s="54" t="s">
        <v>367</v>
      </c>
      <c r="D1085" s="54" t="s">
        <v>390</v>
      </c>
      <c r="E1085" s="54" t="s">
        <v>805</v>
      </c>
      <c r="F1085" s="54" t="s">
        <v>50</v>
      </c>
      <c r="G1085" s="55">
        <f>VLOOKUP($K1085,'[1]исх данные 2018-2019'!$A$10:$H$548,6,0)</f>
        <v>32110</v>
      </c>
      <c r="H1085" s="55">
        <f>VLOOKUP($K1085,'[1]исх данные 2018-2019'!$A$10:$H$548,7,0)</f>
        <v>32110</v>
      </c>
      <c r="I1085" s="54">
        <v>330120530</v>
      </c>
      <c r="J1085" s="36" t="str">
        <f t="shared" si="125"/>
        <v>0330120530</v>
      </c>
      <c r="K1085" s="45" t="str">
        <f t="shared" si="126"/>
        <v>60910060330120530851</v>
      </c>
    </row>
    <row r="1086" spans="1:11" s="38" customFormat="1">
      <c r="A1086" s="57" t="s">
        <v>51</v>
      </c>
      <c r="B1086" s="53" t="s">
        <v>717</v>
      </c>
      <c r="C1086" s="54" t="s">
        <v>367</v>
      </c>
      <c r="D1086" s="54" t="s">
        <v>390</v>
      </c>
      <c r="E1086" s="54" t="s">
        <v>805</v>
      </c>
      <c r="F1086" s="54" t="s">
        <v>52</v>
      </c>
      <c r="G1086" s="55">
        <f>VLOOKUP($K1086,'[1]исх данные 2018-2019'!$A$10:$H$548,6,0)</f>
        <v>2750</v>
      </c>
      <c r="H1086" s="55">
        <f>VLOOKUP($K1086,'[1]исх данные 2018-2019'!$A$10:$H$548,7,0)</f>
        <v>2750</v>
      </c>
      <c r="I1086" s="54">
        <v>330120530</v>
      </c>
      <c r="J1086" s="36" t="str">
        <f t="shared" si="125"/>
        <v>0330120530</v>
      </c>
      <c r="K1086" s="45" t="str">
        <f t="shared" si="126"/>
        <v>60910060330120530852</v>
      </c>
    </row>
    <row r="1087" spans="1:11" s="38" customFormat="1" ht="25.5">
      <c r="A1087" s="75" t="s">
        <v>650</v>
      </c>
      <c r="B1087" s="53" t="s">
        <v>717</v>
      </c>
      <c r="C1087" s="54" t="s">
        <v>367</v>
      </c>
      <c r="D1087" s="54" t="s">
        <v>390</v>
      </c>
      <c r="E1087" s="54" t="s">
        <v>1301</v>
      </c>
      <c r="F1087" s="54" t="s">
        <v>24</v>
      </c>
      <c r="G1087" s="218">
        <f>G1088</f>
        <v>1751860</v>
      </c>
      <c r="H1087" s="218">
        <f>H1088</f>
        <v>1751860</v>
      </c>
      <c r="I1087" s="54" t="s">
        <v>1302</v>
      </c>
      <c r="J1087" s="36" t="str">
        <f t="shared" si="125"/>
        <v>03301S0270</v>
      </c>
      <c r="K1087" s="45" t="str">
        <f t="shared" si="126"/>
        <v>609100603301S0270000</v>
      </c>
    </row>
    <row r="1088" spans="1:11" s="38" customFormat="1" ht="25.5">
      <c r="A1088" s="75" t="s">
        <v>43</v>
      </c>
      <c r="B1088" s="53" t="s">
        <v>717</v>
      </c>
      <c r="C1088" s="54" t="s">
        <v>367</v>
      </c>
      <c r="D1088" s="54" t="s">
        <v>390</v>
      </c>
      <c r="E1088" s="54" t="s">
        <v>1301</v>
      </c>
      <c r="F1088" s="54" t="s">
        <v>44</v>
      </c>
      <c r="G1088" s="55">
        <f>G1089</f>
        <v>1751860</v>
      </c>
      <c r="H1088" s="55">
        <f>H1089</f>
        <v>1751860</v>
      </c>
      <c r="I1088" s="54" t="s">
        <v>1302</v>
      </c>
      <c r="J1088" s="36" t="str">
        <f t="shared" si="125"/>
        <v>03301S0270</v>
      </c>
      <c r="K1088" s="45" t="str">
        <f t="shared" si="126"/>
        <v>609100603301S0270240</v>
      </c>
    </row>
    <row r="1089" spans="1:11" s="64" customFormat="1">
      <c r="A1089" s="52" t="s">
        <v>1231</v>
      </c>
      <c r="B1089" s="53" t="s">
        <v>717</v>
      </c>
      <c r="C1089" s="54" t="s">
        <v>367</v>
      </c>
      <c r="D1089" s="54" t="s">
        <v>390</v>
      </c>
      <c r="E1089" s="54" t="s">
        <v>1301</v>
      </c>
      <c r="F1089" s="54" t="s">
        <v>46</v>
      </c>
      <c r="G1089" s="55">
        <f>VLOOKUP($K1089,'[1]исх данные 2018-2019'!$A$10:$H$548,6,0)</f>
        <v>1751860</v>
      </c>
      <c r="H1089" s="55">
        <f>VLOOKUP($K1089,'[1]исх данные 2018-2019'!$A$10:$H$548,7,0)</f>
        <v>1751860</v>
      </c>
      <c r="I1089" s="54" t="s">
        <v>1302</v>
      </c>
      <c r="J1089" s="36" t="str">
        <f t="shared" si="125"/>
        <v>03301S0270</v>
      </c>
      <c r="K1089" s="45" t="str">
        <f t="shared" si="126"/>
        <v>609100603301S0270244</v>
      </c>
    </row>
    <row r="1090" spans="1:11" s="64" customFormat="1" ht="25.5">
      <c r="A1090" s="111" t="s">
        <v>718</v>
      </c>
      <c r="B1090" s="53" t="s">
        <v>717</v>
      </c>
      <c r="C1090" s="54" t="s">
        <v>367</v>
      </c>
      <c r="D1090" s="54" t="s">
        <v>390</v>
      </c>
      <c r="E1090" s="53" t="s">
        <v>719</v>
      </c>
      <c r="F1090" s="54" t="s">
        <v>24</v>
      </c>
      <c r="G1090" s="217">
        <f>G1091</f>
        <v>62444010</v>
      </c>
      <c r="H1090" s="217">
        <f>H1091</f>
        <v>62435680</v>
      </c>
      <c r="I1090" s="53">
        <v>7700000000</v>
      </c>
      <c r="J1090" s="36" t="str">
        <f t="shared" si="125"/>
        <v>7700000000</v>
      </c>
      <c r="K1090" s="45" t="str">
        <f t="shared" si="126"/>
        <v>60910067700000000000</v>
      </c>
    </row>
    <row r="1091" spans="1:11" s="38" customFormat="1" ht="25.5">
      <c r="A1091" s="111" t="s">
        <v>720</v>
      </c>
      <c r="B1091" s="53" t="s">
        <v>717</v>
      </c>
      <c r="C1091" s="54" t="s">
        <v>367</v>
      </c>
      <c r="D1091" s="54" t="s">
        <v>390</v>
      </c>
      <c r="E1091" s="53" t="s">
        <v>721</v>
      </c>
      <c r="F1091" s="54" t="s">
        <v>24</v>
      </c>
      <c r="G1091" s="217">
        <f>G1092+G1100+G1104+G1111</f>
        <v>62444010</v>
      </c>
      <c r="H1091" s="217">
        <f>H1092+H1100+H1104+H1111</f>
        <v>62435680</v>
      </c>
      <c r="I1091" s="53">
        <v>7710000000</v>
      </c>
      <c r="J1091" s="36" t="str">
        <f t="shared" si="125"/>
        <v>7710000000</v>
      </c>
      <c r="K1091" s="45" t="str">
        <f t="shared" si="126"/>
        <v>60910067710000000000</v>
      </c>
    </row>
    <row r="1092" spans="1:11" s="59" customFormat="1" ht="25.5">
      <c r="A1092" s="117" t="s">
        <v>33</v>
      </c>
      <c r="B1092" s="53" t="s">
        <v>717</v>
      </c>
      <c r="C1092" s="54" t="s">
        <v>367</v>
      </c>
      <c r="D1092" s="54" t="s">
        <v>390</v>
      </c>
      <c r="E1092" s="118" t="s">
        <v>821</v>
      </c>
      <c r="F1092" s="54" t="s">
        <v>24</v>
      </c>
      <c r="G1092" s="217">
        <f>G1093+G1096+G1098</f>
        <v>1377610</v>
      </c>
      <c r="H1092" s="217">
        <f>H1093+H1096+H1098</f>
        <v>1138610</v>
      </c>
      <c r="I1092" s="118">
        <v>7710010010</v>
      </c>
      <c r="J1092" s="36" t="str">
        <f t="shared" si="125"/>
        <v>7710010010</v>
      </c>
      <c r="K1092" s="45" t="str">
        <f t="shared" si="126"/>
        <v>60910067710010010000</v>
      </c>
    </row>
    <row r="1093" spans="1:11" s="38" customFormat="1">
      <c r="A1093" s="57" t="s">
        <v>35</v>
      </c>
      <c r="B1093" s="53" t="s">
        <v>717</v>
      </c>
      <c r="C1093" s="54" t="s">
        <v>367</v>
      </c>
      <c r="D1093" s="54" t="s">
        <v>390</v>
      </c>
      <c r="E1093" s="118" t="s">
        <v>821</v>
      </c>
      <c r="F1093" s="54" t="s">
        <v>36</v>
      </c>
      <c r="G1093" s="55">
        <f>SUM(G1094:G1095)</f>
        <v>144040</v>
      </c>
      <c r="H1093" s="55">
        <f>SUM(H1094:H1095)</f>
        <v>144040</v>
      </c>
      <c r="I1093" s="118">
        <v>7710010010</v>
      </c>
      <c r="J1093" s="36" t="str">
        <f t="shared" si="125"/>
        <v>7710010010</v>
      </c>
      <c r="K1093" s="45" t="str">
        <f t="shared" si="126"/>
        <v>60910067710010010120</v>
      </c>
    </row>
    <row r="1094" spans="1:11" s="38" customFormat="1" ht="25.5">
      <c r="A1094" s="57" t="s">
        <v>37</v>
      </c>
      <c r="B1094" s="53" t="s">
        <v>717</v>
      </c>
      <c r="C1094" s="54" t="s">
        <v>367</v>
      </c>
      <c r="D1094" s="54" t="s">
        <v>390</v>
      </c>
      <c r="E1094" s="118" t="s">
        <v>821</v>
      </c>
      <c r="F1094" s="54" t="s">
        <v>38</v>
      </c>
      <c r="G1094" s="55">
        <f>VLOOKUP($K1094,'[1]исх данные 2018-2019'!$A$10:$H$548,6,0)</f>
        <v>110630</v>
      </c>
      <c r="H1094" s="55">
        <f>VLOOKUP($K1094,'[1]исх данные 2018-2019'!$A$10:$H$548,7,0)</f>
        <v>110630</v>
      </c>
      <c r="I1094" s="118">
        <v>7710010010</v>
      </c>
      <c r="J1094" s="36" t="str">
        <f t="shared" si="125"/>
        <v>7710010010</v>
      </c>
      <c r="K1094" s="45" t="str">
        <f t="shared" si="126"/>
        <v>60910067710010010122</v>
      </c>
    </row>
    <row r="1095" spans="1:11" s="38" customFormat="1" ht="25.5">
      <c r="A1095" s="57" t="s">
        <v>41</v>
      </c>
      <c r="B1095" s="53" t="s">
        <v>717</v>
      </c>
      <c r="C1095" s="54" t="s">
        <v>367</v>
      </c>
      <c r="D1095" s="54" t="s">
        <v>390</v>
      </c>
      <c r="E1095" s="118" t="s">
        <v>821</v>
      </c>
      <c r="F1095" s="54" t="s">
        <v>42</v>
      </c>
      <c r="G1095" s="55">
        <f>VLOOKUP($K1095,'[1]исх данные 2018-2019'!$A$10:$H$548,6,0)</f>
        <v>33410</v>
      </c>
      <c r="H1095" s="55">
        <f>VLOOKUP($K1095,'[1]исх данные 2018-2019'!$A$10:$H$548,7,0)</f>
        <v>33410</v>
      </c>
      <c r="I1095" s="118">
        <v>7710010010</v>
      </c>
      <c r="J1095" s="36" t="str">
        <f t="shared" si="125"/>
        <v>7710010010</v>
      </c>
      <c r="K1095" s="45" t="str">
        <f t="shared" si="126"/>
        <v>60910067710010010129</v>
      </c>
    </row>
    <row r="1096" spans="1:11" s="38" customFormat="1" ht="25.5">
      <c r="A1096" s="52" t="s">
        <v>43</v>
      </c>
      <c r="B1096" s="53" t="s">
        <v>717</v>
      </c>
      <c r="C1096" s="54" t="s">
        <v>367</v>
      </c>
      <c r="D1096" s="54" t="s">
        <v>390</v>
      </c>
      <c r="E1096" s="118" t="s">
        <v>821</v>
      </c>
      <c r="F1096" s="54" t="s">
        <v>44</v>
      </c>
      <c r="G1096" s="55">
        <f>G1097</f>
        <v>1231630</v>
      </c>
      <c r="H1096" s="55">
        <f>H1097</f>
        <v>992630</v>
      </c>
      <c r="I1096" s="118">
        <v>7710010010</v>
      </c>
      <c r="J1096" s="36" t="str">
        <f t="shared" si="125"/>
        <v>7710010010</v>
      </c>
      <c r="K1096" s="45" t="str">
        <f t="shared" si="126"/>
        <v>60910067710010010240</v>
      </c>
    </row>
    <row r="1097" spans="1:11" s="38" customFormat="1">
      <c r="A1097" s="52" t="s">
        <v>1231</v>
      </c>
      <c r="B1097" s="53" t="s">
        <v>717</v>
      </c>
      <c r="C1097" s="54" t="s">
        <v>367</v>
      </c>
      <c r="D1097" s="54" t="s">
        <v>390</v>
      </c>
      <c r="E1097" s="118" t="s">
        <v>821</v>
      </c>
      <c r="F1097" s="54" t="s">
        <v>46</v>
      </c>
      <c r="G1097" s="55">
        <f>VLOOKUP($K1097,'[1]исх данные 2018-2019'!$A$10:$H$548,6,0)</f>
        <v>1231630</v>
      </c>
      <c r="H1097" s="55">
        <f>VLOOKUP($K1097,'[1]исх данные 2018-2019'!$A$10:$H$548,7,0)</f>
        <v>992630</v>
      </c>
      <c r="I1097" s="118">
        <v>7710010010</v>
      </c>
      <c r="J1097" s="36" t="str">
        <f t="shared" si="125"/>
        <v>7710010010</v>
      </c>
      <c r="K1097" s="45" t="str">
        <f t="shared" si="126"/>
        <v>60910067710010010244</v>
      </c>
    </row>
    <row r="1098" spans="1:11" s="38" customFormat="1">
      <c r="A1098" s="52" t="s">
        <v>47</v>
      </c>
      <c r="B1098" s="53" t="s">
        <v>717</v>
      </c>
      <c r="C1098" s="54" t="s">
        <v>367</v>
      </c>
      <c r="D1098" s="54" t="s">
        <v>390</v>
      </c>
      <c r="E1098" s="118" t="s">
        <v>821</v>
      </c>
      <c r="F1098" s="54" t="s">
        <v>48</v>
      </c>
      <c r="G1098" s="55">
        <f>G1099</f>
        <v>1940</v>
      </c>
      <c r="H1098" s="55">
        <f>H1099</f>
        <v>1940</v>
      </c>
      <c r="I1098" s="118">
        <v>7710010010</v>
      </c>
      <c r="J1098" s="36" t="str">
        <f t="shared" si="125"/>
        <v>7710010010</v>
      </c>
      <c r="K1098" s="45" t="str">
        <f t="shared" si="126"/>
        <v>60910067710010010850</v>
      </c>
    </row>
    <row r="1099" spans="1:11" s="38" customFormat="1">
      <c r="A1099" s="57" t="s">
        <v>51</v>
      </c>
      <c r="B1099" s="53" t="s">
        <v>717</v>
      </c>
      <c r="C1099" s="54" t="s">
        <v>367</v>
      </c>
      <c r="D1099" s="54" t="s">
        <v>390</v>
      </c>
      <c r="E1099" s="118" t="s">
        <v>821</v>
      </c>
      <c r="F1099" s="54" t="s">
        <v>52</v>
      </c>
      <c r="G1099" s="55">
        <f>VLOOKUP($K1099,'[1]исх данные 2018-2019'!$A$10:$H$548,6,0)</f>
        <v>1940</v>
      </c>
      <c r="H1099" s="55">
        <f>VLOOKUP($K1099,'[1]исх данные 2018-2019'!$A$10:$H$548,7,0)</f>
        <v>1940</v>
      </c>
      <c r="I1099" s="118">
        <v>7710010010</v>
      </c>
      <c r="J1099" s="36" t="str">
        <f t="shared" si="125"/>
        <v>7710010010</v>
      </c>
      <c r="K1099" s="45" t="str">
        <f t="shared" si="126"/>
        <v>60910067710010010852</v>
      </c>
    </row>
    <row r="1100" spans="1:11" s="38" customFormat="1" ht="25.5">
      <c r="A1100" s="117" t="s">
        <v>55</v>
      </c>
      <c r="B1100" s="53" t="s">
        <v>717</v>
      </c>
      <c r="C1100" s="54" t="s">
        <v>367</v>
      </c>
      <c r="D1100" s="54" t="s">
        <v>390</v>
      </c>
      <c r="E1100" s="118" t="s">
        <v>822</v>
      </c>
      <c r="F1100" s="54" t="s">
        <v>24</v>
      </c>
      <c r="G1100" s="217">
        <f>G1101</f>
        <v>6126950</v>
      </c>
      <c r="H1100" s="217">
        <f>H1101</f>
        <v>6126950</v>
      </c>
      <c r="I1100" s="118">
        <v>7710010020</v>
      </c>
      <c r="J1100" s="36" t="str">
        <f t="shared" si="125"/>
        <v>7710010020</v>
      </c>
      <c r="K1100" s="45" t="str">
        <f t="shared" si="126"/>
        <v>60910067710010020000</v>
      </c>
    </row>
    <row r="1101" spans="1:11" s="38" customFormat="1">
      <c r="A1101" s="57" t="s">
        <v>35</v>
      </c>
      <c r="B1101" s="53" t="s">
        <v>717</v>
      </c>
      <c r="C1101" s="54" t="s">
        <v>367</v>
      </c>
      <c r="D1101" s="54" t="s">
        <v>390</v>
      </c>
      <c r="E1101" s="118" t="s">
        <v>822</v>
      </c>
      <c r="F1101" s="54" t="s">
        <v>36</v>
      </c>
      <c r="G1101" s="55">
        <f>SUM(G1102:G1103)</f>
        <v>6126950</v>
      </c>
      <c r="H1101" s="55">
        <f>SUM(H1102:H1103)</f>
        <v>6126950</v>
      </c>
      <c r="I1101" s="118">
        <v>7710010020</v>
      </c>
      <c r="J1101" s="36" t="str">
        <f t="shared" si="125"/>
        <v>7710010020</v>
      </c>
      <c r="K1101" s="45" t="str">
        <f t="shared" si="126"/>
        <v>60910067710010020120</v>
      </c>
    </row>
    <row r="1102" spans="1:11" s="38" customFormat="1">
      <c r="A1102" s="57" t="s">
        <v>57</v>
      </c>
      <c r="B1102" s="53" t="s">
        <v>717</v>
      </c>
      <c r="C1102" s="54" t="s">
        <v>367</v>
      </c>
      <c r="D1102" s="54" t="s">
        <v>390</v>
      </c>
      <c r="E1102" s="118" t="s">
        <v>822</v>
      </c>
      <c r="F1102" s="54" t="s">
        <v>58</v>
      </c>
      <c r="G1102" s="55">
        <f>VLOOKUP($K1102,'[1]исх данные 2018-2019'!$A$10:$H$548,6,0)</f>
        <v>4705800</v>
      </c>
      <c r="H1102" s="55">
        <f>VLOOKUP($K1102,'[1]исх данные 2018-2019'!$A$10:$H$548,7,0)</f>
        <v>4705800</v>
      </c>
      <c r="I1102" s="118">
        <v>7710010020</v>
      </c>
      <c r="J1102" s="36" t="str">
        <f t="shared" si="125"/>
        <v>7710010020</v>
      </c>
      <c r="K1102" s="45" t="str">
        <f t="shared" si="126"/>
        <v>60910067710010020121</v>
      </c>
    </row>
    <row r="1103" spans="1:11" s="38" customFormat="1" ht="25.5">
      <c r="A1103" s="57" t="s">
        <v>41</v>
      </c>
      <c r="B1103" s="53" t="s">
        <v>717</v>
      </c>
      <c r="C1103" s="54" t="s">
        <v>367</v>
      </c>
      <c r="D1103" s="54" t="s">
        <v>390</v>
      </c>
      <c r="E1103" s="118" t="s">
        <v>822</v>
      </c>
      <c r="F1103" s="54" t="s">
        <v>42</v>
      </c>
      <c r="G1103" s="55">
        <f>VLOOKUP($K1103,'[1]исх данные 2018-2019'!$A$10:$H$548,6,0)</f>
        <v>1421150</v>
      </c>
      <c r="H1103" s="55">
        <f>VLOOKUP($K1103,'[1]исх данные 2018-2019'!$A$10:$H$548,7,0)</f>
        <v>1421150</v>
      </c>
      <c r="I1103" s="118">
        <v>7710010020</v>
      </c>
      <c r="J1103" s="36" t="str">
        <f t="shared" si="125"/>
        <v>7710010020</v>
      </c>
      <c r="K1103" s="45" t="str">
        <f t="shared" si="126"/>
        <v>60910067710010020129</v>
      </c>
    </row>
    <row r="1104" spans="1:11" s="38" customFormat="1" ht="38.25">
      <c r="A1104" s="117" t="s">
        <v>823</v>
      </c>
      <c r="B1104" s="53" t="s">
        <v>717</v>
      </c>
      <c r="C1104" s="54" t="s">
        <v>367</v>
      </c>
      <c r="D1104" s="54" t="s">
        <v>390</v>
      </c>
      <c r="E1104" s="118" t="s">
        <v>824</v>
      </c>
      <c r="F1104" s="54" t="s">
        <v>24</v>
      </c>
      <c r="G1104" s="217">
        <f t="shared" ref="G1104:H1104" si="131">G1105+G1109</f>
        <v>1396910</v>
      </c>
      <c r="H1104" s="217">
        <f t="shared" si="131"/>
        <v>1396910</v>
      </c>
      <c r="I1104" s="118">
        <v>7710076100</v>
      </c>
      <c r="J1104" s="36" t="str">
        <f t="shared" si="125"/>
        <v>7710076100</v>
      </c>
      <c r="K1104" s="45" t="str">
        <f t="shared" si="126"/>
        <v>60910067710076100000</v>
      </c>
    </row>
    <row r="1105" spans="1:11" s="38" customFormat="1">
      <c r="A1105" s="57" t="s">
        <v>35</v>
      </c>
      <c r="B1105" s="53" t="s">
        <v>717</v>
      </c>
      <c r="C1105" s="54" t="s">
        <v>367</v>
      </c>
      <c r="D1105" s="54" t="s">
        <v>390</v>
      </c>
      <c r="E1105" s="118" t="s">
        <v>824</v>
      </c>
      <c r="F1105" s="54" t="s">
        <v>36</v>
      </c>
      <c r="G1105" s="55">
        <f>SUM(G1106:G1108)</f>
        <v>1193940</v>
      </c>
      <c r="H1105" s="55">
        <f>SUM(H1106:H1108)</f>
        <v>1193940</v>
      </c>
      <c r="I1105" s="118">
        <v>7710076100</v>
      </c>
      <c r="J1105" s="36" t="str">
        <f t="shared" si="125"/>
        <v>7710076100</v>
      </c>
      <c r="K1105" s="45" t="str">
        <f t="shared" si="126"/>
        <v>60910067710076100120</v>
      </c>
    </row>
    <row r="1106" spans="1:11" s="82" customFormat="1">
      <c r="A1106" s="57" t="s">
        <v>57</v>
      </c>
      <c r="B1106" s="53" t="s">
        <v>717</v>
      </c>
      <c r="C1106" s="54" t="s">
        <v>367</v>
      </c>
      <c r="D1106" s="54" t="s">
        <v>390</v>
      </c>
      <c r="E1106" s="118" t="s">
        <v>824</v>
      </c>
      <c r="F1106" s="54" t="s">
        <v>58</v>
      </c>
      <c r="G1106" s="55">
        <f>VLOOKUP($K1106,'[1]исх данные 2018-2019'!$A$10:$H$548,6,0)</f>
        <v>899600</v>
      </c>
      <c r="H1106" s="55">
        <f>VLOOKUP($K1106,'[1]исх данные 2018-2019'!$A$10:$H$548,7,0)</f>
        <v>899600</v>
      </c>
      <c r="I1106" s="118">
        <v>7710076100</v>
      </c>
      <c r="J1106" s="36" t="str">
        <f t="shared" si="125"/>
        <v>7710076100</v>
      </c>
      <c r="K1106" s="45" t="str">
        <f t="shared" si="126"/>
        <v>60910067710076100121</v>
      </c>
    </row>
    <row r="1107" spans="1:11" s="38" customFormat="1" ht="25.5">
      <c r="A1107" s="57" t="s">
        <v>37</v>
      </c>
      <c r="B1107" s="53" t="s">
        <v>717</v>
      </c>
      <c r="C1107" s="54" t="s">
        <v>367</v>
      </c>
      <c r="D1107" s="54" t="s">
        <v>390</v>
      </c>
      <c r="E1107" s="118" t="s">
        <v>824</v>
      </c>
      <c r="F1107" s="54" t="s">
        <v>38</v>
      </c>
      <c r="G1107" s="55">
        <f>VLOOKUP($K1107,'[1]исх данные 2018-2019'!$A$10:$H$548,6,0)</f>
        <v>38300</v>
      </c>
      <c r="H1107" s="55">
        <f>VLOOKUP($K1107,'[1]исх данные 2018-2019'!$A$10:$H$548,7,0)</f>
        <v>38300</v>
      </c>
      <c r="I1107" s="118">
        <v>7710076100</v>
      </c>
      <c r="J1107" s="36" t="str">
        <f t="shared" si="125"/>
        <v>7710076100</v>
      </c>
      <c r="K1107" s="45" t="str">
        <f t="shared" si="126"/>
        <v>60910067710076100122</v>
      </c>
    </row>
    <row r="1108" spans="1:11" s="38" customFormat="1" ht="25.5">
      <c r="A1108" s="57" t="s">
        <v>41</v>
      </c>
      <c r="B1108" s="53" t="s">
        <v>717</v>
      </c>
      <c r="C1108" s="54" t="s">
        <v>367</v>
      </c>
      <c r="D1108" s="54" t="s">
        <v>390</v>
      </c>
      <c r="E1108" s="118" t="s">
        <v>824</v>
      </c>
      <c r="F1108" s="54" t="s">
        <v>42</v>
      </c>
      <c r="G1108" s="55">
        <f>VLOOKUP($K1108,'[1]исх данные 2018-2019'!$A$10:$H$548,6,0)</f>
        <v>256040</v>
      </c>
      <c r="H1108" s="55">
        <f>VLOOKUP($K1108,'[1]исх данные 2018-2019'!$A$10:$H$548,7,0)</f>
        <v>256040</v>
      </c>
      <c r="I1108" s="118">
        <v>7710076100</v>
      </c>
      <c r="J1108" s="36" t="str">
        <f t="shared" si="125"/>
        <v>7710076100</v>
      </c>
      <c r="K1108" s="45" t="str">
        <f t="shared" si="126"/>
        <v>60910067710076100129</v>
      </c>
    </row>
    <row r="1109" spans="1:11" s="59" customFormat="1" ht="25.5">
      <c r="A1109" s="52" t="s">
        <v>43</v>
      </c>
      <c r="B1109" s="53" t="s">
        <v>717</v>
      </c>
      <c r="C1109" s="54" t="s">
        <v>367</v>
      </c>
      <c r="D1109" s="54" t="s">
        <v>390</v>
      </c>
      <c r="E1109" s="118" t="s">
        <v>824</v>
      </c>
      <c r="F1109" s="54" t="s">
        <v>44</v>
      </c>
      <c r="G1109" s="55">
        <f>G1110</f>
        <v>202970</v>
      </c>
      <c r="H1109" s="55">
        <f>H1110</f>
        <v>202970</v>
      </c>
      <c r="I1109" s="118">
        <v>7710076100</v>
      </c>
      <c r="J1109" s="36" t="str">
        <f t="shared" si="125"/>
        <v>7710076100</v>
      </c>
      <c r="K1109" s="45" t="str">
        <f t="shared" si="126"/>
        <v>60910067710076100240</v>
      </c>
    </row>
    <row r="1110" spans="1:11" s="38" customFormat="1">
      <c r="A1110" s="52" t="s">
        <v>1231</v>
      </c>
      <c r="B1110" s="53" t="s">
        <v>717</v>
      </c>
      <c r="C1110" s="54" t="s">
        <v>367</v>
      </c>
      <c r="D1110" s="54" t="s">
        <v>390</v>
      </c>
      <c r="E1110" s="118" t="s">
        <v>824</v>
      </c>
      <c r="F1110" s="54" t="s">
        <v>46</v>
      </c>
      <c r="G1110" s="55">
        <f>VLOOKUP($K1110,'[1]исх данные 2018-2019'!$A$10:$H$548,6,0)</f>
        <v>202970</v>
      </c>
      <c r="H1110" s="55">
        <f>VLOOKUP($K1110,'[1]исх данные 2018-2019'!$A$10:$H$548,7,0)</f>
        <v>202970</v>
      </c>
      <c r="I1110" s="118">
        <v>7710076100</v>
      </c>
      <c r="J1110" s="36" t="str">
        <f t="shared" si="125"/>
        <v>7710076100</v>
      </c>
      <c r="K1110" s="45" t="str">
        <f t="shared" si="126"/>
        <v>60910067710076100244</v>
      </c>
    </row>
    <row r="1111" spans="1:11" s="38" customFormat="1" ht="38.25">
      <c r="A1111" s="117" t="s">
        <v>825</v>
      </c>
      <c r="B1111" s="53" t="s">
        <v>717</v>
      </c>
      <c r="C1111" s="54" t="s">
        <v>367</v>
      </c>
      <c r="D1111" s="54" t="s">
        <v>390</v>
      </c>
      <c r="E1111" s="118" t="s">
        <v>826</v>
      </c>
      <c r="F1111" s="54" t="s">
        <v>24</v>
      </c>
      <c r="G1111" s="217">
        <f>G1112+G1116+G1118</f>
        <v>53542540</v>
      </c>
      <c r="H1111" s="217">
        <f>H1112+H1116+H1118</f>
        <v>53773210</v>
      </c>
      <c r="I1111" s="118">
        <v>7710076210</v>
      </c>
      <c r="J1111" s="36" t="str">
        <f t="shared" si="125"/>
        <v>7710076210</v>
      </c>
      <c r="K1111" s="45" t="str">
        <f t="shared" si="126"/>
        <v>60910067710076210000</v>
      </c>
    </row>
    <row r="1112" spans="1:11" s="38" customFormat="1">
      <c r="A1112" s="57" t="s">
        <v>35</v>
      </c>
      <c r="B1112" s="53" t="s">
        <v>717</v>
      </c>
      <c r="C1112" s="54" t="s">
        <v>367</v>
      </c>
      <c r="D1112" s="54" t="s">
        <v>390</v>
      </c>
      <c r="E1112" s="118" t="s">
        <v>826</v>
      </c>
      <c r="F1112" s="54" t="s">
        <v>36</v>
      </c>
      <c r="G1112" s="55">
        <f>SUM(G1113:G1115)</f>
        <v>52040040</v>
      </c>
      <c r="H1112" s="55">
        <f>SUM(H1113:H1115)</f>
        <v>52140040</v>
      </c>
      <c r="I1112" s="118">
        <v>7710076210</v>
      </c>
      <c r="J1112" s="36" t="str">
        <f t="shared" ref="J1112:J1175" si="132">TEXT(I1112,"0000000000")</f>
        <v>7710076210</v>
      </c>
      <c r="K1112" s="45" t="str">
        <f t="shared" ref="K1112:K1175" si="133">CONCATENATE(B1112,C1112,D1112,J1112,F1112)</f>
        <v>60910067710076210120</v>
      </c>
    </row>
    <row r="1113" spans="1:11" s="38" customFormat="1">
      <c r="A1113" s="57" t="s">
        <v>57</v>
      </c>
      <c r="B1113" s="53" t="s">
        <v>717</v>
      </c>
      <c r="C1113" s="54" t="s">
        <v>367</v>
      </c>
      <c r="D1113" s="54" t="s">
        <v>390</v>
      </c>
      <c r="E1113" s="118" t="s">
        <v>826</v>
      </c>
      <c r="F1113" s="54" t="s">
        <v>58</v>
      </c>
      <c r="G1113" s="55">
        <f>VLOOKUP($K1113,'[1]исх данные 2018-2019'!$A$10:$H$548,6,0)</f>
        <v>39035890</v>
      </c>
      <c r="H1113" s="55">
        <f>VLOOKUP($K1113,'[1]исх данные 2018-2019'!$A$10:$H$548,7,0)</f>
        <v>39035890</v>
      </c>
      <c r="I1113" s="118">
        <v>7710076210</v>
      </c>
      <c r="J1113" s="36" t="str">
        <f t="shared" si="132"/>
        <v>7710076210</v>
      </c>
      <c r="K1113" s="45" t="str">
        <f t="shared" si="133"/>
        <v>60910067710076210121</v>
      </c>
    </row>
    <row r="1114" spans="1:11" s="38" customFormat="1" ht="25.5">
      <c r="A1114" s="57" t="s">
        <v>37</v>
      </c>
      <c r="B1114" s="53" t="s">
        <v>717</v>
      </c>
      <c r="C1114" s="54" t="s">
        <v>367</v>
      </c>
      <c r="D1114" s="54" t="s">
        <v>390</v>
      </c>
      <c r="E1114" s="118" t="s">
        <v>826</v>
      </c>
      <c r="F1114" s="54" t="s">
        <v>38</v>
      </c>
      <c r="G1114" s="55">
        <f>VLOOKUP($K1114,'[1]исх данные 2018-2019'!$A$10:$H$548,6,0)</f>
        <v>1404150</v>
      </c>
      <c r="H1114" s="55">
        <f>VLOOKUP($K1114,'[1]исх данные 2018-2019'!$A$10:$H$548,7,0)</f>
        <v>1404150</v>
      </c>
      <c r="I1114" s="118">
        <v>7710076210</v>
      </c>
      <c r="J1114" s="36" t="str">
        <f t="shared" si="132"/>
        <v>7710076210</v>
      </c>
      <c r="K1114" s="45" t="str">
        <f t="shared" si="133"/>
        <v>60910067710076210122</v>
      </c>
    </row>
    <row r="1115" spans="1:11" s="38" customFormat="1" ht="25.5">
      <c r="A1115" s="57" t="s">
        <v>41</v>
      </c>
      <c r="B1115" s="53" t="s">
        <v>717</v>
      </c>
      <c r="C1115" s="54" t="s">
        <v>367</v>
      </c>
      <c r="D1115" s="54" t="s">
        <v>390</v>
      </c>
      <c r="E1115" s="118" t="s">
        <v>826</v>
      </c>
      <c r="F1115" s="54" t="s">
        <v>42</v>
      </c>
      <c r="G1115" s="55">
        <f>VLOOKUP($K1115,'[1]исх данные 2018-2019'!$A$10:$H$548,6,0)</f>
        <v>11600000</v>
      </c>
      <c r="H1115" s="55">
        <f>VLOOKUP($K1115,'[1]исх данные 2018-2019'!$A$10:$H$548,7,0)</f>
        <v>11700000</v>
      </c>
      <c r="I1115" s="118">
        <v>7710076210</v>
      </c>
      <c r="J1115" s="36" t="str">
        <f t="shared" si="132"/>
        <v>7710076210</v>
      </c>
      <c r="K1115" s="45" t="str">
        <f t="shared" si="133"/>
        <v>60910067710076210129</v>
      </c>
    </row>
    <row r="1116" spans="1:11" s="59" customFormat="1" ht="25.5">
      <c r="A1116" s="52" t="s">
        <v>43</v>
      </c>
      <c r="B1116" s="53" t="s">
        <v>717</v>
      </c>
      <c r="C1116" s="54" t="s">
        <v>367</v>
      </c>
      <c r="D1116" s="54" t="s">
        <v>390</v>
      </c>
      <c r="E1116" s="118" t="s">
        <v>826</v>
      </c>
      <c r="F1116" s="54" t="s">
        <v>44</v>
      </c>
      <c r="G1116" s="55">
        <f>G1117</f>
        <v>1400000</v>
      </c>
      <c r="H1116" s="55">
        <f>H1117</f>
        <v>1530670</v>
      </c>
      <c r="I1116" s="118">
        <v>7710076210</v>
      </c>
      <c r="J1116" s="36" t="str">
        <f t="shared" si="132"/>
        <v>7710076210</v>
      </c>
      <c r="K1116" s="45" t="str">
        <f t="shared" si="133"/>
        <v>60910067710076210240</v>
      </c>
    </row>
    <row r="1117" spans="1:11" s="38" customFormat="1">
      <c r="A1117" s="52" t="s">
        <v>1231</v>
      </c>
      <c r="B1117" s="53" t="s">
        <v>717</v>
      </c>
      <c r="C1117" s="54" t="s">
        <v>367</v>
      </c>
      <c r="D1117" s="54" t="s">
        <v>390</v>
      </c>
      <c r="E1117" s="118" t="s">
        <v>826</v>
      </c>
      <c r="F1117" s="54" t="s">
        <v>46</v>
      </c>
      <c r="G1117" s="55">
        <f>VLOOKUP($K1117,'[1]исх данные 2018-2019'!$A$10:$H$548,6,0)</f>
        <v>1400000</v>
      </c>
      <c r="H1117" s="55">
        <f>VLOOKUP($K1117,'[1]исх данные 2018-2019'!$A$10:$H$548,7,0)</f>
        <v>1530670</v>
      </c>
      <c r="I1117" s="118">
        <v>7710076210</v>
      </c>
      <c r="J1117" s="36" t="str">
        <f t="shared" si="132"/>
        <v>7710076210</v>
      </c>
      <c r="K1117" s="45" t="str">
        <f t="shared" si="133"/>
        <v>60910067710076210244</v>
      </c>
    </row>
    <row r="1118" spans="1:11" s="38" customFormat="1">
      <c r="A1118" s="52" t="s">
        <v>47</v>
      </c>
      <c r="B1118" s="53" t="s">
        <v>717</v>
      </c>
      <c r="C1118" s="54" t="s">
        <v>367</v>
      </c>
      <c r="D1118" s="54" t="s">
        <v>390</v>
      </c>
      <c r="E1118" s="118" t="s">
        <v>826</v>
      </c>
      <c r="F1118" s="54" t="s">
        <v>48</v>
      </c>
      <c r="G1118" s="55">
        <f>SUM(G1119:G1120)</f>
        <v>102500</v>
      </c>
      <c r="H1118" s="55">
        <f>SUM(H1119:H1120)</f>
        <v>102500</v>
      </c>
      <c r="I1118" s="118">
        <v>7710076210</v>
      </c>
      <c r="J1118" s="36" t="str">
        <f t="shared" si="132"/>
        <v>7710076210</v>
      </c>
      <c r="K1118" s="45" t="str">
        <f t="shared" si="133"/>
        <v>60910067710076210850</v>
      </c>
    </row>
    <row r="1119" spans="1:11" s="59" customFormat="1">
      <c r="A1119" s="57" t="s">
        <v>49</v>
      </c>
      <c r="B1119" s="53" t="s">
        <v>717</v>
      </c>
      <c r="C1119" s="54" t="s">
        <v>367</v>
      </c>
      <c r="D1119" s="54" t="s">
        <v>390</v>
      </c>
      <c r="E1119" s="118" t="s">
        <v>826</v>
      </c>
      <c r="F1119" s="54" t="s">
        <v>50</v>
      </c>
      <c r="G1119" s="55">
        <f>VLOOKUP($K1119,'[1]исх данные 2018-2019'!$A$10:$H$548,6,0)</f>
        <v>100000</v>
      </c>
      <c r="H1119" s="55">
        <f>VLOOKUP($K1119,'[1]исх данные 2018-2019'!$A$10:$H$548,7,0)</f>
        <v>100000</v>
      </c>
      <c r="I1119" s="118">
        <v>7710076210</v>
      </c>
      <c r="J1119" s="36" t="str">
        <f t="shared" si="132"/>
        <v>7710076210</v>
      </c>
      <c r="K1119" s="45" t="str">
        <f t="shared" si="133"/>
        <v>60910067710076210851</v>
      </c>
    </row>
    <row r="1120" spans="1:11" s="38" customFormat="1">
      <c r="A1120" s="57" t="s">
        <v>51</v>
      </c>
      <c r="B1120" s="53" t="s">
        <v>717</v>
      </c>
      <c r="C1120" s="54" t="s">
        <v>367</v>
      </c>
      <c r="D1120" s="54" t="s">
        <v>390</v>
      </c>
      <c r="E1120" s="118" t="s">
        <v>826</v>
      </c>
      <c r="F1120" s="54" t="s">
        <v>52</v>
      </c>
      <c r="G1120" s="55">
        <f>VLOOKUP($K1120,'[1]исх данные 2018-2019'!$A$10:$H$548,6,0)</f>
        <v>2500</v>
      </c>
      <c r="H1120" s="55">
        <f>VLOOKUP($K1120,'[1]исх данные 2018-2019'!$A$10:$H$548,7,0)</f>
        <v>2500</v>
      </c>
      <c r="I1120" s="118">
        <v>7710076210</v>
      </c>
      <c r="J1120" s="36" t="str">
        <f t="shared" si="132"/>
        <v>7710076210</v>
      </c>
      <c r="K1120" s="45" t="str">
        <f t="shared" si="133"/>
        <v>60910067710076210852</v>
      </c>
    </row>
    <row r="1121" spans="1:11" s="38" customFormat="1">
      <c r="A1121" s="52"/>
      <c r="B1121" s="53"/>
      <c r="C1121" s="54"/>
      <c r="D1121" s="54"/>
      <c r="E1121" s="118"/>
      <c r="F1121" s="54"/>
      <c r="G1121" s="218"/>
      <c r="H1121" s="218"/>
      <c r="I1121" s="118"/>
      <c r="J1121" s="36" t="str">
        <f t="shared" si="132"/>
        <v>0000000000</v>
      </c>
      <c r="K1121" s="45" t="str">
        <f t="shared" si="133"/>
        <v>0000000000</v>
      </c>
    </row>
    <row r="1122" spans="1:11" s="38" customFormat="1">
      <c r="A1122" s="31" t="s">
        <v>828</v>
      </c>
      <c r="B1122" s="32" t="s">
        <v>460</v>
      </c>
      <c r="C1122" s="33" t="s">
        <v>22</v>
      </c>
      <c r="D1122" s="33" t="s">
        <v>22</v>
      </c>
      <c r="E1122" s="33" t="s">
        <v>23</v>
      </c>
      <c r="F1122" s="33" t="s">
        <v>24</v>
      </c>
      <c r="G1122" s="34">
        <f>G1123+G1137</f>
        <v>189408940</v>
      </c>
      <c r="H1122" s="34">
        <f>H1123+H1137</f>
        <v>186094760</v>
      </c>
      <c r="I1122" s="33">
        <v>0</v>
      </c>
      <c r="J1122" s="36" t="str">
        <f t="shared" si="132"/>
        <v>0000000000</v>
      </c>
      <c r="K1122" s="45" t="str">
        <f t="shared" si="133"/>
        <v>61100000000000000000</v>
      </c>
    </row>
    <row r="1123" spans="1:11" s="38" customFormat="1">
      <c r="A1123" s="40" t="s">
        <v>241</v>
      </c>
      <c r="B1123" s="41" t="s">
        <v>460</v>
      </c>
      <c r="C1123" s="42" t="s">
        <v>242</v>
      </c>
      <c r="D1123" s="42" t="s">
        <v>22</v>
      </c>
      <c r="E1123" s="42" t="s">
        <v>23</v>
      </c>
      <c r="F1123" s="42" t="s">
        <v>24</v>
      </c>
      <c r="G1123" s="43">
        <f>G1124</f>
        <v>153120250</v>
      </c>
      <c r="H1123" s="43">
        <f>H1124</f>
        <v>151306070</v>
      </c>
      <c r="I1123" s="42">
        <v>0</v>
      </c>
      <c r="J1123" s="36" t="str">
        <f t="shared" si="132"/>
        <v>0000000000</v>
      </c>
      <c r="K1123" s="45" t="str">
        <f t="shared" si="133"/>
        <v>61107000000000000000</v>
      </c>
    </row>
    <row r="1124" spans="1:11" s="38" customFormat="1">
      <c r="A1124" s="47" t="s">
        <v>502</v>
      </c>
      <c r="B1124" s="48" t="s">
        <v>460</v>
      </c>
      <c r="C1124" s="49" t="s">
        <v>242</v>
      </c>
      <c r="D1124" s="49" t="s">
        <v>28</v>
      </c>
      <c r="E1124" s="49" t="s">
        <v>23</v>
      </c>
      <c r="F1124" s="49" t="s">
        <v>24</v>
      </c>
      <c r="G1124" s="50">
        <f>G1125+G1131</f>
        <v>153120250</v>
      </c>
      <c r="H1124" s="50">
        <f>H1125+H1131</f>
        <v>151306070</v>
      </c>
      <c r="I1124" s="49">
        <v>0</v>
      </c>
      <c r="J1124" s="36" t="str">
        <f t="shared" si="132"/>
        <v>0000000000</v>
      </c>
      <c r="K1124" s="45" t="str">
        <f t="shared" si="133"/>
        <v>61107030000000000000</v>
      </c>
    </row>
    <row r="1125" spans="1:11" s="121" customFormat="1" ht="25.5">
      <c r="A1125" s="52" t="s">
        <v>829</v>
      </c>
      <c r="B1125" s="53" t="s">
        <v>460</v>
      </c>
      <c r="C1125" s="54" t="s">
        <v>242</v>
      </c>
      <c r="D1125" s="54" t="s">
        <v>28</v>
      </c>
      <c r="E1125" s="54" t="s">
        <v>830</v>
      </c>
      <c r="F1125" s="54" t="s">
        <v>24</v>
      </c>
      <c r="G1125" s="55">
        <f t="shared" ref="G1125:H1128" si="134">G1126</f>
        <v>152886700</v>
      </c>
      <c r="H1125" s="55">
        <f t="shared" si="134"/>
        <v>151072520</v>
      </c>
      <c r="I1125" s="54">
        <v>800000000</v>
      </c>
      <c r="J1125" s="36" t="str">
        <f t="shared" si="132"/>
        <v>0800000000</v>
      </c>
      <c r="K1125" s="45" t="str">
        <f t="shared" si="133"/>
        <v>61107030800000000000</v>
      </c>
    </row>
    <row r="1126" spans="1:11" s="121" customFormat="1" ht="25.5">
      <c r="A1126" s="52" t="s">
        <v>831</v>
      </c>
      <c r="B1126" s="53" t="s">
        <v>460</v>
      </c>
      <c r="C1126" s="54" t="s">
        <v>242</v>
      </c>
      <c r="D1126" s="54" t="s">
        <v>28</v>
      </c>
      <c r="E1126" s="54" t="s">
        <v>832</v>
      </c>
      <c r="F1126" s="54" t="s">
        <v>24</v>
      </c>
      <c r="G1126" s="55">
        <f t="shared" si="134"/>
        <v>152886700</v>
      </c>
      <c r="H1126" s="55">
        <f t="shared" si="134"/>
        <v>151072520</v>
      </c>
      <c r="I1126" s="54">
        <v>810000000</v>
      </c>
      <c r="J1126" s="36" t="str">
        <f t="shared" si="132"/>
        <v>0810000000</v>
      </c>
      <c r="K1126" s="45" t="str">
        <f t="shared" si="133"/>
        <v>61107030810000000000</v>
      </c>
    </row>
    <row r="1127" spans="1:11" s="59" customFormat="1" ht="38.25">
      <c r="A1127" s="52" t="s">
        <v>833</v>
      </c>
      <c r="B1127" s="53" t="s">
        <v>460</v>
      </c>
      <c r="C1127" s="54" t="s">
        <v>242</v>
      </c>
      <c r="D1127" s="54" t="s">
        <v>28</v>
      </c>
      <c r="E1127" s="54" t="s">
        <v>834</v>
      </c>
      <c r="F1127" s="54" t="s">
        <v>24</v>
      </c>
      <c r="G1127" s="55">
        <f>G1128</f>
        <v>152886700</v>
      </c>
      <c r="H1127" s="55">
        <f>H1128</f>
        <v>151072520</v>
      </c>
      <c r="I1127" s="54">
        <v>810100000</v>
      </c>
      <c r="J1127" s="36" t="str">
        <f t="shared" si="132"/>
        <v>0810100000</v>
      </c>
      <c r="K1127" s="45" t="str">
        <f t="shared" si="133"/>
        <v>61107030810100000000</v>
      </c>
    </row>
    <row r="1128" spans="1:11" s="38" customFormat="1">
      <c r="A1128" s="57" t="s">
        <v>152</v>
      </c>
      <c r="B1128" s="53" t="s">
        <v>460</v>
      </c>
      <c r="C1128" s="54" t="s">
        <v>242</v>
      </c>
      <c r="D1128" s="54" t="s">
        <v>28</v>
      </c>
      <c r="E1128" s="54" t="s">
        <v>835</v>
      </c>
      <c r="F1128" s="54" t="s">
        <v>24</v>
      </c>
      <c r="G1128" s="55">
        <f t="shared" si="134"/>
        <v>152886700</v>
      </c>
      <c r="H1128" s="55">
        <f t="shared" si="134"/>
        <v>151072520</v>
      </c>
      <c r="I1128" s="54">
        <v>810111010</v>
      </c>
      <c r="J1128" s="36" t="str">
        <f t="shared" si="132"/>
        <v>0810111010</v>
      </c>
      <c r="K1128" s="45" t="str">
        <f t="shared" si="133"/>
        <v>61107030810111010000</v>
      </c>
    </row>
    <row r="1129" spans="1:11" s="38" customFormat="1">
      <c r="A1129" s="70" t="s">
        <v>457</v>
      </c>
      <c r="B1129" s="53" t="s">
        <v>460</v>
      </c>
      <c r="C1129" s="54" t="s">
        <v>242</v>
      </c>
      <c r="D1129" s="54" t="s">
        <v>28</v>
      </c>
      <c r="E1129" s="54" t="s">
        <v>835</v>
      </c>
      <c r="F1129" s="54" t="s">
        <v>458</v>
      </c>
      <c r="G1129" s="55">
        <f>G1130</f>
        <v>152886700</v>
      </c>
      <c r="H1129" s="55">
        <f>H1130</f>
        <v>151072520</v>
      </c>
      <c r="I1129" s="54">
        <v>810111010</v>
      </c>
      <c r="J1129" s="36" t="str">
        <f t="shared" si="132"/>
        <v>0810111010</v>
      </c>
      <c r="K1129" s="45" t="str">
        <f t="shared" si="133"/>
        <v>61107030810111010610</v>
      </c>
    </row>
    <row r="1130" spans="1:11" s="59" customFormat="1" ht="38.25">
      <c r="A1130" s="57" t="s">
        <v>459</v>
      </c>
      <c r="B1130" s="53" t="s">
        <v>460</v>
      </c>
      <c r="C1130" s="54" t="s">
        <v>242</v>
      </c>
      <c r="D1130" s="54" t="s">
        <v>28</v>
      </c>
      <c r="E1130" s="54" t="s">
        <v>835</v>
      </c>
      <c r="F1130" s="54" t="s">
        <v>460</v>
      </c>
      <c r="G1130" s="55">
        <f>VLOOKUP($K1130,'[1]исх данные 2018-2019'!$A$10:$H$548,6,0)</f>
        <v>152886700</v>
      </c>
      <c r="H1130" s="55">
        <f>VLOOKUP($K1130,'[1]исх данные 2018-2019'!$A$10:$H$548,7,0)</f>
        <v>151072520</v>
      </c>
      <c r="I1130" s="54">
        <v>810111010</v>
      </c>
      <c r="J1130" s="36" t="str">
        <f t="shared" si="132"/>
        <v>0810111010</v>
      </c>
      <c r="K1130" s="45" t="str">
        <f t="shared" si="133"/>
        <v>61107030810111010611</v>
      </c>
    </row>
    <row r="1131" spans="1:11" s="123" customFormat="1" ht="51">
      <c r="A1131" s="52" t="s">
        <v>482</v>
      </c>
      <c r="B1131" s="53" t="s">
        <v>460</v>
      </c>
      <c r="C1131" s="54" t="s">
        <v>242</v>
      </c>
      <c r="D1131" s="54" t="s">
        <v>28</v>
      </c>
      <c r="E1131" s="54" t="s">
        <v>483</v>
      </c>
      <c r="F1131" s="54" t="s">
        <v>24</v>
      </c>
      <c r="G1131" s="55">
        <f t="shared" ref="G1131:H1134" si="135">G1132</f>
        <v>233550</v>
      </c>
      <c r="H1131" s="55">
        <f t="shared" si="135"/>
        <v>233550</v>
      </c>
      <c r="I1131" s="54">
        <v>1600000000</v>
      </c>
      <c r="J1131" s="36" t="str">
        <f t="shared" si="132"/>
        <v>1600000000</v>
      </c>
      <c r="K1131" s="45" t="str">
        <f t="shared" si="133"/>
        <v>61107031600000000000</v>
      </c>
    </row>
    <row r="1132" spans="1:11" s="38" customFormat="1" ht="25.5">
      <c r="A1132" s="52" t="s">
        <v>484</v>
      </c>
      <c r="B1132" s="53" t="s">
        <v>460</v>
      </c>
      <c r="C1132" s="54" t="s">
        <v>242</v>
      </c>
      <c r="D1132" s="54" t="s">
        <v>28</v>
      </c>
      <c r="E1132" s="54" t="s">
        <v>485</v>
      </c>
      <c r="F1132" s="54" t="s">
        <v>24</v>
      </c>
      <c r="G1132" s="55">
        <f t="shared" si="135"/>
        <v>233550</v>
      </c>
      <c r="H1132" s="55">
        <f t="shared" si="135"/>
        <v>233550</v>
      </c>
      <c r="I1132" s="54">
        <v>1620000000</v>
      </c>
      <c r="J1132" s="36" t="str">
        <f t="shared" si="132"/>
        <v>1620000000</v>
      </c>
      <c r="K1132" s="45" t="str">
        <f t="shared" si="133"/>
        <v>61107031620000000000</v>
      </c>
    </row>
    <row r="1133" spans="1:11" s="38" customFormat="1" ht="25.5">
      <c r="A1133" s="52" t="s">
        <v>486</v>
      </c>
      <c r="B1133" s="53" t="s">
        <v>460</v>
      </c>
      <c r="C1133" s="54" t="s">
        <v>242</v>
      </c>
      <c r="D1133" s="54" t="s">
        <v>28</v>
      </c>
      <c r="E1133" s="54" t="s">
        <v>487</v>
      </c>
      <c r="F1133" s="54" t="s">
        <v>24</v>
      </c>
      <c r="G1133" s="55">
        <f t="shared" si="135"/>
        <v>233550</v>
      </c>
      <c r="H1133" s="55">
        <f t="shared" si="135"/>
        <v>233550</v>
      </c>
      <c r="I1133" s="54">
        <v>1620200000</v>
      </c>
      <c r="J1133" s="36" t="str">
        <f t="shared" si="132"/>
        <v>1620200000</v>
      </c>
      <c r="K1133" s="45" t="str">
        <f t="shared" si="133"/>
        <v>61107031620200000000</v>
      </c>
    </row>
    <row r="1134" spans="1:11" s="38" customFormat="1" ht="25.5">
      <c r="A1134" s="52" t="s">
        <v>488</v>
      </c>
      <c r="B1134" s="53" t="s">
        <v>460</v>
      </c>
      <c r="C1134" s="54" t="s">
        <v>242</v>
      </c>
      <c r="D1134" s="54" t="s">
        <v>28</v>
      </c>
      <c r="E1134" s="54" t="s">
        <v>489</v>
      </c>
      <c r="F1134" s="54" t="s">
        <v>24</v>
      </c>
      <c r="G1134" s="55">
        <f t="shared" si="135"/>
        <v>233550</v>
      </c>
      <c r="H1134" s="55">
        <f t="shared" si="135"/>
        <v>233550</v>
      </c>
      <c r="I1134" s="54">
        <v>1620220550</v>
      </c>
      <c r="J1134" s="36" t="str">
        <f t="shared" si="132"/>
        <v>1620220550</v>
      </c>
      <c r="K1134" s="45" t="str">
        <f t="shared" si="133"/>
        <v>61107031620220550000</v>
      </c>
    </row>
    <row r="1135" spans="1:11" s="38" customFormat="1">
      <c r="A1135" s="70" t="s">
        <v>457</v>
      </c>
      <c r="B1135" s="53" t="s">
        <v>460</v>
      </c>
      <c r="C1135" s="54" t="s">
        <v>242</v>
      </c>
      <c r="D1135" s="54" t="s">
        <v>28</v>
      </c>
      <c r="E1135" s="54" t="s">
        <v>489</v>
      </c>
      <c r="F1135" s="54" t="s">
        <v>458</v>
      </c>
      <c r="G1135" s="55">
        <f>G1136</f>
        <v>233550</v>
      </c>
      <c r="H1135" s="55">
        <f>H1136</f>
        <v>233550</v>
      </c>
      <c r="I1135" s="54">
        <v>1620220550</v>
      </c>
      <c r="J1135" s="36" t="str">
        <f t="shared" si="132"/>
        <v>1620220550</v>
      </c>
      <c r="K1135" s="45" t="str">
        <f t="shared" si="133"/>
        <v>61107031620220550610</v>
      </c>
    </row>
    <row r="1136" spans="1:11" s="38" customFormat="1">
      <c r="A1136" s="57" t="s">
        <v>461</v>
      </c>
      <c r="B1136" s="53" t="s">
        <v>460</v>
      </c>
      <c r="C1136" s="54" t="s">
        <v>242</v>
      </c>
      <c r="D1136" s="54" t="s">
        <v>28</v>
      </c>
      <c r="E1136" s="54" t="s">
        <v>489</v>
      </c>
      <c r="F1136" s="54" t="s">
        <v>462</v>
      </c>
      <c r="G1136" s="55">
        <f>VLOOKUP($K1136,'[1]исх данные 2018-2019'!$A$10:$H$548,6,0)</f>
        <v>233550</v>
      </c>
      <c r="H1136" s="55">
        <f>VLOOKUP($K1136,'[1]исх данные 2018-2019'!$A$10:$H$548,7,0)</f>
        <v>233550</v>
      </c>
      <c r="I1136" s="54">
        <v>1620220550</v>
      </c>
      <c r="J1136" s="36" t="str">
        <f t="shared" si="132"/>
        <v>1620220550</v>
      </c>
      <c r="K1136" s="45" t="str">
        <f t="shared" si="133"/>
        <v>61107031620220550612</v>
      </c>
    </row>
    <row r="1137" spans="1:11" s="38" customFormat="1">
      <c r="A1137" s="40" t="s">
        <v>840</v>
      </c>
      <c r="B1137" s="41" t="s">
        <v>460</v>
      </c>
      <c r="C1137" s="42" t="s">
        <v>398</v>
      </c>
      <c r="D1137" s="42" t="s">
        <v>22</v>
      </c>
      <c r="E1137" s="42" t="s">
        <v>23</v>
      </c>
      <c r="F1137" s="42" t="s">
        <v>24</v>
      </c>
      <c r="G1137" s="43">
        <f>G1138+G1145+G1167+G1174</f>
        <v>36288690</v>
      </c>
      <c r="H1137" s="43">
        <f>H1138+H1145+H1167+H1174</f>
        <v>34788690</v>
      </c>
      <c r="I1137" s="42">
        <v>0</v>
      </c>
      <c r="J1137" s="36" t="str">
        <f t="shared" si="132"/>
        <v>0000000000</v>
      </c>
      <c r="K1137" s="45" t="str">
        <f t="shared" si="133"/>
        <v>61111000000000000000</v>
      </c>
    </row>
    <row r="1138" spans="1:11" s="38" customFormat="1">
      <c r="A1138" s="47" t="s">
        <v>841</v>
      </c>
      <c r="B1138" s="48" t="s">
        <v>460</v>
      </c>
      <c r="C1138" s="49" t="s">
        <v>398</v>
      </c>
      <c r="D1138" s="49" t="s">
        <v>26</v>
      </c>
      <c r="E1138" s="49" t="s">
        <v>23</v>
      </c>
      <c r="F1138" s="49" t="s">
        <v>24</v>
      </c>
      <c r="G1138" s="50">
        <f t="shared" ref="G1138:H1142" si="136">G1139</f>
        <v>2903540</v>
      </c>
      <c r="H1138" s="50">
        <f t="shared" si="136"/>
        <v>2903540</v>
      </c>
      <c r="I1138" s="49">
        <v>0</v>
      </c>
      <c r="J1138" s="36" t="str">
        <f t="shared" si="132"/>
        <v>0000000000</v>
      </c>
      <c r="K1138" s="45" t="str">
        <f t="shared" si="133"/>
        <v>61111010000000000000</v>
      </c>
    </row>
    <row r="1139" spans="1:11" s="38" customFormat="1" ht="25.5">
      <c r="A1139" s="52" t="s">
        <v>829</v>
      </c>
      <c r="B1139" s="53" t="s">
        <v>460</v>
      </c>
      <c r="C1139" s="54" t="s">
        <v>398</v>
      </c>
      <c r="D1139" s="54" t="s">
        <v>26</v>
      </c>
      <c r="E1139" s="54" t="s">
        <v>830</v>
      </c>
      <c r="F1139" s="54" t="s">
        <v>24</v>
      </c>
      <c r="G1139" s="55">
        <f t="shared" si="136"/>
        <v>2903540</v>
      </c>
      <c r="H1139" s="55">
        <f t="shared" si="136"/>
        <v>2903540</v>
      </c>
      <c r="I1139" s="54">
        <v>800000000</v>
      </c>
      <c r="J1139" s="36" t="str">
        <f t="shared" si="132"/>
        <v>0800000000</v>
      </c>
      <c r="K1139" s="45" t="str">
        <f t="shared" si="133"/>
        <v>61111010800000000000</v>
      </c>
    </row>
    <row r="1140" spans="1:11" s="38" customFormat="1" ht="25.5">
      <c r="A1140" s="52" t="s">
        <v>831</v>
      </c>
      <c r="B1140" s="53" t="s">
        <v>460</v>
      </c>
      <c r="C1140" s="54" t="s">
        <v>398</v>
      </c>
      <c r="D1140" s="54" t="s">
        <v>26</v>
      </c>
      <c r="E1140" s="54" t="s">
        <v>832</v>
      </c>
      <c r="F1140" s="54" t="s">
        <v>24</v>
      </c>
      <c r="G1140" s="55">
        <f>G1141</f>
        <v>2903540</v>
      </c>
      <c r="H1140" s="55">
        <f>H1141</f>
        <v>2903540</v>
      </c>
      <c r="I1140" s="54">
        <v>810000000</v>
      </c>
      <c r="J1140" s="36" t="str">
        <f t="shared" si="132"/>
        <v>0810000000</v>
      </c>
      <c r="K1140" s="45" t="str">
        <f t="shared" si="133"/>
        <v>61111010810000000000</v>
      </c>
    </row>
    <row r="1141" spans="1:11" s="38" customFormat="1" ht="25.5">
      <c r="A1141" s="65" t="s">
        <v>842</v>
      </c>
      <c r="B1141" s="66" t="s">
        <v>460</v>
      </c>
      <c r="C1141" s="67" t="s">
        <v>398</v>
      </c>
      <c r="D1141" s="67" t="s">
        <v>26</v>
      </c>
      <c r="E1141" s="67" t="s">
        <v>843</v>
      </c>
      <c r="F1141" s="67" t="s">
        <v>24</v>
      </c>
      <c r="G1141" s="68">
        <f>G1142</f>
        <v>2903540</v>
      </c>
      <c r="H1141" s="68">
        <f>H1142</f>
        <v>2903540</v>
      </c>
      <c r="I1141" s="67">
        <v>810200000</v>
      </c>
      <c r="J1141" s="36" t="str">
        <f t="shared" si="132"/>
        <v>0810200000</v>
      </c>
      <c r="K1141" s="45" t="str">
        <f t="shared" si="133"/>
        <v>61111010810200000000</v>
      </c>
    </row>
    <row r="1142" spans="1:11" s="38" customFormat="1">
      <c r="A1142" s="57" t="s">
        <v>152</v>
      </c>
      <c r="B1142" s="66" t="s">
        <v>460</v>
      </c>
      <c r="C1142" s="67" t="s">
        <v>398</v>
      </c>
      <c r="D1142" s="67" t="s">
        <v>26</v>
      </c>
      <c r="E1142" s="67" t="s">
        <v>844</v>
      </c>
      <c r="F1142" s="67" t="s">
        <v>24</v>
      </c>
      <c r="G1142" s="68">
        <f t="shared" si="136"/>
        <v>2903540</v>
      </c>
      <c r="H1142" s="68">
        <f t="shared" si="136"/>
        <v>2903540</v>
      </c>
      <c r="I1142" s="67">
        <v>810211010</v>
      </c>
      <c r="J1142" s="36" t="str">
        <f t="shared" si="132"/>
        <v>0810211010</v>
      </c>
      <c r="K1142" s="45" t="str">
        <f t="shared" si="133"/>
        <v>61111010810211010000</v>
      </c>
    </row>
    <row r="1143" spans="1:11" s="38" customFormat="1">
      <c r="A1143" s="70" t="s">
        <v>457</v>
      </c>
      <c r="B1143" s="66" t="s">
        <v>460</v>
      </c>
      <c r="C1143" s="67" t="s">
        <v>398</v>
      </c>
      <c r="D1143" s="67" t="s">
        <v>26</v>
      </c>
      <c r="E1143" s="67" t="s">
        <v>844</v>
      </c>
      <c r="F1143" s="67" t="s">
        <v>458</v>
      </c>
      <c r="G1143" s="55">
        <f>G1144</f>
        <v>2903540</v>
      </c>
      <c r="H1143" s="55">
        <f>H1144</f>
        <v>2903540</v>
      </c>
      <c r="I1143" s="67">
        <v>810211010</v>
      </c>
      <c r="J1143" s="36" t="str">
        <f t="shared" si="132"/>
        <v>0810211010</v>
      </c>
      <c r="K1143" s="45" t="str">
        <f t="shared" si="133"/>
        <v>61111010810211010610</v>
      </c>
    </row>
    <row r="1144" spans="1:11" s="38" customFormat="1" ht="38.25">
      <c r="A1144" s="57" t="s">
        <v>459</v>
      </c>
      <c r="B1144" s="66" t="s">
        <v>460</v>
      </c>
      <c r="C1144" s="67" t="s">
        <v>398</v>
      </c>
      <c r="D1144" s="67" t="s">
        <v>26</v>
      </c>
      <c r="E1144" s="67" t="s">
        <v>844</v>
      </c>
      <c r="F1144" s="54" t="s">
        <v>460</v>
      </c>
      <c r="G1144" s="55">
        <f>VLOOKUP($K1144,'[1]исх данные 2018-2019'!$A$10:$H$548,6,0)</f>
        <v>2903540</v>
      </c>
      <c r="H1144" s="55">
        <f>VLOOKUP($K1144,'[1]исх данные 2018-2019'!$A$10:$H$548,7,0)</f>
        <v>2903540</v>
      </c>
      <c r="I1144" s="67">
        <v>810211010</v>
      </c>
      <c r="J1144" s="36" t="str">
        <f t="shared" si="132"/>
        <v>0810211010</v>
      </c>
      <c r="K1144" s="45" t="str">
        <f t="shared" si="133"/>
        <v>61111010810211010611</v>
      </c>
    </row>
    <row r="1145" spans="1:11" s="38" customFormat="1">
      <c r="A1145" s="47" t="s">
        <v>846</v>
      </c>
      <c r="B1145" s="48" t="s">
        <v>460</v>
      </c>
      <c r="C1145" s="49" t="s">
        <v>398</v>
      </c>
      <c r="D1145" s="49" t="s">
        <v>75</v>
      </c>
      <c r="E1145" s="49" t="s">
        <v>23</v>
      </c>
      <c r="F1145" s="49" t="s">
        <v>24</v>
      </c>
      <c r="G1145" s="50">
        <f>G1146</f>
        <v>14924000</v>
      </c>
      <c r="H1145" s="50">
        <f>H1146</f>
        <v>14924000</v>
      </c>
      <c r="I1145" s="49">
        <v>0</v>
      </c>
      <c r="J1145" s="36" t="str">
        <f t="shared" si="132"/>
        <v>0000000000</v>
      </c>
      <c r="K1145" s="45" t="str">
        <f t="shared" si="133"/>
        <v>61111020000000000000</v>
      </c>
    </row>
    <row r="1146" spans="1:11" s="59" customFormat="1" ht="25.5">
      <c r="A1146" s="52" t="s">
        <v>829</v>
      </c>
      <c r="B1146" s="53" t="s">
        <v>460</v>
      </c>
      <c r="C1146" s="54" t="s">
        <v>398</v>
      </c>
      <c r="D1146" s="54" t="s">
        <v>75</v>
      </c>
      <c r="E1146" s="54" t="s">
        <v>830</v>
      </c>
      <c r="F1146" s="54" t="s">
        <v>24</v>
      </c>
      <c r="G1146" s="55">
        <f>G1147+G1152</f>
        <v>14924000</v>
      </c>
      <c r="H1146" s="55">
        <f>H1147+H1152</f>
        <v>14924000</v>
      </c>
      <c r="I1146" s="54">
        <v>800000000</v>
      </c>
      <c r="J1146" s="36" t="str">
        <f t="shared" si="132"/>
        <v>0800000000</v>
      </c>
      <c r="K1146" s="45" t="str">
        <f t="shared" si="133"/>
        <v>61111020800000000000</v>
      </c>
    </row>
    <row r="1147" spans="1:11" s="38" customFormat="1" ht="25.5">
      <c r="A1147" s="52" t="s">
        <v>831</v>
      </c>
      <c r="B1147" s="53" t="s">
        <v>460</v>
      </c>
      <c r="C1147" s="54" t="s">
        <v>398</v>
      </c>
      <c r="D1147" s="54" t="s">
        <v>75</v>
      </c>
      <c r="E1147" s="54" t="s">
        <v>832</v>
      </c>
      <c r="F1147" s="54" t="s">
        <v>24</v>
      </c>
      <c r="G1147" s="55">
        <f t="shared" ref="G1147:H1147" si="137">G1148</f>
        <v>9606500</v>
      </c>
      <c r="H1147" s="55">
        <f t="shared" si="137"/>
        <v>9606500</v>
      </c>
      <c r="I1147" s="54">
        <v>810000000</v>
      </c>
      <c r="J1147" s="36" t="str">
        <f t="shared" si="132"/>
        <v>0810000000</v>
      </c>
      <c r="K1147" s="45" t="str">
        <f t="shared" si="133"/>
        <v>61111020810000000000</v>
      </c>
    </row>
    <row r="1148" spans="1:11" s="38" customFormat="1" ht="51">
      <c r="A1148" s="52" t="s">
        <v>1303</v>
      </c>
      <c r="B1148" s="53" t="s">
        <v>460</v>
      </c>
      <c r="C1148" s="54" t="s">
        <v>398</v>
      </c>
      <c r="D1148" s="54" t="s">
        <v>75</v>
      </c>
      <c r="E1148" s="54" t="s">
        <v>848</v>
      </c>
      <c r="F1148" s="54" t="s">
        <v>24</v>
      </c>
      <c r="G1148" s="55">
        <f>G1149</f>
        <v>9606500</v>
      </c>
      <c r="H1148" s="55">
        <f>H1149</f>
        <v>9606500</v>
      </c>
      <c r="I1148" s="54">
        <v>810300000</v>
      </c>
      <c r="J1148" s="36" t="str">
        <f t="shared" si="132"/>
        <v>0810300000</v>
      </c>
      <c r="K1148" s="45" t="str">
        <f t="shared" si="133"/>
        <v>61111020810300000000</v>
      </c>
    </row>
    <row r="1149" spans="1:11" s="59" customFormat="1">
      <c r="A1149" s="57" t="s">
        <v>152</v>
      </c>
      <c r="B1149" s="66" t="s">
        <v>460</v>
      </c>
      <c r="C1149" s="54" t="s">
        <v>398</v>
      </c>
      <c r="D1149" s="54" t="s">
        <v>75</v>
      </c>
      <c r="E1149" s="67" t="s">
        <v>849</v>
      </c>
      <c r="F1149" s="67" t="s">
        <v>24</v>
      </c>
      <c r="G1149" s="68">
        <f t="shared" ref="G1149:H1149" si="138">G1150</f>
        <v>9606500</v>
      </c>
      <c r="H1149" s="68">
        <f t="shared" si="138"/>
        <v>9606500</v>
      </c>
      <c r="I1149" s="67">
        <v>810311010</v>
      </c>
      <c r="J1149" s="36" t="str">
        <f t="shared" si="132"/>
        <v>0810311010</v>
      </c>
      <c r="K1149" s="45" t="str">
        <f t="shared" si="133"/>
        <v>61111020810311010000</v>
      </c>
    </row>
    <row r="1150" spans="1:11" s="38" customFormat="1">
      <c r="A1150" s="70" t="s">
        <v>457</v>
      </c>
      <c r="B1150" s="66" t="s">
        <v>460</v>
      </c>
      <c r="C1150" s="54" t="s">
        <v>398</v>
      </c>
      <c r="D1150" s="54" t="s">
        <v>75</v>
      </c>
      <c r="E1150" s="67" t="s">
        <v>849</v>
      </c>
      <c r="F1150" s="67" t="s">
        <v>458</v>
      </c>
      <c r="G1150" s="55">
        <f>G1151</f>
        <v>9606500</v>
      </c>
      <c r="H1150" s="55">
        <f>H1151</f>
        <v>9606500</v>
      </c>
      <c r="I1150" s="67">
        <v>810311010</v>
      </c>
      <c r="J1150" s="36" t="str">
        <f t="shared" si="132"/>
        <v>0810311010</v>
      </c>
      <c r="K1150" s="45" t="str">
        <f t="shared" si="133"/>
        <v>61111020810311010610</v>
      </c>
    </row>
    <row r="1151" spans="1:11" s="38" customFormat="1" ht="38.25">
      <c r="A1151" s="57" t="s">
        <v>459</v>
      </c>
      <c r="B1151" s="66" t="s">
        <v>460</v>
      </c>
      <c r="C1151" s="54" t="s">
        <v>398</v>
      </c>
      <c r="D1151" s="54" t="s">
        <v>75</v>
      </c>
      <c r="E1151" s="67" t="s">
        <v>849</v>
      </c>
      <c r="F1151" s="54" t="s">
        <v>460</v>
      </c>
      <c r="G1151" s="55">
        <f>VLOOKUP($K1151,'[1]исх данные 2018-2019'!$A$10:$H$548,6,0)</f>
        <v>9606500</v>
      </c>
      <c r="H1151" s="55">
        <f>VLOOKUP($K1151,'[1]исх данные 2018-2019'!$A$10:$H$548,7,0)</f>
        <v>9606500</v>
      </c>
      <c r="I1151" s="67">
        <v>810311010</v>
      </c>
      <c r="J1151" s="36" t="str">
        <f t="shared" si="132"/>
        <v>0810311010</v>
      </c>
      <c r="K1151" s="45" t="str">
        <f t="shared" si="133"/>
        <v>61111020810311010611</v>
      </c>
    </row>
    <row r="1152" spans="1:11" s="59" customFormat="1" ht="25.5">
      <c r="A1152" s="52" t="s">
        <v>850</v>
      </c>
      <c r="B1152" s="53" t="s">
        <v>460</v>
      </c>
      <c r="C1152" s="54" t="s">
        <v>398</v>
      </c>
      <c r="D1152" s="54" t="s">
        <v>75</v>
      </c>
      <c r="E1152" s="54" t="s">
        <v>851</v>
      </c>
      <c r="F1152" s="54" t="s">
        <v>24</v>
      </c>
      <c r="G1152" s="55">
        <f>G1153+G1159+G1163</f>
        <v>5317500</v>
      </c>
      <c r="H1152" s="55">
        <f>H1153+H1159+H1163</f>
        <v>5317500</v>
      </c>
      <c r="I1152" s="54">
        <v>820000000</v>
      </c>
      <c r="J1152" s="36" t="str">
        <f t="shared" si="132"/>
        <v>0820000000</v>
      </c>
      <c r="K1152" s="45" t="str">
        <f t="shared" si="133"/>
        <v>61111020820000000000</v>
      </c>
    </row>
    <row r="1153" spans="1:11" s="38" customFormat="1" ht="25.5">
      <c r="A1153" s="52" t="s">
        <v>852</v>
      </c>
      <c r="B1153" s="53" t="s">
        <v>460</v>
      </c>
      <c r="C1153" s="54" t="s">
        <v>398</v>
      </c>
      <c r="D1153" s="54" t="s">
        <v>75</v>
      </c>
      <c r="E1153" s="54" t="s">
        <v>853</v>
      </c>
      <c r="F1153" s="54" t="s">
        <v>24</v>
      </c>
      <c r="G1153" s="55">
        <f>G1154</f>
        <v>5250000</v>
      </c>
      <c r="H1153" s="55">
        <f>H1154</f>
        <v>5250000</v>
      </c>
      <c r="I1153" s="54">
        <v>820100000</v>
      </c>
      <c r="J1153" s="36" t="str">
        <f t="shared" si="132"/>
        <v>0820100000</v>
      </c>
      <c r="K1153" s="45" t="str">
        <f t="shared" si="133"/>
        <v>61111020820100000000</v>
      </c>
    </row>
    <row r="1154" spans="1:11" s="38" customFormat="1" ht="25.5">
      <c r="A1154" s="52" t="s">
        <v>854</v>
      </c>
      <c r="B1154" s="53" t="s">
        <v>460</v>
      </c>
      <c r="C1154" s="54" t="s">
        <v>398</v>
      </c>
      <c r="D1154" s="54" t="s">
        <v>75</v>
      </c>
      <c r="E1154" s="54" t="s">
        <v>855</v>
      </c>
      <c r="F1154" s="54" t="s">
        <v>24</v>
      </c>
      <c r="G1154" s="55">
        <f>G1157+G1155</f>
        <v>5250000</v>
      </c>
      <c r="H1154" s="55">
        <f>H1157+H1155</f>
        <v>5250000</v>
      </c>
      <c r="I1154" s="54">
        <v>820120420</v>
      </c>
      <c r="J1154" s="36" t="str">
        <f t="shared" si="132"/>
        <v>0820120420</v>
      </c>
      <c r="K1154" s="45" t="str">
        <f t="shared" si="133"/>
        <v>61111020820120420000</v>
      </c>
    </row>
    <row r="1155" spans="1:11" s="38" customFormat="1">
      <c r="A1155" s="52" t="s">
        <v>154</v>
      </c>
      <c r="B1155" s="53" t="s">
        <v>460</v>
      </c>
      <c r="C1155" s="54" t="s">
        <v>398</v>
      </c>
      <c r="D1155" s="54" t="s">
        <v>75</v>
      </c>
      <c r="E1155" s="54" t="s">
        <v>855</v>
      </c>
      <c r="F1155" s="54" t="s">
        <v>155</v>
      </c>
      <c r="G1155" s="55">
        <f>G1156</f>
        <v>3250000</v>
      </c>
      <c r="H1155" s="55">
        <f>H1156</f>
        <v>3250000</v>
      </c>
      <c r="I1155" s="54">
        <v>820120420</v>
      </c>
      <c r="J1155" s="36" t="str">
        <f t="shared" si="132"/>
        <v>0820120420</v>
      </c>
      <c r="K1155" s="45" t="str">
        <f t="shared" si="133"/>
        <v>61111020820120420110</v>
      </c>
    </row>
    <row r="1156" spans="1:11" s="38" customFormat="1" ht="25.5">
      <c r="A1156" s="57" t="s">
        <v>856</v>
      </c>
      <c r="B1156" s="53" t="s">
        <v>460</v>
      </c>
      <c r="C1156" s="54" t="s">
        <v>398</v>
      </c>
      <c r="D1156" s="54" t="s">
        <v>75</v>
      </c>
      <c r="E1156" s="54" t="s">
        <v>855</v>
      </c>
      <c r="F1156" s="54" t="s">
        <v>857</v>
      </c>
      <c r="G1156" s="55">
        <f>VLOOKUP($K1156,'[1]исх данные 2018-2019'!$A$10:$H$548,6,0)</f>
        <v>3250000</v>
      </c>
      <c r="H1156" s="55">
        <f>VLOOKUP($K1156,'[1]исх данные 2018-2019'!$A$10:$H$548,7,0)</f>
        <v>3250000</v>
      </c>
      <c r="I1156" s="54">
        <v>820120420</v>
      </c>
      <c r="J1156" s="36" t="str">
        <f t="shared" si="132"/>
        <v>0820120420</v>
      </c>
      <c r="K1156" s="45" t="str">
        <f t="shared" si="133"/>
        <v>61111020820120420113</v>
      </c>
    </row>
    <row r="1157" spans="1:11" s="38" customFormat="1" ht="25.5">
      <c r="A1157" s="52" t="s">
        <v>43</v>
      </c>
      <c r="B1157" s="53" t="s">
        <v>460</v>
      </c>
      <c r="C1157" s="54" t="s">
        <v>398</v>
      </c>
      <c r="D1157" s="54" t="s">
        <v>75</v>
      </c>
      <c r="E1157" s="54" t="s">
        <v>855</v>
      </c>
      <c r="F1157" s="54" t="s">
        <v>44</v>
      </c>
      <c r="G1157" s="55">
        <f>G1158</f>
        <v>2000000</v>
      </c>
      <c r="H1157" s="55">
        <f>H1158</f>
        <v>2000000</v>
      </c>
      <c r="I1157" s="54">
        <v>820120420</v>
      </c>
      <c r="J1157" s="36" t="str">
        <f t="shared" si="132"/>
        <v>0820120420</v>
      </c>
      <c r="K1157" s="45" t="str">
        <f t="shared" si="133"/>
        <v>61111020820120420240</v>
      </c>
    </row>
    <row r="1158" spans="1:11" s="38" customFormat="1">
      <c r="A1158" s="52" t="s">
        <v>1231</v>
      </c>
      <c r="B1158" s="53" t="s">
        <v>460</v>
      </c>
      <c r="C1158" s="54" t="s">
        <v>398</v>
      </c>
      <c r="D1158" s="54" t="s">
        <v>75</v>
      </c>
      <c r="E1158" s="54" t="s">
        <v>855</v>
      </c>
      <c r="F1158" s="54" t="s">
        <v>46</v>
      </c>
      <c r="G1158" s="55">
        <f>VLOOKUP($K1158,'[1]исх данные 2018-2019'!$A$10:$H$548,6,0)</f>
        <v>2000000</v>
      </c>
      <c r="H1158" s="55">
        <f>VLOOKUP($K1158,'[1]исх данные 2018-2019'!$A$10:$H$548,7,0)</f>
        <v>2000000</v>
      </c>
      <c r="I1158" s="54">
        <v>820120420</v>
      </c>
      <c r="J1158" s="36" t="str">
        <f t="shared" si="132"/>
        <v>0820120420</v>
      </c>
      <c r="K1158" s="45" t="str">
        <f t="shared" si="133"/>
        <v>61111020820120420244</v>
      </c>
    </row>
    <row r="1159" spans="1:11" s="38" customFormat="1" ht="25.5">
      <c r="A1159" s="91" t="s">
        <v>858</v>
      </c>
      <c r="B1159" s="53" t="s">
        <v>460</v>
      </c>
      <c r="C1159" s="54" t="s">
        <v>398</v>
      </c>
      <c r="D1159" s="54" t="s">
        <v>75</v>
      </c>
      <c r="E1159" s="54" t="s">
        <v>859</v>
      </c>
      <c r="F1159" s="54" t="s">
        <v>24</v>
      </c>
      <c r="G1159" s="55">
        <f t="shared" ref="G1159:H1161" si="139">G1160</f>
        <v>11250</v>
      </c>
      <c r="H1159" s="55">
        <f t="shared" si="139"/>
        <v>11250</v>
      </c>
      <c r="I1159" s="54">
        <v>820200000</v>
      </c>
      <c r="J1159" s="36" t="str">
        <f t="shared" si="132"/>
        <v>0820200000</v>
      </c>
      <c r="K1159" s="45" t="str">
        <f t="shared" si="133"/>
        <v>61111020820200000000</v>
      </c>
    </row>
    <row r="1160" spans="1:11" s="59" customFormat="1">
      <c r="A1160" s="57" t="s">
        <v>860</v>
      </c>
      <c r="B1160" s="53" t="s">
        <v>460</v>
      </c>
      <c r="C1160" s="54" t="s">
        <v>398</v>
      </c>
      <c r="D1160" s="54" t="s">
        <v>75</v>
      </c>
      <c r="E1160" s="54" t="s">
        <v>861</v>
      </c>
      <c r="F1160" s="54" t="s">
        <v>24</v>
      </c>
      <c r="G1160" s="55">
        <f t="shared" si="139"/>
        <v>11250</v>
      </c>
      <c r="H1160" s="55">
        <f t="shared" si="139"/>
        <v>11250</v>
      </c>
      <c r="I1160" s="54">
        <v>820220440</v>
      </c>
      <c r="J1160" s="36" t="str">
        <f t="shared" si="132"/>
        <v>0820220440</v>
      </c>
      <c r="K1160" s="45" t="str">
        <f t="shared" si="133"/>
        <v>61111020820220440000</v>
      </c>
    </row>
    <row r="1161" spans="1:11" s="38" customFormat="1" ht="25.5">
      <c r="A1161" s="52" t="s">
        <v>43</v>
      </c>
      <c r="B1161" s="53" t="s">
        <v>460</v>
      </c>
      <c r="C1161" s="54" t="s">
        <v>398</v>
      </c>
      <c r="D1161" s="54" t="s">
        <v>75</v>
      </c>
      <c r="E1161" s="54" t="s">
        <v>861</v>
      </c>
      <c r="F1161" s="54" t="s">
        <v>44</v>
      </c>
      <c r="G1161" s="55">
        <f t="shared" si="139"/>
        <v>11250</v>
      </c>
      <c r="H1161" s="55">
        <f t="shared" si="139"/>
        <v>11250</v>
      </c>
      <c r="I1161" s="54">
        <v>820220440</v>
      </c>
      <c r="J1161" s="36" t="str">
        <f t="shared" si="132"/>
        <v>0820220440</v>
      </c>
      <c r="K1161" s="45" t="str">
        <f t="shared" si="133"/>
        <v>61111020820220440240</v>
      </c>
    </row>
    <row r="1162" spans="1:11" s="59" customFormat="1">
      <c r="A1162" s="52" t="s">
        <v>1231</v>
      </c>
      <c r="B1162" s="53" t="s">
        <v>460</v>
      </c>
      <c r="C1162" s="54" t="s">
        <v>398</v>
      </c>
      <c r="D1162" s="54" t="s">
        <v>75</v>
      </c>
      <c r="E1162" s="54" t="s">
        <v>861</v>
      </c>
      <c r="F1162" s="54" t="s">
        <v>46</v>
      </c>
      <c r="G1162" s="55">
        <f>VLOOKUP($K1162,'[1]исх данные 2018-2019'!$A$10:$H$548,6,0)</f>
        <v>11250</v>
      </c>
      <c r="H1162" s="55">
        <f>VLOOKUP($K1162,'[1]исх данные 2018-2019'!$A$10:$H$548,7,0)</f>
        <v>11250</v>
      </c>
      <c r="I1162" s="54">
        <v>820220440</v>
      </c>
      <c r="J1162" s="36" t="str">
        <f t="shared" si="132"/>
        <v>0820220440</v>
      </c>
      <c r="K1162" s="45" t="str">
        <f t="shared" si="133"/>
        <v>61111020820220440244</v>
      </c>
    </row>
    <row r="1163" spans="1:11" s="82" customFormat="1" ht="25.5">
      <c r="A1163" s="91" t="s">
        <v>1304</v>
      </c>
      <c r="B1163" s="53" t="s">
        <v>460</v>
      </c>
      <c r="C1163" s="54" t="s">
        <v>398</v>
      </c>
      <c r="D1163" s="54" t="s">
        <v>75</v>
      </c>
      <c r="E1163" s="54" t="s">
        <v>1305</v>
      </c>
      <c r="F1163" s="54" t="s">
        <v>24</v>
      </c>
      <c r="G1163" s="55">
        <f t="shared" ref="G1163:H1163" si="140">G1164</f>
        <v>56250</v>
      </c>
      <c r="H1163" s="55">
        <f t="shared" si="140"/>
        <v>56250</v>
      </c>
      <c r="I1163" s="54">
        <v>820300000</v>
      </c>
      <c r="J1163" s="36" t="str">
        <f t="shared" si="132"/>
        <v>0820300000</v>
      </c>
      <c r="K1163" s="45" t="str">
        <f t="shared" si="133"/>
        <v>61111020820300000000</v>
      </c>
    </row>
    <row r="1164" spans="1:11" s="82" customFormat="1" ht="25.5">
      <c r="A1164" s="57" t="s">
        <v>1306</v>
      </c>
      <c r="B1164" s="53" t="s">
        <v>460</v>
      </c>
      <c r="C1164" s="54" t="s">
        <v>398</v>
      </c>
      <c r="D1164" s="54" t="s">
        <v>75</v>
      </c>
      <c r="E1164" s="54" t="s">
        <v>1307</v>
      </c>
      <c r="F1164" s="54" t="s">
        <v>24</v>
      </c>
      <c r="G1164" s="55">
        <f>G1165</f>
        <v>56250</v>
      </c>
      <c r="H1164" s="55">
        <f>H1165</f>
        <v>56250</v>
      </c>
      <c r="I1164" s="54">
        <v>820321060</v>
      </c>
      <c r="J1164" s="36" t="str">
        <f t="shared" si="132"/>
        <v>0820321060</v>
      </c>
      <c r="K1164" s="45" t="str">
        <f t="shared" si="133"/>
        <v>61111020820321060000</v>
      </c>
    </row>
    <row r="1165" spans="1:11" s="38" customFormat="1" ht="25.5">
      <c r="A1165" s="52" t="s">
        <v>43</v>
      </c>
      <c r="B1165" s="53" t="s">
        <v>460</v>
      </c>
      <c r="C1165" s="54" t="s">
        <v>398</v>
      </c>
      <c r="D1165" s="54" t="s">
        <v>75</v>
      </c>
      <c r="E1165" s="54" t="s">
        <v>1307</v>
      </c>
      <c r="F1165" s="54" t="s">
        <v>44</v>
      </c>
      <c r="G1165" s="55">
        <f>G1166</f>
        <v>56250</v>
      </c>
      <c r="H1165" s="55">
        <f>H1166</f>
        <v>56250</v>
      </c>
      <c r="I1165" s="54">
        <v>820321060</v>
      </c>
      <c r="J1165" s="36" t="str">
        <f t="shared" si="132"/>
        <v>0820321060</v>
      </c>
      <c r="K1165" s="45" t="str">
        <f t="shared" si="133"/>
        <v>61111020820321060240</v>
      </c>
    </row>
    <row r="1166" spans="1:11" s="38" customFormat="1">
      <c r="A1166" s="52" t="s">
        <v>1231</v>
      </c>
      <c r="B1166" s="53" t="s">
        <v>460</v>
      </c>
      <c r="C1166" s="54" t="s">
        <v>398</v>
      </c>
      <c r="D1166" s="54" t="s">
        <v>75</v>
      </c>
      <c r="E1166" s="54" t="s">
        <v>1307</v>
      </c>
      <c r="F1166" s="54" t="s">
        <v>46</v>
      </c>
      <c r="G1166" s="55">
        <f>VLOOKUP($K1166,'[1]исх данные 2018-2019'!$A$10:$H$548,6,0)</f>
        <v>56250</v>
      </c>
      <c r="H1166" s="55">
        <f>VLOOKUP($K1166,'[1]исх данные 2018-2019'!$A$10:$H$548,7,0)</f>
        <v>56250</v>
      </c>
      <c r="I1166" s="54">
        <v>820321060</v>
      </c>
      <c r="J1166" s="36" t="str">
        <f t="shared" si="132"/>
        <v>0820321060</v>
      </c>
      <c r="K1166" s="45" t="str">
        <f t="shared" si="133"/>
        <v>61111020820321060244</v>
      </c>
    </row>
    <row r="1167" spans="1:11" s="38" customFormat="1">
      <c r="A1167" s="47" t="s">
        <v>862</v>
      </c>
      <c r="B1167" s="48" t="s">
        <v>460</v>
      </c>
      <c r="C1167" s="49" t="s">
        <v>398</v>
      </c>
      <c r="D1167" s="49" t="s">
        <v>28</v>
      </c>
      <c r="E1167" s="49" t="s">
        <v>23</v>
      </c>
      <c r="F1167" s="49" t="s">
        <v>24</v>
      </c>
      <c r="G1167" s="50">
        <f>G1168</f>
        <v>1500000</v>
      </c>
      <c r="H1167" s="50">
        <f>H1168</f>
        <v>0</v>
      </c>
      <c r="I1167" s="49">
        <v>0</v>
      </c>
      <c r="J1167" s="36" t="str">
        <f t="shared" si="132"/>
        <v>0000000000</v>
      </c>
      <c r="K1167" s="45" t="str">
        <f t="shared" si="133"/>
        <v>61111030000000000000</v>
      </c>
    </row>
    <row r="1168" spans="1:11" s="38" customFormat="1" ht="25.5">
      <c r="A1168" s="52" t="s">
        <v>829</v>
      </c>
      <c r="B1168" s="53" t="s">
        <v>460</v>
      </c>
      <c r="C1168" s="54" t="s">
        <v>398</v>
      </c>
      <c r="D1168" s="54" t="s">
        <v>28</v>
      </c>
      <c r="E1168" s="54" t="s">
        <v>830</v>
      </c>
      <c r="F1168" s="54" t="s">
        <v>24</v>
      </c>
      <c r="G1168" s="55">
        <f t="shared" ref="G1168:H1171" si="141">G1169</f>
        <v>1500000</v>
      </c>
      <c r="H1168" s="55">
        <f t="shared" si="141"/>
        <v>0</v>
      </c>
      <c r="I1168" s="54">
        <v>800000000</v>
      </c>
      <c r="J1168" s="36" t="str">
        <f t="shared" si="132"/>
        <v>0800000000</v>
      </c>
      <c r="K1168" s="45" t="str">
        <f t="shared" si="133"/>
        <v>61111030800000000000</v>
      </c>
    </row>
    <row r="1169" spans="1:11" s="38" customFormat="1" ht="25.5">
      <c r="A1169" s="52" t="s">
        <v>850</v>
      </c>
      <c r="B1169" s="53" t="s">
        <v>460</v>
      </c>
      <c r="C1169" s="54" t="s">
        <v>398</v>
      </c>
      <c r="D1169" s="54" t="s">
        <v>28</v>
      </c>
      <c r="E1169" s="54" t="s">
        <v>851</v>
      </c>
      <c r="F1169" s="54" t="s">
        <v>24</v>
      </c>
      <c r="G1169" s="55">
        <f>G1170</f>
        <v>1500000</v>
      </c>
      <c r="H1169" s="55">
        <f>H1170</f>
        <v>0</v>
      </c>
      <c r="I1169" s="54">
        <v>820000000</v>
      </c>
      <c r="J1169" s="36" t="str">
        <f t="shared" si="132"/>
        <v>0820000000</v>
      </c>
      <c r="K1169" s="45" t="str">
        <f t="shared" si="133"/>
        <v>61111030820000000000</v>
      </c>
    </row>
    <row r="1170" spans="1:11" s="38" customFormat="1" ht="38.25">
      <c r="A1170" s="52" t="s">
        <v>863</v>
      </c>
      <c r="B1170" s="53" t="s">
        <v>460</v>
      </c>
      <c r="C1170" s="54" t="s">
        <v>398</v>
      </c>
      <c r="D1170" s="54" t="s">
        <v>28</v>
      </c>
      <c r="E1170" s="54" t="s">
        <v>864</v>
      </c>
      <c r="F1170" s="54" t="s">
        <v>24</v>
      </c>
      <c r="G1170" s="55">
        <f>G1171</f>
        <v>1500000</v>
      </c>
      <c r="H1170" s="55">
        <f>H1171</f>
        <v>0</v>
      </c>
      <c r="I1170" s="54">
        <v>820400000</v>
      </c>
      <c r="J1170" s="36" t="str">
        <f t="shared" si="132"/>
        <v>0820400000</v>
      </c>
      <c r="K1170" s="45" t="str">
        <f t="shared" si="133"/>
        <v>61111030820400000000</v>
      </c>
    </row>
    <row r="1171" spans="1:11" s="38" customFormat="1" ht="51">
      <c r="A1171" s="52" t="s">
        <v>865</v>
      </c>
      <c r="B1171" s="53" t="s">
        <v>460</v>
      </c>
      <c r="C1171" s="54" t="s">
        <v>398</v>
      </c>
      <c r="D1171" s="54" t="s">
        <v>28</v>
      </c>
      <c r="E1171" s="54" t="s">
        <v>866</v>
      </c>
      <c r="F1171" s="54" t="s">
        <v>24</v>
      </c>
      <c r="G1171" s="55">
        <f t="shared" si="141"/>
        <v>1500000</v>
      </c>
      <c r="H1171" s="55">
        <f t="shared" si="141"/>
        <v>0</v>
      </c>
      <c r="I1171" s="54">
        <v>820460120</v>
      </c>
      <c r="J1171" s="36" t="str">
        <f t="shared" si="132"/>
        <v>0820460120</v>
      </c>
      <c r="K1171" s="45" t="str">
        <f t="shared" si="133"/>
        <v>61111030820460120000</v>
      </c>
    </row>
    <row r="1172" spans="1:11" s="64" customFormat="1" ht="25.5">
      <c r="A1172" s="52" t="s">
        <v>201</v>
      </c>
      <c r="B1172" s="53" t="s">
        <v>460</v>
      </c>
      <c r="C1172" s="54" t="s">
        <v>398</v>
      </c>
      <c r="D1172" s="54" t="s">
        <v>28</v>
      </c>
      <c r="E1172" s="54" t="s">
        <v>866</v>
      </c>
      <c r="F1172" s="54" t="s">
        <v>202</v>
      </c>
      <c r="G1172" s="55">
        <f>G1173</f>
        <v>1500000</v>
      </c>
      <c r="H1172" s="55">
        <f>H1173</f>
        <v>0</v>
      </c>
      <c r="I1172" s="54">
        <v>820460120</v>
      </c>
      <c r="J1172" s="36" t="str">
        <f t="shared" si="132"/>
        <v>0820460120</v>
      </c>
      <c r="K1172" s="45" t="str">
        <f t="shared" si="133"/>
        <v>61111030820460120630</v>
      </c>
    </row>
    <row r="1173" spans="1:11" s="64" customFormat="1" ht="25.5">
      <c r="A1173" s="52" t="s">
        <v>1308</v>
      </c>
      <c r="B1173" s="53" t="s">
        <v>460</v>
      </c>
      <c r="C1173" s="54" t="s">
        <v>398</v>
      </c>
      <c r="D1173" s="54" t="s">
        <v>28</v>
      </c>
      <c r="E1173" s="54" t="s">
        <v>866</v>
      </c>
      <c r="F1173" s="54" t="s">
        <v>1245</v>
      </c>
      <c r="G1173" s="55">
        <f>VLOOKUP($K1173,'[1]исх данные 2018-2019'!$A$10:$H$548,6,0)</f>
        <v>1500000</v>
      </c>
      <c r="H1173" s="55">
        <f>VLOOKUP($K1173,'[1]исх данные 2018-2019'!$A$10:$H$548,7,0)</f>
        <v>0</v>
      </c>
      <c r="I1173" s="54">
        <v>820460120</v>
      </c>
      <c r="J1173" s="36" t="str">
        <f t="shared" si="132"/>
        <v>0820460120</v>
      </c>
      <c r="K1173" s="45" t="str">
        <f t="shared" si="133"/>
        <v>61111030820460120634</v>
      </c>
    </row>
    <row r="1174" spans="1:11" s="38" customFormat="1">
      <c r="A1174" s="47" t="s">
        <v>869</v>
      </c>
      <c r="B1174" s="48" t="s">
        <v>460</v>
      </c>
      <c r="C1174" s="49" t="s">
        <v>398</v>
      </c>
      <c r="D1174" s="49" t="s">
        <v>100</v>
      </c>
      <c r="E1174" s="49" t="s">
        <v>23</v>
      </c>
      <c r="F1174" s="49" t="s">
        <v>24</v>
      </c>
      <c r="G1174" s="50">
        <f t="shared" ref="G1174:H1174" si="142">G1175</f>
        <v>16961150</v>
      </c>
      <c r="H1174" s="50">
        <f t="shared" si="142"/>
        <v>16961150</v>
      </c>
      <c r="I1174" s="49">
        <v>0</v>
      </c>
      <c r="J1174" s="36" t="str">
        <f t="shared" si="132"/>
        <v>0000000000</v>
      </c>
      <c r="K1174" s="45" t="str">
        <f t="shared" si="133"/>
        <v>61111050000000000000</v>
      </c>
    </row>
    <row r="1175" spans="1:11" s="59" customFormat="1" ht="25.5">
      <c r="A1175" s="52" t="s">
        <v>870</v>
      </c>
      <c r="B1175" s="53" t="s">
        <v>460</v>
      </c>
      <c r="C1175" s="54" t="s">
        <v>398</v>
      </c>
      <c r="D1175" s="54" t="s">
        <v>100</v>
      </c>
      <c r="E1175" s="54" t="s">
        <v>871</v>
      </c>
      <c r="F1175" s="54" t="s">
        <v>24</v>
      </c>
      <c r="G1175" s="55">
        <f>G1176</f>
        <v>16961150</v>
      </c>
      <c r="H1175" s="55">
        <f>H1176</f>
        <v>16961150</v>
      </c>
      <c r="I1175" s="54">
        <v>7800000000</v>
      </c>
      <c r="J1175" s="36" t="str">
        <f t="shared" si="132"/>
        <v>7800000000</v>
      </c>
      <c r="K1175" s="45" t="str">
        <f t="shared" si="133"/>
        <v>61111057800000000000</v>
      </c>
    </row>
    <row r="1176" spans="1:11" s="38" customFormat="1" ht="25.5">
      <c r="A1176" s="52" t="s">
        <v>872</v>
      </c>
      <c r="B1176" s="53" t="s">
        <v>460</v>
      </c>
      <c r="C1176" s="54" t="s">
        <v>398</v>
      </c>
      <c r="D1176" s="54" t="s">
        <v>100</v>
      </c>
      <c r="E1176" s="54" t="s">
        <v>873</v>
      </c>
      <c r="F1176" s="54" t="s">
        <v>24</v>
      </c>
      <c r="G1176" s="55">
        <f>G1177+G1186+G1190</f>
        <v>16961150</v>
      </c>
      <c r="H1176" s="55">
        <f>H1177+H1186+H1190</f>
        <v>16961150</v>
      </c>
      <c r="I1176" s="54">
        <v>7810000000</v>
      </c>
      <c r="J1176" s="36" t="str">
        <f t="shared" ref="J1176:J1239" si="143">TEXT(I1176,"0000000000")</f>
        <v>7810000000</v>
      </c>
      <c r="K1176" s="45" t="str">
        <f t="shared" ref="K1176:K1239" si="144">CONCATENATE(B1176,C1176,D1176,J1176,F1176)</f>
        <v>61111057810000000000</v>
      </c>
    </row>
    <row r="1177" spans="1:11" s="38" customFormat="1" ht="25.5">
      <c r="A1177" s="52" t="s">
        <v>33</v>
      </c>
      <c r="B1177" s="53" t="s">
        <v>460</v>
      </c>
      <c r="C1177" s="54" t="s">
        <v>398</v>
      </c>
      <c r="D1177" s="54" t="s">
        <v>100</v>
      </c>
      <c r="E1177" s="54" t="s">
        <v>874</v>
      </c>
      <c r="F1177" s="54" t="s">
        <v>24</v>
      </c>
      <c r="G1177" s="55">
        <f>G1178+G1181+G1183</f>
        <v>778210</v>
      </c>
      <c r="H1177" s="55">
        <f>H1178+H1181+H1183</f>
        <v>778210</v>
      </c>
      <c r="I1177" s="54">
        <v>7810010010</v>
      </c>
      <c r="J1177" s="36" t="str">
        <f t="shared" si="143"/>
        <v>7810010010</v>
      </c>
      <c r="K1177" s="45" t="str">
        <f t="shared" si="144"/>
        <v>61111057810010010000</v>
      </c>
    </row>
    <row r="1178" spans="1:11" s="38" customFormat="1">
      <c r="A1178" s="57" t="s">
        <v>35</v>
      </c>
      <c r="B1178" s="53" t="s">
        <v>460</v>
      </c>
      <c r="C1178" s="54" t="s">
        <v>398</v>
      </c>
      <c r="D1178" s="54" t="s">
        <v>100</v>
      </c>
      <c r="E1178" s="54" t="s">
        <v>874</v>
      </c>
      <c r="F1178" s="54" t="s">
        <v>36</v>
      </c>
      <c r="G1178" s="55">
        <f>SUM(G1179:G1180)</f>
        <v>202210</v>
      </c>
      <c r="H1178" s="55">
        <f>SUM(H1179:H1180)</f>
        <v>202210</v>
      </c>
      <c r="I1178" s="54">
        <v>7810010010</v>
      </c>
      <c r="J1178" s="36" t="str">
        <f t="shared" si="143"/>
        <v>7810010010</v>
      </c>
      <c r="K1178" s="45" t="str">
        <f t="shared" si="144"/>
        <v>61111057810010010120</v>
      </c>
    </row>
    <row r="1179" spans="1:11" s="38" customFormat="1" ht="25.5">
      <c r="A1179" s="57" t="s">
        <v>37</v>
      </c>
      <c r="B1179" s="53" t="s">
        <v>460</v>
      </c>
      <c r="C1179" s="54" t="s">
        <v>398</v>
      </c>
      <c r="D1179" s="54" t="s">
        <v>100</v>
      </c>
      <c r="E1179" s="54" t="s">
        <v>874</v>
      </c>
      <c r="F1179" s="54" t="s">
        <v>38</v>
      </c>
      <c r="G1179" s="55">
        <f>VLOOKUP($K1179,'[1]исх данные 2018-2019'!$A$10:$H$548,6,0)</f>
        <v>155307.5</v>
      </c>
      <c r="H1179" s="55">
        <f>VLOOKUP($K1179,'[1]исх данные 2018-2019'!$A$10:$H$548,7,0)</f>
        <v>155307.5</v>
      </c>
      <c r="I1179" s="54">
        <v>7810010010</v>
      </c>
      <c r="J1179" s="36" t="str">
        <f t="shared" si="143"/>
        <v>7810010010</v>
      </c>
      <c r="K1179" s="45" t="str">
        <f t="shared" si="144"/>
        <v>61111057810010010122</v>
      </c>
    </row>
    <row r="1180" spans="1:11" s="38" customFormat="1" ht="25.5">
      <c r="A1180" s="57" t="s">
        <v>41</v>
      </c>
      <c r="B1180" s="53" t="s">
        <v>460</v>
      </c>
      <c r="C1180" s="54" t="s">
        <v>398</v>
      </c>
      <c r="D1180" s="54" t="s">
        <v>100</v>
      </c>
      <c r="E1180" s="54" t="s">
        <v>874</v>
      </c>
      <c r="F1180" s="54" t="s">
        <v>42</v>
      </c>
      <c r="G1180" s="55">
        <f>VLOOKUP($K1180,'[1]исх данные 2018-2019'!$A$10:$H$548,6,0)</f>
        <v>46902.5</v>
      </c>
      <c r="H1180" s="55">
        <f>VLOOKUP($K1180,'[1]исх данные 2018-2019'!$A$10:$H$548,7,0)</f>
        <v>46902.5</v>
      </c>
      <c r="I1180" s="54">
        <v>7810010010</v>
      </c>
      <c r="J1180" s="36" t="str">
        <f t="shared" si="143"/>
        <v>7810010010</v>
      </c>
      <c r="K1180" s="45" t="str">
        <f t="shared" si="144"/>
        <v>61111057810010010129</v>
      </c>
    </row>
    <row r="1181" spans="1:11" s="82" customFormat="1" ht="25.5">
      <c r="A1181" s="52" t="s">
        <v>43</v>
      </c>
      <c r="B1181" s="53" t="s">
        <v>460</v>
      </c>
      <c r="C1181" s="54" t="s">
        <v>398</v>
      </c>
      <c r="D1181" s="54" t="s">
        <v>100</v>
      </c>
      <c r="E1181" s="54" t="s">
        <v>874</v>
      </c>
      <c r="F1181" s="54" t="s">
        <v>44</v>
      </c>
      <c r="G1181" s="55">
        <f>G1182</f>
        <v>568000</v>
      </c>
      <c r="H1181" s="55">
        <f>H1182</f>
        <v>568000</v>
      </c>
      <c r="I1181" s="54">
        <v>7810010010</v>
      </c>
      <c r="J1181" s="36" t="str">
        <f t="shared" si="143"/>
        <v>7810010010</v>
      </c>
      <c r="K1181" s="45" t="str">
        <f t="shared" si="144"/>
        <v>61111057810010010240</v>
      </c>
    </row>
    <row r="1182" spans="1:11" s="82" customFormat="1">
      <c r="A1182" s="52" t="s">
        <v>1231</v>
      </c>
      <c r="B1182" s="53" t="s">
        <v>460</v>
      </c>
      <c r="C1182" s="54" t="s">
        <v>398</v>
      </c>
      <c r="D1182" s="54" t="s">
        <v>100</v>
      </c>
      <c r="E1182" s="54" t="s">
        <v>874</v>
      </c>
      <c r="F1182" s="54" t="s">
        <v>46</v>
      </c>
      <c r="G1182" s="55">
        <f>VLOOKUP($K1182,'[1]исх данные 2018-2019'!$A$10:$H$548,6,0)</f>
        <v>568000</v>
      </c>
      <c r="H1182" s="55">
        <f>VLOOKUP($K1182,'[1]исх данные 2018-2019'!$A$10:$H$548,7,0)</f>
        <v>568000</v>
      </c>
      <c r="I1182" s="54">
        <v>7810010010</v>
      </c>
      <c r="J1182" s="36" t="str">
        <f t="shared" si="143"/>
        <v>7810010010</v>
      </c>
      <c r="K1182" s="45" t="str">
        <f t="shared" si="144"/>
        <v>61111057810010010244</v>
      </c>
    </row>
    <row r="1183" spans="1:11" s="38" customFormat="1">
      <c r="A1183" s="52" t="s">
        <v>47</v>
      </c>
      <c r="B1183" s="53" t="s">
        <v>460</v>
      </c>
      <c r="C1183" s="54" t="s">
        <v>398</v>
      </c>
      <c r="D1183" s="54" t="s">
        <v>100</v>
      </c>
      <c r="E1183" s="54" t="s">
        <v>874</v>
      </c>
      <c r="F1183" s="54" t="s">
        <v>48</v>
      </c>
      <c r="G1183" s="55">
        <f>SUM(G1184:G1185)</f>
        <v>8000</v>
      </c>
      <c r="H1183" s="55">
        <f>SUM(H1184:H1185)</f>
        <v>8000</v>
      </c>
      <c r="I1183" s="54">
        <v>7810010010</v>
      </c>
      <c r="J1183" s="36" t="str">
        <f t="shared" si="143"/>
        <v>7810010010</v>
      </c>
      <c r="K1183" s="45" t="str">
        <f t="shared" si="144"/>
        <v>61111057810010010850</v>
      </c>
    </row>
    <row r="1184" spans="1:11" s="38" customFormat="1">
      <c r="A1184" s="57" t="s">
        <v>49</v>
      </c>
      <c r="B1184" s="53" t="s">
        <v>460</v>
      </c>
      <c r="C1184" s="54" t="s">
        <v>398</v>
      </c>
      <c r="D1184" s="54" t="s">
        <v>100</v>
      </c>
      <c r="E1184" s="54" t="s">
        <v>874</v>
      </c>
      <c r="F1184" s="54" t="s">
        <v>50</v>
      </c>
      <c r="G1184" s="55">
        <f>VLOOKUP($K1184,'[1]исх данные 2018-2019'!$A$10:$H$548,6,0)</f>
        <v>5000</v>
      </c>
      <c r="H1184" s="55">
        <f>VLOOKUP($K1184,'[1]исх данные 2018-2019'!$A$10:$H$548,7,0)</f>
        <v>5000</v>
      </c>
      <c r="I1184" s="54">
        <v>7810010010</v>
      </c>
      <c r="J1184" s="36" t="str">
        <f t="shared" si="143"/>
        <v>7810010010</v>
      </c>
      <c r="K1184" s="45" t="str">
        <f t="shared" si="144"/>
        <v>61111057810010010851</v>
      </c>
    </row>
    <row r="1185" spans="1:11" s="59" customFormat="1">
      <c r="A1185" s="57" t="s">
        <v>51</v>
      </c>
      <c r="B1185" s="53" t="s">
        <v>460</v>
      </c>
      <c r="C1185" s="54" t="s">
        <v>398</v>
      </c>
      <c r="D1185" s="54" t="s">
        <v>100</v>
      </c>
      <c r="E1185" s="54" t="s">
        <v>874</v>
      </c>
      <c r="F1185" s="54" t="s">
        <v>52</v>
      </c>
      <c r="G1185" s="55">
        <f>VLOOKUP($K1185,'[1]исх данные 2018-2019'!$A$10:$H$548,6,0)</f>
        <v>3000</v>
      </c>
      <c r="H1185" s="55">
        <f>VLOOKUP($K1185,'[1]исх данные 2018-2019'!$A$10:$H$548,7,0)</f>
        <v>3000</v>
      </c>
      <c r="I1185" s="54">
        <v>7810010010</v>
      </c>
      <c r="J1185" s="36" t="str">
        <f t="shared" si="143"/>
        <v>7810010010</v>
      </c>
      <c r="K1185" s="45" t="str">
        <f t="shared" si="144"/>
        <v>61111057810010010852</v>
      </c>
    </row>
    <row r="1186" spans="1:11" s="59" customFormat="1" ht="25.5">
      <c r="A1186" s="52" t="s">
        <v>55</v>
      </c>
      <c r="B1186" s="53" t="s">
        <v>460</v>
      </c>
      <c r="C1186" s="54" t="s">
        <v>398</v>
      </c>
      <c r="D1186" s="54" t="s">
        <v>100</v>
      </c>
      <c r="E1186" s="54" t="s">
        <v>875</v>
      </c>
      <c r="F1186" s="54" t="s">
        <v>24</v>
      </c>
      <c r="G1186" s="55">
        <f>G1187</f>
        <v>7074540</v>
      </c>
      <c r="H1186" s="55">
        <f>H1187</f>
        <v>7074540</v>
      </c>
      <c r="I1186" s="54">
        <v>7810010020</v>
      </c>
      <c r="J1186" s="36" t="str">
        <f t="shared" si="143"/>
        <v>7810010020</v>
      </c>
      <c r="K1186" s="45" t="str">
        <f t="shared" si="144"/>
        <v>61111057810010020000</v>
      </c>
    </row>
    <row r="1187" spans="1:11" s="59" customFormat="1">
      <c r="A1187" s="57" t="s">
        <v>35</v>
      </c>
      <c r="B1187" s="53" t="s">
        <v>460</v>
      </c>
      <c r="C1187" s="54" t="s">
        <v>398</v>
      </c>
      <c r="D1187" s="54" t="s">
        <v>100</v>
      </c>
      <c r="E1187" s="54" t="s">
        <v>875</v>
      </c>
      <c r="F1187" s="54" t="s">
        <v>36</v>
      </c>
      <c r="G1187" s="55">
        <f>SUM(G1188:G1189)</f>
        <v>7074540</v>
      </c>
      <c r="H1187" s="55">
        <f>SUM(H1188:H1189)</f>
        <v>7074540</v>
      </c>
      <c r="I1187" s="54">
        <v>7810010020</v>
      </c>
      <c r="J1187" s="36" t="str">
        <f t="shared" si="143"/>
        <v>7810010020</v>
      </c>
      <c r="K1187" s="45" t="str">
        <f t="shared" si="144"/>
        <v>61111057810010020120</v>
      </c>
    </row>
    <row r="1188" spans="1:11" s="38" customFormat="1">
      <c r="A1188" s="57" t="s">
        <v>57</v>
      </c>
      <c r="B1188" s="53" t="s">
        <v>460</v>
      </c>
      <c r="C1188" s="54" t="s">
        <v>398</v>
      </c>
      <c r="D1188" s="54" t="s">
        <v>100</v>
      </c>
      <c r="E1188" s="54" t="s">
        <v>875</v>
      </c>
      <c r="F1188" s="54" t="s">
        <v>58</v>
      </c>
      <c r="G1188" s="55">
        <f>VLOOKUP($K1188,'[1]исх данные 2018-2019'!$A$10:$H$548,6,0)</f>
        <v>5433600</v>
      </c>
      <c r="H1188" s="55">
        <f>VLOOKUP($K1188,'[1]исх данные 2018-2019'!$A$10:$H$548,7,0)</f>
        <v>5433600</v>
      </c>
      <c r="I1188" s="54">
        <v>7810010020</v>
      </c>
      <c r="J1188" s="36" t="str">
        <f t="shared" si="143"/>
        <v>7810010020</v>
      </c>
      <c r="K1188" s="45" t="str">
        <f t="shared" si="144"/>
        <v>61111057810010020121</v>
      </c>
    </row>
    <row r="1189" spans="1:11" s="59" customFormat="1" ht="25.5">
      <c r="A1189" s="57" t="s">
        <v>41</v>
      </c>
      <c r="B1189" s="53" t="s">
        <v>460</v>
      </c>
      <c r="C1189" s="54" t="s">
        <v>398</v>
      </c>
      <c r="D1189" s="54" t="s">
        <v>100</v>
      </c>
      <c r="E1189" s="54" t="s">
        <v>875</v>
      </c>
      <c r="F1189" s="54" t="s">
        <v>42</v>
      </c>
      <c r="G1189" s="55">
        <f>VLOOKUP($K1189,'[1]исх данные 2018-2019'!$A$10:$H$548,6,0)</f>
        <v>1640940</v>
      </c>
      <c r="H1189" s="55">
        <f>VLOOKUP($K1189,'[1]исх данные 2018-2019'!$A$10:$H$548,7,0)</f>
        <v>1640940</v>
      </c>
      <c r="I1189" s="54">
        <v>7810010020</v>
      </c>
      <c r="J1189" s="36" t="str">
        <f t="shared" si="143"/>
        <v>7810010020</v>
      </c>
      <c r="K1189" s="45" t="str">
        <f t="shared" si="144"/>
        <v>61111057810010020129</v>
      </c>
    </row>
    <row r="1190" spans="1:11" s="38" customFormat="1">
      <c r="A1190" s="214" t="s">
        <v>152</v>
      </c>
      <c r="B1190" s="53" t="s">
        <v>460</v>
      </c>
      <c r="C1190" s="54" t="s">
        <v>398</v>
      </c>
      <c r="D1190" s="54" t="s">
        <v>100</v>
      </c>
      <c r="E1190" s="216" t="s">
        <v>876</v>
      </c>
      <c r="F1190" s="216" t="s">
        <v>24</v>
      </c>
      <c r="G1190" s="55">
        <f>G1191+G1194</f>
        <v>9108400</v>
      </c>
      <c r="H1190" s="55">
        <f>H1191+H1194</f>
        <v>9108400</v>
      </c>
      <c r="I1190" s="216">
        <v>7810011010</v>
      </c>
      <c r="J1190" s="36" t="str">
        <f t="shared" si="143"/>
        <v>7810011010</v>
      </c>
      <c r="K1190" s="45" t="str">
        <f t="shared" si="144"/>
        <v>61111057810011010000</v>
      </c>
    </row>
    <row r="1191" spans="1:11" s="38" customFormat="1">
      <c r="A1191" s="213" t="s">
        <v>154</v>
      </c>
      <c r="B1191" s="53" t="s">
        <v>460</v>
      </c>
      <c r="C1191" s="54" t="s">
        <v>398</v>
      </c>
      <c r="D1191" s="54" t="s">
        <v>100</v>
      </c>
      <c r="E1191" s="216" t="s">
        <v>876</v>
      </c>
      <c r="F1191" s="216" t="s">
        <v>155</v>
      </c>
      <c r="G1191" s="55">
        <f>SUM(G1192:G1193)</f>
        <v>7968400</v>
      </c>
      <c r="H1191" s="55">
        <f>SUM(H1192:H1193)</f>
        <v>7968400</v>
      </c>
      <c r="I1191" s="216">
        <v>7810011010</v>
      </c>
      <c r="J1191" s="36" t="str">
        <f t="shared" si="143"/>
        <v>7810011010</v>
      </c>
      <c r="K1191" s="45" t="str">
        <f t="shared" si="144"/>
        <v>61111057810011010110</v>
      </c>
    </row>
    <row r="1192" spans="1:11" s="59" customFormat="1">
      <c r="A1192" s="57" t="s">
        <v>156</v>
      </c>
      <c r="B1192" s="53" t="s">
        <v>460</v>
      </c>
      <c r="C1192" s="54" t="s">
        <v>398</v>
      </c>
      <c r="D1192" s="54" t="s">
        <v>100</v>
      </c>
      <c r="E1192" s="216" t="s">
        <v>876</v>
      </c>
      <c r="F1192" s="216" t="s">
        <v>157</v>
      </c>
      <c r="G1192" s="55">
        <f>VLOOKUP($K1192,'[1]исх данные 2018-2019'!$A$10:$H$548,6,0)</f>
        <v>6120120</v>
      </c>
      <c r="H1192" s="55">
        <f>VLOOKUP($K1192,'[1]исх данные 2018-2019'!$A$10:$H$548,7,0)</f>
        <v>6120120</v>
      </c>
      <c r="I1192" s="216">
        <v>7810011010</v>
      </c>
      <c r="J1192" s="36" t="str">
        <f t="shared" si="143"/>
        <v>7810011010</v>
      </c>
      <c r="K1192" s="45" t="str">
        <f t="shared" si="144"/>
        <v>61111057810011010111</v>
      </c>
    </row>
    <row r="1193" spans="1:11" s="38" customFormat="1" ht="25.5">
      <c r="A1193" s="57" t="s">
        <v>160</v>
      </c>
      <c r="B1193" s="53" t="s">
        <v>460</v>
      </c>
      <c r="C1193" s="54" t="s">
        <v>398</v>
      </c>
      <c r="D1193" s="54" t="s">
        <v>100</v>
      </c>
      <c r="E1193" s="216" t="s">
        <v>876</v>
      </c>
      <c r="F1193" s="216" t="s">
        <v>161</v>
      </c>
      <c r="G1193" s="55">
        <f>VLOOKUP($K1193,'[1]исх данные 2018-2019'!$A$10:$H$548,6,0)</f>
        <v>1848280</v>
      </c>
      <c r="H1193" s="55">
        <f>VLOOKUP($K1193,'[1]исх данные 2018-2019'!$A$10:$H$548,7,0)</f>
        <v>1848280</v>
      </c>
      <c r="I1193" s="216">
        <v>7810011010</v>
      </c>
      <c r="J1193" s="36" t="str">
        <f t="shared" si="143"/>
        <v>7810011010</v>
      </c>
      <c r="K1193" s="45" t="str">
        <f t="shared" si="144"/>
        <v>61111057810011010119</v>
      </c>
    </row>
    <row r="1194" spans="1:11" s="38" customFormat="1" ht="25.5">
      <c r="A1194" s="52" t="s">
        <v>43</v>
      </c>
      <c r="B1194" s="53" t="s">
        <v>460</v>
      </c>
      <c r="C1194" s="54" t="s">
        <v>398</v>
      </c>
      <c r="D1194" s="54" t="s">
        <v>100</v>
      </c>
      <c r="E1194" s="216" t="s">
        <v>876</v>
      </c>
      <c r="F1194" s="216" t="s">
        <v>44</v>
      </c>
      <c r="G1194" s="55">
        <f>G1195</f>
        <v>1140000</v>
      </c>
      <c r="H1194" s="55">
        <f>H1195</f>
        <v>1140000</v>
      </c>
      <c r="I1194" s="216">
        <v>7810011010</v>
      </c>
      <c r="J1194" s="36" t="str">
        <f t="shared" si="143"/>
        <v>7810011010</v>
      </c>
      <c r="K1194" s="45" t="str">
        <f t="shared" si="144"/>
        <v>61111057810011010240</v>
      </c>
    </row>
    <row r="1195" spans="1:11" s="38" customFormat="1">
      <c r="A1195" s="52" t="s">
        <v>1231</v>
      </c>
      <c r="B1195" s="53" t="s">
        <v>460</v>
      </c>
      <c r="C1195" s="54" t="s">
        <v>398</v>
      </c>
      <c r="D1195" s="54" t="s">
        <v>100</v>
      </c>
      <c r="E1195" s="216" t="s">
        <v>876</v>
      </c>
      <c r="F1195" s="216" t="s">
        <v>46</v>
      </c>
      <c r="G1195" s="55">
        <f>VLOOKUP($K1195,'[1]исх данные 2018-2019'!$A$10:$H$548,6,0)</f>
        <v>1140000</v>
      </c>
      <c r="H1195" s="55">
        <f>VLOOKUP($K1195,'[1]исх данные 2018-2019'!$A$10:$H$548,7,0)</f>
        <v>1140000</v>
      </c>
      <c r="I1195" s="216">
        <v>7810011010</v>
      </c>
      <c r="J1195" s="36" t="str">
        <f t="shared" si="143"/>
        <v>7810011010</v>
      </c>
      <c r="K1195" s="45" t="str">
        <f t="shared" si="144"/>
        <v>61111057810011010244</v>
      </c>
    </row>
    <row r="1196" spans="1:11" s="38" customFormat="1">
      <c r="A1196" s="57"/>
      <c r="B1196" s="53"/>
      <c r="C1196" s="54"/>
      <c r="D1196" s="54"/>
      <c r="E1196" s="54"/>
      <c r="F1196" s="54"/>
      <c r="G1196" s="55"/>
      <c r="H1196" s="55"/>
      <c r="I1196" s="54"/>
      <c r="J1196" s="36" t="str">
        <f t="shared" si="143"/>
        <v>0000000000</v>
      </c>
      <c r="K1196" s="45" t="str">
        <f t="shared" si="144"/>
        <v>0000000000</v>
      </c>
    </row>
    <row r="1197" spans="1:11" s="38" customFormat="1">
      <c r="A1197" s="31" t="s">
        <v>879</v>
      </c>
      <c r="B1197" s="32" t="s">
        <v>880</v>
      </c>
      <c r="C1197" s="33" t="s">
        <v>22</v>
      </c>
      <c r="D1197" s="33" t="s">
        <v>22</v>
      </c>
      <c r="E1197" s="33" t="s">
        <v>23</v>
      </c>
      <c r="F1197" s="33" t="s">
        <v>24</v>
      </c>
      <c r="G1197" s="34">
        <f>G1198+G1240+G1251+G1278</f>
        <v>136890380</v>
      </c>
      <c r="H1197" s="34">
        <f>H1198+H1240+H1251+H1278</f>
        <v>136743890</v>
      </c>
      <c r="I1197" s="33">
        <v>0</v>
      </c>
      <c r="J1197" s="36" t="str">
        <f t="shared" si="143"/>
        <v>0000000000</v>
      </c>
      <c r="K1197" s="45" t="str">
        <f t="shared" si="144"/>
        <v>61700000000000000000</v>
      </c>
    </row>
    <row r="1198" spans="1:11" s="38" customFormat="1">
      <c r="A1198" s="40" t="s">
        <v>25</v>
      </c>
      <c r="B1198" s="41" t="s">
        <v>880</v>
      </c>
      <c r="C1198" s="42" t="s">
        <v>26</v>
      </c>
      <c r="D1198" s="42" t="s">
        <v>22</v>
      </c>
      <c r="E1198" s="42" t="s">
        <v>23</v>
      </c>
      <c r="F1198" s="42" t="s">
        <v>24</v>
      </c>
      <c r="G1198" s="43">
        <f>G1199+G1225</f>
        <v>35074360</v>
      </c>
      <c r="H1198" s="43">
        <f>H1199+H1225</f>
        <v>33719360</v>
      </c>
      <c r="I1198" s="42">
        <v>0</v>
      </c>
      <c r="J1198" s="36" t="str">
        <f t="shared" si="143"/>
        <v>0000000000</v>
      </c>
      <c r="K1198" s="45" t="str">
        <f t="shared" si="144"/>
        <v>61701000000000000000</v>
      </c>
    </row>
    <row r="1199" spans="1:11" s="59" customFormat="1" ht="38.25">
      <c r="A1199" s="47" t="s">
        <v>85</v>
      </c>
      <c r="B1199" s="48" t="s">
        <v>880</v>
      </c>
      <c r="C1199" s="49" t="s">
        <v>26</v>
      </c>
      <c r="D1199" s="49" t="s">
        <v>86</v>
      </c>
      <c r="E1199" s="49" t="s">
        <v>23</v>
      </c>
      <c r="F1199" s="49" t="s">
        <v>24</v>
      </c>
      <c r="G1199" s="50">
        <f t="shared" ref="G1199:H1200" si="145">G1200</f>
        <v>33329160</v>
      </c>
      <c r="H1199" s="50">
        <f t="shared" si="145"/>
        <v>33329160</v>
      </c>
      <c r="I1199" s="49">
        <v>0</v>
      </c>
      <c r="J1199" s="36" t="str">
        <f t="shared" si="143"/>
        <v>0000000000</v>
      </c>
      <c r="K1199" s="45" t="str">
        <f t="shared" si="144"/>
        <v>61701040000000000000</v>
      </c>
    </row>
    <row r="1200" spans="1:11" s="38" customFormat="1">
      <c r="A1200" s="91" t="s">
        <v>881</v>
      </c>
      <c r="B1200" s="66" t="s">
        <v>880</v>
      </c>
      <c r="C1200" s="67" t="s">
        <v>26</v>
      </c>
      <c r="D1200" s="67" t="s">
        <v>86</v>
      </c>
      <c r="E1200" s="67" t="s">
        <v>882</v>
      </c>
      <c r="F1200" s="67" t="s">
        <v>24</v>
      </c>
      <c r="G1200" s="68">
        <f t="shared" si="145"/>
        <v>33329160</v>
      </c>
      <c r="H1200" s="68">
        <f t="shared" si="145"/>
        <v>33329160</v>
      </c>
      <c r="I1200" s="67">
        <v>8000000000</v>
      </c>
      <c r="J1200" s="36" t="str">
        <f t="shared" si="143"/>
        <v>8000000000</v>
      </c>
      <c r="K1200" s="45" t="str">
        <f t="shared" si="144"/>
        <v>61701048000000000000</v>
      </c>
    </row>
    <row r="1201" spans="1:11" s="38" customFormat="1" ht="25.5">
      <c r="A1201" s="91" t="s">
        <v>883</v>
      </c>
      <c r="B1201" s="66" t="s">
        <v>880</v>
      </c>
      <c r="C1201" s="67" t="s">
        <v>26</v>
      </c>
      <c r="D1201" s="67" t="s">
        <v>86</v>
      </c>
      <c r="E1201" s="67" t="s">
        <v>884</v>
      </c>
      <c r="F1201" s="67" t="s">
        <v>24</v>
      </c>
      <c r="G1201" s="68">
        <f>G1202+G1211+G1215+G1222</f>
        <v>33329160</v>
      </c>
      <c r="H1201" s="68">
        <f>H1202+H1211+H1215+H1222</f>
        <v>33329160</v>
      </c>
      <c r="I1201" s="67">
        <v>8010000000</v>
      </c>
      <c r="J1201" s="36" t="str">
        <f t="shared" si="143"/>
        <v>8010000000</v>
      </c>
      <c r="K1201" s="45" t="str">
        <f t="shared" si="144"/>
        <v>61701048010000000000</v>
      </c>
    </row>
    <row r="1202" spans="1:11" s="38" customFormat="1" ht="25.5">
      <c r="A1202" s="52" t="s">
        <v>33</v>
      </c>
      <c r="B1202" s="66" t="s">
        <v>880</v>
      </c>
      <c r="C1202" s="67" t="s">
        <v>26</v>
      </c>
      <c r="D1202" s="67" t="s">
        <v>86</v>
      </c>
      <c r="E1202" s="67" t="s">
        <v>885</v>
      </c>
      <c r="F1202" s="67" t="s">
        <v>24</v>
      </c>
      <c r="G1202" s="68">
        <f>G1203+G1206+G1208</f>
        <v>4038210</v>
      </c>
      <c r="H1202" s="68">
        <f>H1203+H1206+H1208</f>
        <v>4038210</v>
      </c>
      <c r="I1202" s="67">
        <v>8010010010</v>
      </c>
      <c r="J1202" s="36" t="str">
        <f t="shared" si="143"/>
        <v>8010010010</v>
      </c>
      <c r="K1202" s="45" t="str">
        <f t="shared" si="144"/>
        <v>61701048010010010000</v>
      </c>
    </row>
    <row r="1203" spans="1:11" s="38" customFormat="1">
      <c r="A1203" s="57" t="s">
        <v>35</v>
      </c>
      <c r="B1203" s="66" t="s">
        <v>880</v>
      </c>
      <c r="C1203" s="67" t="s">
        <v>26</v>
      </c>
      <c r="D1203" s="67" t="s">
        <v>86</v>
      </c>
      <c r="E1203" s="67" t="s">
        <v>885</v>
      </c>
      <c r="F1203" s="67" t="s">
        <v>36</v>
      </c>
      <c r="G1203" s="55">
        <f>SUM(G1204:G1205)</f>
        <v>620460</v>
      </c>
      <c r="H1203" s="55">
        <f>SUM(H1204:H1205)</f>
        <v>620460</v>
      </c>
      <c r="I1203" s="67">
        <v>8010010010</v>
      </c>
      <c r="J1203" s="36" t="str">
        <f t="shared" si="143"/>
        <v>8010010010</v>
      </c>
      <c r="K1203" s="45" t="str">
        <f t="shared" si="144"/>
        <v>61701048010010010120</v>
      </c>
    </row>
    <row r="1204" spans="1:11" s="38" customFormat="1" ht="25.5">
      <c r="A1204" s="57" t="s">
        <v>37</v>
      </c>
      <c r="B1204" s="66" t="s">
        <v>880</v>
      </c>
      <c r="C1204" s="67" t="s">
        <v>26</v>
      </c>
      <c r="D1204" s="67" t="s">
        <v>86</v>
      </c>
      <c r="E1204" s="67" t="s">
        <v>885</v>
      </c>
      <c r="F1204" s="54" t="s">
        <v>38</v>
      </c>
      <c r="G1204" s="55">
        <f>VLOOKUP($K1204,'[1]исх данные 2018-2019'!$A$10:$H$548,6,0)</f>
        <v>476560</v>
      </c>
      <c r="H1204" s="55">
        <f>VLOOKUP($K1204,'[1]исх данные 2018-2019'!$A$10:$H$548,7,0)</f>
        <v>476560</v>
      </c>
      <c r="I1204" s="67">
        <v>8010010010</v>
      </c>
      <c r="J1204" s="36" t="str">
        <f t="shared" si="143"/>
        <v>8010010010</v>
      </c>
      <c r="K1204" s="45" t="str">
        <f t="shared" si="144"/>
        <v>61701048010010010122</v>
      </c>
    </row>
    <row r="1205" spans="1:11" s="38" customFormat="1" ht="25.5">
      <c r="A1205" s="57" t="s">
        <v>41</v>
      </c>
      <c r="B1205" s="66" t="s">
        <v>880</v>
      </c>
      <c r="C1205" s="67" t="s">
        <v>26</v>
      </c>
      <c r="D1205" s="67" t="s">
        <v>86</v>
      </c>
      <c r="E1205" s="67" t="s">
        <v>885</v>
      </c>
      <c r="F1205" s="54" t="s">
        <v>42</v>
      </c>
      <c r="G1205" s="55">
        <f>VLOOKUP($K1205,'[1]исх данные 2018-2019'!$A$10:$H$548,6,0)</f>
        <v>143900</v>
      </c>
      <c r="H1205" s="55">
        <f>VLOOKUP($K1205,'[1]исх данные 2018-2019'!$A$10:$H$548,7,0)</f>
        <v>143900</v>
      </c>
      <c r="I1205" s="67">
        <v>8010010010</v>
      </c>
      <c r="J1205" s="36" t="str">
        <f t="shared" si="143"/>
        <v>8010010010</v>
      </c>
      <c r="K1205" s="45" t="str">
        <f t="shared" si="144"/>
        <v>61701048010010010129</v>
      </c>
    </row>
    <row r="1206" spans="1:11" s="38" customFormat="1" ht="25.5">
      <c r="A1206" s="52" t="s">
        <v>43</v>
      </c>
      <c r="B1206" s="66" t="s">
        <v>880</v>
      </c>
      <c r="C1206" s="67" t="s">
        <v>26</v>
      </c>
      <c r="D1206" s="67" t="s">
        <v>86</v>
      </c>
      <c r="E1206" s="67" t="s">
        <v>885</v>
      </c>
      <c r="F1206" s="67" t="s">
        <v>44</v>
      </c>
      <c r="G1206" s="55">
        <f>G1207</f>
        <v>3320750</v>
      </c>
      <c r="H1206" s="55">
        <f>H1207</f>
        <v>3320750</v>
      </c>
      <c r="I1206" s="67">
        <v>8010010010</v>
      </c>
      <c r="J1206" s="36" t="str">
        <f t="shared" si="143"/>
        <v>8010010010</v>
      </c>
      <c r="K1206" s="45" t="str">
        <f t="shared" si="144"/>
        <v>61701048010010010240</v>
      </c>
    </row>
    <row r="1207" spans="1:11" s="59" customFormat="1">
      <c r="A1207" s="52" t="s">
        <v>1231</v>
      </c>
      <c r="B1207" s="66" t="s">
        <v>880</v>
      </c>
      <c r="C1207" s="67" t="s">
        <v>26</v>
      </c>
      <c r="D1207" s="67" t="s">
        <v>86</v>
      </c>
      <c r="E1207" s="67" t="s">
        <v>885</v>
      </c>
      <c r="F1207" s="67" t="s">
        <v>46</v>
      </c>
      <c r="G1207" s="55">
        <f>VLOOKUP($K1207,'[1]исх данные 2018-2019'!$A$10:$H$548,6,0)</f>
        <v>3320750</v>
      </c>
      <c r="H1207" s="55">
        <f>VLOOKUP($K1207,'[1]исх данные 2018-2019'!$A$10:$H$548,7,0)</f>
        <v>3320750</v>
      </c>
      <c r="I1207" s="67">
        <v>8010010010</v>
      </c>
      <c r="J1207" s="36" t="str">
        <f t="shared" si="143"/>
        <v>8010010010</v>
      </c>
      <c r="K1207" s="45" t="str">
        <f t="shared" si="144"/>
        <v>61701048010010010244</v>
      </c>
    </row>
    <row r="1208" spans="1:11" s="38" customFormat="1">
      <c r="A1208" s="52" t="s">
        <v>47</v>
      </c>
      <c r="B1208" s="66" t="s">
        <v>880</v>
      </c>
      <c r="C1208" s="67" t="s">
        <v>26</v>
      </c>
      <c r="D1208" s="67" t="s">
        <v>86</v>
      </c>
      <c r="E1208" s="67" t="s">
        <v>885</v>
      </c>
      <c r="F1208" s="67" t="s">
        <v>48</v>
      </c>
      <c r="G1208" s="55">
        <f>SUM(G1209:G1210)</f>
        <v>97000</v>
      </c>
      <c r="H1208" s="55">
        <f>SUM(H1209:H1210)</f>
        <v>97000</v>
      </c>
      <c r="I1208" s="67">
        <v>8010010010</v>
      </c>
      <c r="J1208" s="36" t="str">
        <f t="shared" si="143"/>
        <v>8010010010</v>
      </c>
      <c r="K1208" s="45" t="str">
        <f t="shared" si="144"/>
        <v>61701048010010010850</v>
      </c>
    </row>
    <row r="1209" spans="1:11" s="38" customFormat="1">
      <c r="A1209" s="57" t="s">
        <v>49</v>
      </c>
      <c r="B1209" s="66" t="s">
        <v>880</v>
      </c>
      <c r="C1209" s="67" t="s">
        <v>26</v>
      </c>
      <c r="D1209" s="67" t="s">
        <v>86</v>
      </c>
      <c r="E1209" s="67" t="s">
        <v>885</v>
      </c>
      <c r="F1209" s="54" t="s">
        <v>50</v>
      </c>
      <c r="G1209" s="55">
        <f>VLOOKUP($K1209,'[1]исх данные 2018-2019'!$A$10:$H$548,6,0)</f>
        <v>77000</v>
      </c>
      <c r="H1209" s="55">
        <f>VLOOKUP($K1209,'[1]исх данные 2018-2019'!$A$10:$H$548,7,0)</f>
        <v>77000</v>
      </c>
      <c r="I1209" s="67">
        <v>8010010010</v>
      </c>
      <c r="J1209" s="36" t="str">
        <f t="shared" si="143"/>
        <v>8010010010</v>
      </c>
      <c r="K1209" s="45" t="str">
        <f t="shared" si="144"/>
        <v>61701048010010010851</v>
      </c>
    </row>
    <row r="1210" spans="1:11" s="59" customFormat="1">
      <c r="A1210" s="57" t="s">
        <v>51</v>
      </c>
      <c r="B1210" s="66" t="s">
        <v>880</v>
      </c>
      <c r="C1210" s="67" t="s">
        <v>26</v>
      </c>
      <c r="D1210" s="67" t="s">
        <v>86</v>
      </c>
      <c r="E1210" s="67" t="s">
        <v>885</v>
      </c>
      <c r="F1210" s="54" t="s">
        <v>52</v>
      </c>
      <c r="G1210" s="55">
        <f>VLOOKUP($K1210,'[1]исх данные 2018-2019'!$A$10:$H$548,6,0)</f>
        <v>20000</v>
      </c>
      <c r="H1210" s="55">
        <f>VLOOKUP($K1210,'[1]исх данные 2018-2019'!$A$10:$H$548,7,0)</f>
        <v>20000</v>
      </c>
      <c r="I1210" s="67">
        <v>8010010010</v>
      </c>
      <c r="J1210" s="36" t="str">
        <f t="shared" si="143"/>
        <v>8010010010</v>
      </c>
      <c r="K1210" s="45" t="str">
        <f t="shared" si="144"/>
        <v>61701048010010010852</v>
      </c>
    </row>
    <row r="1211" spans="1:11" s="38" customFormat="1" ht="25.5">
      <c r="A1211" s="52" t="s">
        <v>55</v>
      </c>
      <c r="B1211" s="66" t="s">
        <v>880</v>
      </c>
      <c r="C1211" s="67" t="s">
        <v>26</v>
      </c>
      <c r="D1211" s="67" t="s">
        <v>86</v>
      </c>
      <c r="E1211" s="67" t="s">
        <v>886</v>
      </c>
      <c r="F1211" s="67" t="s">
        <v>24</v>
      </c>
      <c r="G1211" s="55">
        <f>G1212</f>
        <v>28172300</v>
      </c>
      <c r="H1211" s="55">
        <f>H1212</f>
        <v>28172300</v>
      </c>
      <c r="I1211" s="67">
        <v>8010010020</v>
      </c>
      <c r="J1211" s="36" t="str">
        <f t="shared" si="143"/>
        <v>8010010020</v>
      </c>
      <c r="K1211" s="45" t="str">
        <f t="shared" si="144"/>
        <v>61701048010010020000</v>
      </c>
    </row>
    <row r="1212" spans="1:11" s="38" customFormat="1">
      <c r="A1212" s="57" t="s">
        <v>35</v>
      </c>
      <c r="B1212" s="66" t="s">
        <v>880</v>
      </c>
      <c r="C1212" s="67" t="s">
        <v>26</v>
      </c>
      <c r="D1212" s="67" t="s">
        <v>86</v>
      </c>
      <c r="E1212" s="67" t="s">
        <v>886</v>
      </c>
      <c r="F1212" s="67" t="s">
        <v>36</v>
      </c>
      <c r="G1212" s="55">
        <f>SUM(G1213:G1214)</f>
        <v>28172300</v>
      </c>
      <c r="H1212" s="55">
        <f>SUM(H1213:H1214)</f>
        <v>28172300</v>
      </c>
      <c r="I1212" s="67">
        <v>8010010020</v>
      </c>
      <c r="J1212" s="36" t="str">
        <f t="shared" si="143"/>
        <v>8010010020</v>
      </c>
      <c r="K1212" s="45" t="str">
        <f t="shared" si="144"/>
        <v>61701048010010020120</v>
      </c>
    </row>
    <row r="1213" spans="1:11" s="38" customFormat="1">
      <c r="A1213" s="57" t="s">
        <v>57</v>
      </c>
      <c r="B1213" s="66" t="s">
        <v>880</v>
      </c>
      <c r="C1213" s="67" t="s">
        <v>26</v>
      </c>
      <c r="D1213" s="67" t="s">
        <v>86</v>
      </c>
      <c r="E1213" s="67" t="s">
        <v>886</v>
      </c>
      <c r="F1213" s="54" t="s">
        <v>58</v>
      </c>
      <c r="G1213" s="55">
        <f>VLOOKUP($K1213,'[1]исх данные 2018-2019'!$A$10:$H$548,6,0)</f>
        <v>21637730</v>
      </c>
      <c r="H1213" s="55">
        <f>VLOOKUP($K1213,'[1]исх данные 2018-2019'!$A$10:$H$548,7,0)</f>
        <v>21637730</v>
      </c>
      <c r="I1213" s="67">
        <v>8010010020</v>
      </c>
      <c r="J1213" s="36" t="str">
        <f t="shared" si="143"/>
        <v>8010010020</v>
      </c>
      <c r="K1213" s="45" t="str">
        <f t="shared" si="144"/>
        <v>61701048010010020121</v>
      </c>
    </row>
    <row r="1214" spans="1:11" s="38" customFormat="1" ht="25.5">
      <c r="A1214" s="57" t="s">
        <v>41</v>
      </c>
      <c r="B1214" s="66" t="s">
        <v>880</v>
      </c>
      <c r="C1214" s="67" t="s">
        <v>26</v>
      </c>
      <c r="D1214" s="67" t="s">
        <v>86</v>
      </c>
      <c r="E1214" s="67" t="s">
        <v>886</v>
      </c>
      <c r="F1214" s="54" t="s">
        <v>42</v>
      </c>
      <c r="G1214" s="55">
        <f>VLOOKUP($K1214,'[1]исх данные 2018-2019'!$A$10:$H$548,6,0)</f>
        <v>6534570</v>
      </c>
      <c r="H1214" s="55">
        <f>VLOOKUP($K1214,'[1]исх данные 2018-2019'!$A$10:$H$548,7,0)</f>
        <v>6534570</v>
      </c>
      <c r="I1214" s="67">
        <v>8010010020</v>
      </c>
      <c r="J1214" s="36" t="str">
        <f t="shared" si="143"/>
        <v>8010010020</v>
      </c>
      <c r="K1214" s="45" t="str">
        <f t="shared" si="144"/>
        <v>61701048010010020129</v>
      </c>
    </row>
    <row r="1215" spans="1:11" s="38" customFormat="1" ht="38.25">
      <c r="A1215" s="113" t="s">
        <v>536</v>
      </c>
      <c r="B1215" s="66" t="s">
        <v>880</v>
      </c>
      <c r="C1215" s="67" t="s">
        <v>26</v>
      </c>
      <c r="D1215" s="67" t="s">
        <v>86</v>
      </c>
      <c r="E1215" s="67" t="s">
        <v>887</v>
      </c>
      <c r="F1215" s="67" t="s">
        <v>24</v>
      </c>
      <c r="G1215" s="55">
        <f>G1216+G1220</f>
        <v>1047750</v>
      </c>
      <c r="H1215" s="55">
        <f>H1216+H1220</f>
        <v>1047750</v>
      </c>
      <c r="I1215" s="67">
        <v>8010076200</v>
      </c>
      <c r="J1215" s="36" t="str">
        <f t="shared" si="143"/>
        <v>8010076200</v>
      </c>
      <c r="K1215" s="45" t="str">
        <f t="shared" si="144"/>
        <v>61701048010076200000</v>
      </c>
    </row>
    <row r="1216" spans="1:11" s="38" customFormat="1">
      <c r="A1216" s="65" t="s">
        <v>35</v>
      </c>
      <c r="B1216" s="66" t="s">
        <v>880</v>
      </c>
      <c r="C1216" s="67" t="s">
        <v>26</v>
      </c>
      <c r="D1216" s="67" t="s">
        <v>86</v>
      </c>
      <c r="E1216" s="67" t="s">
        <v>887</v>
      </c>
      <c r="F1216" s="67" t="s">
        <v>36</v>
      </c>
      <c r="G1216" s="55">
        <f>SUM(G1217:G1219)</f>
        <v>989330</v>
      </c>
      <c r="H1216" s="55">
        <f>SUM(H1217:H1219)</f>
        <v>989330</v>
      </c>
      <c r="I1216" s="67">
        <v>8010076200</v>
      </c>
      <c r="J1216" s="36" t="str">
        <f t="shared" si="143"/>
        <v>8010076200</v>
      </c>
      <c r="K1216" s="45" t="str">
        <f t="shared" si="144"/>
        <v>61701048010076200120</v>
      </c>
    </row>
    <row r="1217" spans="1:11" s="38" customFormat="1">
      <c r="A1217" s="57" t="s">
        <v>57</v>
      </c>
      <c r="B1217" s="66" t="s">
        <v>880</v>
      </c>
      <c r="C1217" s="67" t="s">
        <v>26</v>
      </c>
      <c r="D1217" s="67" t="s">
        <v>86</v>
      </c>
      <c r="E1217" s="67" t="s">
        <v>887</v>
      </c>
      <c r="F1217" s="54" t="s">
        <v>58</v>
      </c>
      <c r="G1217" s="55">
        <f>VLOOKUP($K1217,'[1]исх данные 2018-2019'!$A$10:$H$548,6,0)</f>
        <v>721560</v>
      </c>
      <c r="H1217" s="55">
        <f>VLOOKUP($K1217,'[1]исх данные 2018-2019'!$A$10:$H$548,7,0)</f>
        <v>721560</v>
      </c>
      <c r="I1217" s="67">
        <v>8010076200</v>
      </c>
      <c r="J1217" s="36" t="str">
        <f t="shared" si="143"/>
        <v>8010076200</v>
      </c>
      <c r="K1217" s="45" t="str">
        <f t="shared" si="144"/>
        <v>61701048010076200121</v>
      </c>
    </row>
    <row r="1218" spans="1:11" s="38" customFormat="1" ht="25.5">
      <c r="A1218" s="57" t="s">
        <v>37</v>
      </c>
      <c r="B1218" s="66" t="s">
        <v>880</v>
      </c>
      <c r="C1218" s="67" t="s">
        <v>26</v>
      </c>
      <c r="D1218" s="67" t="s">
        <v>86</v>
      </c>
      <c r="E1218" s="67" t="s">
        <v>887</v>
      </c>
      <c r="F1218" s="54" t="s">
        <v>38</v>
      </c>
      <c r="G1218" s="55">
        <f>VLOOKUP($K1218,'[1]исх данные 2018-2019'!$A$10:$H$548,6,0)</f>
        <v>38300</v>
      </c>
      <c r="H1218" s="55">
        <f>VLOOKUP($K1218,'[1]исх данные 2018-2019'!$A$10:$H$548,7,0)</f>
        <v>38300</v>
      </c>
      <c r="I1218" s="67">
        <v>8010076200</v>
      </c>
      <c r="J1218" s="36" t="str">
        <f t="shared" si="143"/>
        <v>8010076200</v>
      </c>
      <c r="K1218" s="45" t="str">
        <f t="shared" si="144"/>
        <v>61701048010076200122</v>
      </c>
    </row>
    <row r="1219" spans="1:11" s="38" customFormat="1" ht="25.5">
      <c r="A1219" s="57" t="s">
        <v>41</v>
      </c>
      <c r="B1219" s="66" t="s">
        <v>880</v>
      </c>
      <c r="C1219" s="67" t="s">
        <v>26</v>
      </c>
      <c r="D1219" s="67" t="s">
        <v>86</v>
      </c>
      <c r="E1219" s="67" t="s">
        <v>887</v>
      </c>
      <c r="F1219" s="54" t="s">
        <v>42</v>
      </c>
      <c r="G1219" s="55">
        <f>VLOOKUP($K1219,'[1]исх данные 2018-2019'!$A$10:$H$548,6,0)</f>
        <v>229470</v>
      </c>
      <c r="H1219" s="55">
        <f>VLOOKUP($K1219,'[1]исх данные 2018-2019'!$A$10:$H$548,7,0)</f>
        <v>229470</v>
      </c>
      <c r="I1219" s="67">
        <v>8010076200</v>
      </c>
      <c r="J1219" s="36" t="str">
        <f t="shared" si="143"/>
        <v>8010076200</v>
      </c>
      <c r="K1219" s="45" t="str">
        <f t="shared" si="144"/>
        <v>61701048010076200129</v>
      </c>
    </row>
    <row r="1220" spans="1:11" s="38" customFormat="1" ht="25.5">
      <c r="A1220" s="52" t="s">
        <v>43</v>
      </c>
      <c r="B1220" s="66" t="s">
        <v>880</v>
      </c>
      <c r="C1220" s="67" t="s">
        <v>26</v>
      </c>
      <c r="D1220" s="67" t="s">
        <v>86</v>
      </c>
      <c r="E1220" s="67" t="s">
        <v>887</v>
      </c>
      <c r="F1220" s="67" t="s">
        <v>44</v>
      </c>
      <c r="G1220" s="55">
        <f>G1221</f>
        <v>58420</v>
      </c>
      <c r="H1220" s="55">
        <f>H1221</f>
        <v>58420</v>
      </c>
      <c r="I1220" s="67">
        <v>8010076200</v>
      </c>
      <c r="J1220" s="36" t="str">
        <f t="shared" si="143"/>
        <v>8010076200</v>
      </c>
      <c r="K1220" s="45" t="str">
        <f t="shared" si="144"/>
        <v>61701048010076200240</v>
      </c>
    </row>
    <row r="1221" spans="1:11" s="38" customFormat="1">
      <c r="A1221" s="52" t="s">
        <v>1231</v>
      </c>
      <c r="B1221" s="66" t="s">
        <v>880</v>
      </c>
      <c r="C1221" s="67" t="s">
        <v>26</v>
      </c>
      <c r="D1221" s="67" t="s">
        <v>86</v>
      </c>
      <c r="E1221" s="67" t="s">
        <v>887</v>
      </c>
      <c r="F1221" s="67" t="s">
        <v>46</v>
      </c>
      <c r="G1221" s="55">
        <f>VLOOKUP($K1221,'[1]исх данные 2018-2019'!$A$10:$H$548,6,0)</f>
        <v>58420</v>
      </c>
      <c r="H1221" s="55">
        <f>VLOOKUP($K1221,'[1]исх данные 2018-2019'!$A$10:$H$548,7,0)</f>
        <v>58420</v>
      </c>
      <c r="I1221" s="67">
        <v>8010076200</v>
      </c>
      <c r="J1221" s="36" t="str">
        <f t="shared" si="143"/>
        <v>8010076200</v>
      </c>
      <c r="K1221" s="45" t="str">
        <f t="shared" si="144"/>
        <v>61701048010076200244</v>
      </c>
    </row>
    <row r="1222" spans="1:11" s="38" customFormat="1" ht="38.25">
      <c r="A1222" s="65" t="s">
        <v>888</v>
      </c>
      <c r="B1222" s="66" t="s">
        <v>880</v>
      </c>
      <c r="C1222" s="67" t="s">
        <v>26</v>
      </c>
      <c r="D1222" s="67" t="s">
        <v>86</v>
      </c>
      <c r="E1222" s="67" t="s">
        <v>889</v>
      </c>
      <c r="F1222" s="67" t="s">
        <v>24</v>
      </c>
      <c r="G1222" s="68">
        <f>G1223</f>
        <v>70900</v>
      </c>
      <c r="H1222" s="68">
        <f>H1223</f>
        <v>70900</v>
      </c>
      <c r="I1222" s="67">
        <v>8010076360</v>
      </c>
      <c r="J1222" s="36" t="str">
        <f t="shared" si="143"/>
        <v>8010076360</v>
      </c>
      <c r="K1222" s="45" t="str">
        <f t="shared" si="144"/>
        <v>61701048010076360000</v>
      </c>
    </row>
    <row r="1223" spans="1:11" s="38" customFormat="1" ht="25.5">
      <c r="A1223" s="52" t="s">
        <v>43</v>
      </c>
      <c r="B1223" s="66" t="s">
        <v>880</v>
      </c>
      <c r="C1223" s="67" t="s">
        <v>26</v>
      </c>
      <c r="D1223" s="67" t="s">
        <v>86</v>
      </c>
      <c r="E1223" s="67" t="s">
        <v>889</v>
      </c>
      <c r="F1223" s="67" t="s">
        <v>44</v>
      </c>
      <c r="G1223" s="55">
        <f>G1224</f>
        <v>70900</v>
      </c>
      <c r="H1223" s="55">
        <f>H1224</f>
        <v>70900</v>
      </c>
      <c r="I1223" s="67">
        <v>8010076360</v>
      </c>
      <c r="J1223" s="36" t="str">
        <f t="shared" si="143"/>
        <v>8010076360</v>
      </c>
      <c r="K1223" s="45" t="str">
        <f t="shared" si="144"/>
        <v>61701048010076360240</v>
      </c>
    </row>
    <row r="1224" spans="1:11" s="38" customFormat="1">
      <c r="A1224" s="52" t="s">
        <v>1231</v>
      </c>
      <c r="B1224" s="66" t="s">
        <v>880</v>
      </c>
      <c r="C1224" s="67" t="s">
        <v>26</v>
      </c>
      <c r="D1224" s="67" t="s">
        <v>86</v>
      </c>
      <c r="E1224" s="67" t="s">
        <v>889</v>
      </c>
      <c r="F1224" s="67" t="s">
        <v>46</v>
      </c>
      <c r="G1224" s="55">
        <f>VLOOKUP($K1224,'[1]исх данные 2018-2019'!$A$10:$H$548,6,0)</f>
        <v>70900</v>
      </c>
      <c r="H1224" s="55">
        <f>VLOOKUP($K1224,'[1]исх данные 2018-2019'!$A$10:$H$548,7,0)</f>
        <v>70900</v>
      </c>
      <c r="I1224" s="67">
        <v>8010076360</v>
      </c>
      <c r="J1224" s="36" t="str">
        <f t="shared" si="143"/>
        <v>8010076360</v>
      </c>
      <c r="K1224" s="45" t="str">
        <f t="shared" si="144"/>
        <v>61701048010076360244</v>
      </c>
    </row>
    <row r="1225" spans="1:11" s="38" customFormat="1">
      <c r="A1225" s="47" t="s">
        <v>107</v>
      </c>
      <c r="B1225" s="48" t="s">
        <v>880</v>
      </c>
      <c r="C1225" s="49" t="s">
        <v>26</v>
      </c>
      <c r="D1225" s="49" t="s">
        <v>108</v>
      </c>
      <c r="E1225" s="49" t="s">
        <v>23</v>
      </c>
      <c r="F1225" s="49" t="s">
        <v>24</v>
      </c>
      <c r="G1225" s="50">
        <f>G1226+G1235</f>
        <v>1745200</v>
      </c>
      <c r="H1225" s="50">
        <f>H1226+H1235</f>
        <v>390200</v>
      </c>
      <c r="I1225" s="49">
        <v>0</v>
      </c>
      <c r="J1225" s="36" t="str">
        <f t="shared" si="143"/>
        <v>0000000000</v>
      </c>
      <c r="K1225" s="45" t="str">
        <f t="shared" si="144"/>
        <v>61701130000000000000</v>
      </c>
    </row>
    <row r="1226" spans="1:11" s="59" customFormat="1" ht="27.75" customHeight="1">
      <c r="A1226" s="70" t="s">
        <v>270</v>
      </c>
      <c r="B1226" s="66" t="s">
        <v>880</v>
      </c>
      <c r="C1226" s="67" t="s">
        <v>26</v>
      </c>
      <c r="D1226" s="67" t="s">
        <v>108</v>
      </c>
      <c r="E1226" s="67" t="s">
        <v>271</v>
      </c>
      <c r="F1226" s="67" t="s">
        <v>24</v>
      </c>
      <c r="G1226" s="68">
        <f t="shared" ref="G1226:H1229" si="146">G1227</f>
        <v>390200</v>
      </c>
      <c r="H1226" s="68">
        <f t="shared" si="146"/>
        <v>390200</v>
      </c>
      <c r="I1226" s="67">
        <v>1100000000</v>
      </c>
      <c r="J1226" s="36" t="str">
        <f t="shared" si="143"/>
        <v>1100000000</v>
      </c>
      <c r="K1226" s="45" t="str">
        <f t="shared" si="144"/>
        <v>61701131100000000000</v>
      </c>
    </row>
    <row r="1227" spans="1:11" s="38" customFormat="1" ht="38.25">
      <c r="A1227" s="70" t="s">
        <v>272</v>
      </c>
      <c r="B1227" s="53" t="s">
        <v>880</v>
      </c>
      <c r="C1227" s="67" t="s">
        <v>26</v>
      </c>
      <c r="D1227" s="67" t="s">
        <v>108</v>
      </c>
      <c r="E1227" s="67" t="s">
        <v>273</v>
      </c>
      <c r="F1227" s="67" t="s">
        <v>24</v>
      </c>
      <c r="G1227" s="68">
        <f t="shared" si="146"/>
        <v>390200</v>
      </c>
      <c r="H1227" s="68">
        <f t="shared" si="146"/>
        <v>390200</v>
      </c>
      <c r="I1227" s="67" t="s">
        <v>274</v>
      </c>
      <c r="J1227" s="36" t="str">
        <f t="shared" si="143"/>
        <v>11Б0000000</v>
      </c>
      <c r="K1227" s="45" t="str">
        <f t="shared" si="144"/>
        <v>617011311Б0000000000</v>
      </c>
    </row>
    <row r="1228" spans="1:11" s="38" customFormat="1" ht="25.5">
      <c r="A1228" s="52" t="s">
        <v>275</v>
      </c>
      <c r="B1228" s="53" t="s">
        <v>880</v>
      </c>
      <c r="C1228" s="67" t="s">
        <v>26</v>
      </c>
      <c r="D1228" s="67" t="s">
        <v>108</v>
      </c>
      <c r="E1228" s="67" t="s">
        <v>276</v>
      </c>
      <c r="F1228" s="67" t="s">
        <v>24</v>
      </c>
      <c r="G1228" s="68">
        <f>G1229+G1232</f>
        <v>390200</v>
      </c>
      <c r="H1228" s="68">
        <f>H1229+H1232</f>
        <v>390200</v>
      </c>
      <c r="I1228" s="67" t="s">
        <v>277</v>
      </c>
      <c r="J1228" s="36" t="str">
        <f t="shared" si="143"/>
        <v>11Б0100000</v>
      </c>
      <c r="K1228" s="45" t="str">
        <f t="shared" si="144"/>
        <v>617011311Б0100000000</v>
      </c>
    </row>
    <row r="1229" spans="1:11" s="59" customFormat="1" ht="25.5">
      <c r="A1229" s="52" t="s">
        <v>890</v>
      </c>
      <c r="B1229" s="53" t="s">
        <v>880</v>
      </c>
      <c r="C1229" s="67" t="s">
        <v>26</v>
      </c>
      <c r="D1229" s="67" t="s">
        <v>108</v>
      </c>
      <c r="E1229" s="67" t="s">
        <v>891</v>
      </c>
      <c r="F1229" s="67" t="s">
        <v>24</v>
      </c>
      <c r="G1229" s="68">
        <f t="shared" si="146"/>
        <v>350000</v>
      </c>
      <c r="H1229" s="68">
        <f t="shared" si="146"/>
        <v>350000</v>
      </c>
      <c r="I1229" s="67" t="s">
        <v>892</v>
      </c>
      <c r="J1229" s="36" t="str">
        <f t="shared" si="143"/>
        <v>11Б0120840</v>
      </c>
      <c r="K1229" s="45" t="str">
        <f t="shared" si="144"/>
        <v>617011311Б0120840000</v>
      </c>
    </row>
    <row r="1230" spans="1:11" s="38" customFormat="1" ht="25.5">
      <c r="A1230" s="52" t="s">
        <v>43</v>
      </c>
      <c r="B1230" s="53" t="s">
        <v>880</v>
      </c>
      <c r="C1230" s="67" t="s">
        <v>26</v>
      </c>
      <c r="D1230" s="67" t="s">
        <v>108</v>
      </c>
      <c r="E1230" s="67" t="s">
        <v>891</v>
      </c>
      <c r="F1230" s="67" t="s">
        <v>44</v>
      </c>
      <c r="G1230" s="55">
        <f>G1231</f>
        <v>350000</v>
      </c>
      <c r="H1230" s="55">
        <f>H1231</f>
        <v>350000</v>
      </c>
      <c r="I1230" s="67" t="s">
        <v>892</v>
      </c>
      <c r="J1230" s="36" t="str">
        <f t="shared" si="143"/>
        <v>11Б0120840</v>
      </c>
      <c r="K1230" s="45" t="str">
        <f t="shared" si="144"/>
        <v>617011311Б0120840240</v>
      </c>
    </row>
    <row r="1231" spans="1:11" s="38" customFormat="1">
      <c r="A1231" s="52" t="s">
        <v>1231</v>
      </c>
      <c r="B1231" s="53" t="s">
        <v>880</v>
      </c>
      <c r="C1231" s="67" t="s">
        <v>26</v>
      </c>
      <c r="D1231" s="67" t="s">
        <v>108</v>
      </c>
      <c r="E1231" s="67" t="s">
        <v>891</v>
      </c>
      <c r="F1231" s="67" t="s">
        <v>46</v>
      </c>
      <c r="G1231" s="55">
        <f>VLOOKUP($K1231,'[1]исх данные 2018-2019'!$A$10:$H$548,6,0)</f>
        <v>350000</v>
      </c>
      <c r="H1231" s="55">
        <f>VLOOKUP($K1231,'[1]исх данные 2018-2019'!$A$10:$H$548,7,0)</f>
        <v>350000</v>
      </c>
      <c r="I1231" s="67" t="s">
        <v>892</v>
      </c>
      <c r="J1231" s="36" t="str">
        <f t="shared" si="143"/>
        <v>11Б0120840</v>
      </c>
      <c r="K1231" s="45" t="str">
        <f t="shared" si="144"/>
        <v>617011311Б0120840244</v>
      </c>
    </row>
    <row r="1232" spans="1:11" s="82" customFormat="1" ht="25.5">
      <c r="A1232" s="52" t="s">
        <v>284</v>
      </c>
      <c r="B1232" s="53" t="s">
        <v>880</v>
      </c>
      <c r="C1232" s="54" t="s">
        <v>26</v>
      </c>
      <c r="D1232" s="54" t="s">
        <v>108</v>
      </c>
      <c r="E1232" s="77" t="s">
        <v>285</v>
      </c>
      <c r="F1232" s="54" t="s">
        <v>24</v>
      </c>
      <c r="G1232" s="55">
        <f>G1233</f>
        <v>40200</v>
      </c>
      <c r="H1232" s="55">
        <f>H1233</f>
        <v>40200</v>
      </c>
      <c r="I1232" s="77" t="s">
        <v>286</v>
      </c>
      <c r="J1232" s="36" t="str">
        <f t="shared" si="143"/>
        <v>11Б0121120</v>
      </c>
      <c r="K1232" s="45" t="str">
        <f t="shared" si="144"/>
        <v>617011311Б0121120000</v>
      </c>
    </row>
    <row r="1233" spans="1:11" s="38" customFormat="1" ht="25.5">
      <c r="A1233" s="52" t="s">
        <v>43</v>
      </c>
      <c r="B1233" s="53" t="s">
        <v>880</v>
      </c>
      <c r="C1233" s="54" t="s">
        <v>26</v>
      </c>
      <c r="D1233" s="54" t="s">
        <v>108</v>
      </c>
      <c r="E1233" s="77" t="s">
        <v>285</v>
      </c>
      <c r="F1233" s="54" t="s">
        <v>44</v>
      </c>
      <c r="G1233" s="55">
        <f>G1234</f>
        <v>40200</v>
      </c>
      <c r="H1233" s="55">
        <f>H1234</f>
        <v>40200</v>
      </c>
      <c r="I1233" s="77" t="s">
        <v>286</v>
      </c>
      <c r="J1233" s="36" t="str">
        <f t="shared" si="143"/>
        <v>11Б0121120</v>
      </c>
      <c r="K1233" s="45" t="str">
        <f t="shared" si="144"/>
        <v>617011311Б0121120240</v>
      </c>
    </row>
    <row r="1234" spans="1:11" s="38" customFormat="1">
      <c r="A1234" s="52" t="s">
        <v>1231</v>
      </c>
      <c r="B1234" s="53" t="s">
        <v>880</v>
      </c>
      <c r="C1234" s="54" t="s">
        <v>26</v>
      </c>
      <c r="D1234" s="54" t="s">
        <v>108</v>
      </c>
      <c r="E1234" s="77" t="s">
        <v>285</v>
      </c>
      <c r="F1234" s="54" t="s">
        <v>46</v>
      </c>
      <c r="G1234" s="55">
        <f>VLOOKUP($K1234,'[1]исх данные 2018-2019'!$A$10:$H$548,6,0)</f>
        <v>40200</v>
      </c>
      <c r="H1234" s="55">
        <f>VLOOKUP($K1234,'[1]исх данные 2018-2019'!$A$10:$H$548,7,0)</f>
        <v>40200</v>
      </c>
      <c r="I1234" s="77" t="s">
        <v>286</v>
      </c>
      <c r="J1234" s="36" t="str">
        <f t="shared" si="143"/>
        <v>11Б0121120</v>
      </c>
      <c r="K1234" s="45" t="str">
        <f t="shared" si="144"/>
        <v>617011311Б0121120244</v>
      </c>
    </row>
    <row r="1235" spans="1:11" s="38" customFormat="1" ht="25.5">
      <c r="A1235" s="57" t="s">
        <v>101</v>
      </c>
      <c r="B1235" s="53" t="s">
        <v>880</v>
      </c>
      <c r="C1235" s="54" t="s">
        <v>26</v>
      </c>
      <c r="D1235" s="54" t="s">
        <v>108</v>
      </c>
      <c r="E1235" s="77" t="s">
        <v>102</v>
      </c>
      <c r="F1235" s="54" t="s">
        <v>24</v>
      </c>
      <c r="G1235" s="55">
        <f t="shared" ref="G1235:H1238" si="147">G1236</f>
        <v>1355000</v>
      </c>
      <c r="H1235" s="55">
        <f t="shared" si="147"/>
        <v>0</v>
      </c>
      <c r="I1235" s="77">
        <v>9800000000</v>
      </c>
      <c r="J1235" s="36" t="str">
        <f t="shared" si="143"/>
        <v>9800000000</v>
      </c>
      <c r="K1235" s="45" t="str">
        <f t="shared" si="144"/>
        <v>61701139800000000000</v>
      </c>
    </row>
    <row r="1236" spans="1:11" s="38" customFormat="1">
      <c r="A1236" s="57" t="s">
        <v>103</v>
      </c>
      <c r="B1236" s="53" t="s">
        <v>880</v>
      </c>
      <c r="C1236" s="54" t="s">
        <v>26</v>
      </c>
      <c r="D1236" s="54" t="s">
        <v>108</v>
      </c>
      <c r="E1236" s="77" t="s">
        <v>104</v>
      </c>
      <c r="F1236" s="54" t="s">
        <v>24</v>
      </c>
      <c r="G1236" s="55">
        <f t="shared" si="147"/>
        <v>1355000</v>
      </c>
      <c r="H1236" s="55">
        <f t="shared" si="147"/>
        <v>0</v>
      </c>
      <c r="I1236" s="77">
        <v>9810000000</v>
      </c>
      <c r="J1236" s="36" t="str">
        <f t="shared" si="143"/>
        <v>9810000000</v>
      </c>
      <c r="K1236" s="45" t="str">
        <f t="shared" si="144"/>
        <v>61701139810000000000</v>
      </c>
    </row>
    <row r="1237" spans="1:11" s="38" customFormat="1" ht="38.25">
      <c r="A1237" s="57" t="s">
        <v>1309</v>
      </c>
      <c r="B1237" s="53" t="s">
        <v>880</v>
      </c>
      <c r="C1237" s="54" t="s">
        <v>26</v>
      </c>
      <c r="D1237" s="54" t="s">
        <v>108</v>
      </c>
      <c r="E1237" s="77" t="s">
        <v>1310</v>
      </c>
      <c r="F1237" s="54" t="s">
        <v>24</v>
      </c>
      <c r="G1237" s="55">
        <f t="shared" si="147"/>
        <v>1355000</v>
      </c>
      <c r="H1237" s="55">
        <f t="shared" si="147"/>
        <v>0</v>
      </c>
      <c r="I1237" s="77">
        <v>9810021020</v>
      </c>
      <c r="J1237" s="36" t="str">
        <f t="shared" si="143"/>
        <v>9810021020</v>
      </c>
      <c r="K1237" s="45" t="str">
        <f t="shared" si="144"/>
        <v>61701139810021020000</v>
      </c>
    </row>
    <row r="1238" spans="1:11" s="38" customFormat="1" ht="25.5">
      <c r="A1238" s="52" t="s">
        <v>43</v>
      </c>
      <c r="B1238" s="53" t="s">
        <v>880</v>
      </c>
      <c r="C1238" s="54" t="s">
        <v>26</v>
      </c>
      <c r="D1238" s="54" t="s">
        <v>108</v>
      </c>
      <c r="E1238" s="77" t="s">
        <v>1310</v>
      </c>
      <c r="F1238" s="67" t="s">
        <v>44</v>
      </c>
      <c r="G1238" s="55">
        <f t="shared" si="147"/>
        <v>1355000</v>
      </c>
      <c r="H1238" s="55">
        <f t="shared" si="147"/>
        <v>0</v>
      </c>
      <c r="I1238" s="77">
        <v>9810021020</v>
      </c>
      <c r="J1238" s="36" t="str">
        <f t="shared" si="143"/>
        <v>9810021020</v>
      </c>
      <c r="K1238" s="45" t="str">
        <f t="shared" si="144"/>
        <v>61701139810021020240</v>
      </c>
    </row>
    <row r="1239" spans="1:11" s="38" customFormat="1">
      <c r="A1239" s="52" t="s">
        <v>1231</v>
      </c>
      <c r="B1239" s="53" t="s">
        <v>880</v>
      </c>
      <c r="C1239" s="54" t="s">
        <v>26</v>
      </c>
      <c r="D1239" s="54" t="s">
        <v>108</v>
      </c>
      <c r="E1239" s="77" t="s">
        <v>1310</v>
      </c>
      <c r="F1239" s="67" t="s">
        <v>46</v>
      </c>
      <c r="G1239" s="55">
        <f>VLOOKUP($K1239,'[1]исх данные 2018-2019'!$A$10:$H$548,6,0)</f>
        <v>1355000</v>
      </c>
      <c r="H1239" s="55">
        <f>VLOOKUP($K1239,'[1]исх данные 2018-2019'!$A$10:$H$548,7,0)</f>
        <v>0</v>
      </c>
      <c r="I1239" s="77">
        <v>9810021020</v>
      </c>
      <c r="J1239" s="36" t="str">
        <f t="shared" si="143"/>
        <v>9810021020</v>
      </c>
      <c r="K1239" s="45" t="str">
        <f t="shared" si="144"/>
        <v>61701139810021020244</v>
      </c>
    </row>
    <row r="1240" spans="1:11" s="59" customFormat="1">
      <c r="A1240" s="40" t="s">
        <v>215</v>
      </c>
      <c r="B1240" s="41" t="s">
        <v>880</v>
      </c>
      <c r="C1240" s="42" t="s">
        <v>86</v>
      </c>
      <c r="D1240" s="42" t="s">
        <v>22</v>
      </c>
      <c r="E1240" s="42" t="s">
        <v>23</v>
      </c>
      <c r="F1240" s="42" t="s">
        <v>24</v>
      </c>
      <c r="G1240" s="43">
        <f t="shared" ref="G1240:H1243" si="148">G1241</f>
        <v>74504900</v>
      </c>
      <c r="H1240" s="43">
        <f t="shared" si="148"/>
        <v>81217410</v>
      </c>
      <c r="I1240" s="42">
        <v>0</v>
      </c>
      <c r="J1240" s="36" t="str">
        <f t="shared" ref="J1240:J1303" si="149">TEXT(I1240,"0000000000")</f>
        <v>0000000000</v>
      </c>
      <c r="K1240" s="45" t="str">
        <f t="shared" ref="K1240:K1303" si="150">CONCATENATE(B1240,C1240,D1240,J1240,F1240)</f>
        <v>61704000000000000000</v>
      </c>
    </row>
    <row r="1241" spans="1:11" s="38" customFormat="1">
      <c r="A1241" s="47" t="s">
        <v>894</v>
      </c>
      <c r="B1241" s="48" t="s">
        <v>880</v>
      </c>
      <c r="C1241" s="49" t="s">
        <v>86</v>
      </c>
      <c r="D1241" s="49" t="s">
        <v>520</v>
      </c>
      <c r="E1241" s="49" t="s">
        <v>23</v>
      </c>
      <c r="F1241" s="49" t="s">
        <v>24</v>
      </c>
      <c r="G1241" s="50">
        <f t="shared" si="148"/>
        <v>74504900</v>
      </c>
      <c r="H1241" s="50">
        <f t="shared" si="148"/>
        <v>81217410</v>
      </c>
      <c r="I1241" s="49">
        <v>0</v>
      </c>
      <c r="J1241" s="36" t="str">
        <f t="shared" si="149"/>
        <v>0000000000</v>
      </c>
      <c r="K1241" s="45" t="str">
        <f t="shared" si="150"/>
        <v>61704090000000000000</v>
      </c>
    </row>
    <row r="1242" spans="1:11" s="38" customFormat="1" ht="38.25">
      <c r="A1242" s="57" t="s">
        <v>326</v>
      </c>
      <c r="B1242" s="66" t="s">
        <v>880</v>
      </c>
      <c r="C1242" s="67" t="s">
        <v>86</v>
      </c>
      <c r="D1242" s="67" t="s">
        <v>520</v>
      </c>
      <c r="E1242" s="67" t="s">
        <v>327</v>
      </c>
      <c r="F1242" s="67" t="s">
        <v>24</v>
      </c>
      <c r="G1242" s="68">
        <f t="shared" si="148"/>
        <v>74504900</v>
      </c>
      <c r="H1242" s="68">
        <f t="shared" si="148"/>
        <v>81217410</v>
      </c>
      <c r="I1242" s="67">
        <v>400000000</v>
      </c>
      <c r="J1242" s="36" t="str">
        <f t="shared" si="149"/>
        <v>0400000000</v>
      </c>
      <c r="K1242" s="45" t="str">
        <f t="shared" si="150"/>
        <v>61704090400000000000</v>
      </c>
    </row>
    <row r="1243" spans="1:11" s="59" customFormat="1" ht="38.25">
      <c r="A1243" s="91" t="s">
        <v>328</v>
      </c>
      <c r="B1243" s="66" t="s">
        <v>880</v>
      </c>
      <c r="C1243" s="67" t="s">
        <v>86</v>
      </c>
      <c r="D1243" s="67" t="s">
        <v>520</v>
      </c>
      <c r="E1243" s="67" t="s">
        <v>329</v>
      </c>
      <c r="F1243" s="67" t="s">
        <v>24</v>
      </c>
      <c r="G1243" s="68">
        <f t="shared" si="148"/>
        <v>74504900</v>
      </c>
      <c r="H1243" s="68">
        <f t="shared" si="148"/>
        <v>81217410</v>
      </c>
      <c r="I1243" s="67">
        <v>420000000</v>
      </c>
      <c r="J1243" s="36" t="str">
        <f t="shared" si="149"/>
        <v>0420000000</v>
      </c>
      <c r="K1243" s="45" t="str">
        <f t="shared" si="150"/>
        <v>61704090420000000000</v>
      </c>
    </row>
    <row r="1244" spans="1:11" s="38" customFormat="1" ht="38.25">
      <c r="A1244" s="91" t="s">
        <v>330</v>
      </c>
      <c r="B1244" s="66" t="s">
        <v>880</v>
      </c>
      <c r="C1244" s="67" t="s">
        <v>86</v>
      </c>
      <c r="D1244" s="67" t="s">
        <v>520</v>
      </c>
      <c r="E1244" s="67" t="s">
        <v>331</v>
      </c>
      <c r="F1244" s="67" t="s">
        <v>24</v>
      </c>
      <c r="G1244" s="68">
        <f>G1248+G1245</f>
        <v>74504900</v>
      </c>
      <c r="H1244" s="68">
        <f>H1248+H1245</f>
        <v>81217410</v>
      </c>
      <c r="I1244" s="67">
        <v>420200000</v>
      </c>
      <c r="J1244" s="36" t="str">
        <f t="shared" si="149"/>
        <v>0420200000</v>
      </c>
      <c r="K1244" s="45" t="str">
        <f t="shared" si="150"/>
        <v>61704090420200000000</v>
      </c>
    </row>
    <row r="1245" spans="1:11" s="38" customFormat="1" ht="25.5">
      <c r="A1245" s="52" t="s">
        <v>895</v>
      </c>
      <c r="B1245" s="53" t="s">
        <v>880</v>
      </c>
      <c r="C1245" s="54" t="s">
        <v>86</v>
      </c>
      <c r="D1245" s="54" t="s">
        <v>520</v>
      </c>
      <c r="E1245" s="54" t="s">
        <v>896</v>
      </c>
      <c r="F1245" s="54" t="s">
        <v>24</v>
      </c>
      <c r="G1245" s="55">
        <f>G1246</f>
        <v>10379760</v>
      </c>
      <c r="H1245" s="55">
        <f>H1246</f>
        <v>10379760</v>
      </c>
      <c r="I1245" s="54">
        <v>420220820</v>
      </c>
      <c r="J1245" s="36" t="str">
        <f t="shared" si="149"/>
        <v>0420220820</v>
      </c>
      <c r="K1245" s="45" t="str">
        <f t="shared" si="150"/>
        <v>61704090420220820000</v>
      </c>
    </row>
    <row r="1246" spans="1:11" s="38" customFormat="1" ht="25.5">
      <c r="A1246" s="52" t="s">
        <v>43</v>
      </c>
      <c r="B1246" s="53" t="s">
        <v>880</v>
      </c>
      <c r="C1246" s="54" t="s">
        <v>86</v>
      </c>
      <c r="D1246" s="54" t="s">
        <v>520</v>
      </c>
      <c r="E1246" s="54" t="s">
        <v>896</v>
      </c>
      <c r="F1246" s="54" t="s">
        <v>44</v>
      </c>
      <c r="G1246" s="55">
        <f>G1247</f>
        <v>10379760</v>
      </c>
      <c r="H1246" s="55">
        <f>H1247</f>
        <v>10379760</v>
      </c>
      <c r="I1246" s="54">
        <v>420220820</v>
      </c>
      <c r="J1246" s="36" t="str">
        <f t="shared" si="149"/>
        <v>0420220820</v>
      </c>
      <c r="K1246" s="45" t="str">
        <f t="shared" si="150"/>
        <v>61704090420220820240</v>
      </c>
    </row>
    <row r="1247" spans="1:11" s="38" customFormat="1">
      <c r="A1247" s="52" t="s">
        <v>1231</v>
      </c>
      <c r="B1247" s="53" t="s">
        <v>880</v>
      </c>
      <c r="C1247" s="54" t="s">
        <v>86</v>
      </c>
      <c r="D1247" s="54" t="s">
        <v>520</v>
      </c>
      <c r="E1247" s="54" t="s">
        <v>896</v>
      </c>
      <c r="F1247" s="54" t="s">
        <v>46</v>
      </c>
      <c r="G1247" s="55">
        <f>VLOOKUP($K1247,'[1]исх данные 2018-2019'!$A$10:$H$548,6,0)</f>
        <v>10379760</v>
      </c>
      <c r="H1247" s="55">
        <f>VLOOKUP($K1247,'[1]исх данные 2018-2019'!$A$10:$H$548,7,0)</f>
        <v>10379760</v>
      </c>
      <c r="I1247" s="54">
        <v>420220820</v>
      </c>
      <c r="J1247" s="36" t="str">
        <f t="shared" si="149"/>
        <v>0420220820</v>
      </c>
      <c r="K1247" s="45" t="str">
        <f t="shared" si="150"/>
        <v>61704090420220820244</v>
      </c>
    </row>
    <row r="1248" spans="1:11" s="38" customFormat="1" ht="25.5">
      <c r="A1248" s="52" t="s">
        <v>899</v>
      </c>
      <c r="B1248" s="53" t="s">
        <v>880</v>
      </c>
      <c r="C1248" s="54" t="s">
        <v>86</v>
      </c>
      <c r="D1248" s="54" t="s">
        <v>520</v>
      </c>
      <c r="E1248" s="54" t="s">
        <v>900</v>
      </c>
      <c r="F1248" s="54" t="s">
        <v>24</v>
      </c>
      <c r="G1248" s="55">
        <f>G1249</f>
        <v>64125140</v>
      </c>
      <c r="H1248" s="55">
        <f>H1249</f>
        <v>70837650</v>
      </c>
      <c r="I1248" s="54">
        <v>420221090</v>
      </c>
      <c r="J1248" s="36" t="str">
        <f t="shared" si="149"/>
        <v>0420221090</v>
      </c>
      <c r="K1248" s="45" t="str">
        <f t="shared" si="150"/>
        <v>61704090420221090000</v>
      </c>
    </row>
    <row r="1249" spans="1:11" s="38" customFormat="1" ht="25.5">
      <c r="A1249" s="52" t="s">
        <v>43</v>
      </c>
      <c r="B1249" s="53" t="s">
        <v>880</v>
      </c>
      <c r="C1249" s="54" t="s">
        <v>86</v>
      </c>
      <c r="D1249" s="54" t="s">
        <v>520</v>
      </c>
      <c r="E1249" s="54" t="s">
        <v>900</v>
      </c>
      <c r="F1249" s="54" t="s">
        <v>44</v>
      </c>
      <c r="G1249" s="55">
        <f>G1250</f>
        <v>64125140</v>
      </c>
      <c r="H1249" s="55">
        <f>H1250</f>
        <v>70837650</v>
      </c>
      <c r="I1249" s="54">
        <v>420221090</v>
      </c>
      <c r="J1249" s="36" t="str">
        <f t="shared" si="149"/>
        <v>0420221090</v>
      </c>
      <c r="K1249" s="45" t="str">
        <f t="shared" si="150"/>
        <v>61704090420221090240</v>
      </c>
    </row>
    <row r="1250" spans="1:11" s="38" customFormat="1">
      <c r="A1250" s="52" t="s">
        <v>1231</v>
      </c>
      <c r="B1250" s="53" t="s">
        <v>880</v>
      </c>
      <c r="C1250" s="54" t="s">
        <v>86</v>
      </c>
      <c r="D1250" s="54" t="s">
        <v>520</v>
      </c>
      <c r="E1250" s="54" t="s">
        <v>900</v>
      </c>
      <c r="F1250" s="54" t="s">
        <v>46</v>
      </c>
      <c r="G1250" s="55">
        <f>VLOOKUP($K1250,'[1]исх данные 2018-2019'!$A$10:$H$548,6,0)</f>
        <v>64125140</v>
      </c>
      <c r="H1250" s="55">
        <f>VLOOKUP($K1250,'[1]исх данные 2018-2019'!$A$10:$H$548,7,0)</f>
        <v>70837650</v>
      </c>
      <c r="I1250" s="54">
        <v>420221090</v>
      </c>
      <c r="J1250" s="36" t="str">
        <f t="shared" si="149"/>
        <v>0420221090</v>
      </c>
      <c r="K1250" s="45" t="str">
        <f t="shared" si="150"/>
        <v>61704090420221090244</v>
      </c>
    </row>
    <row r="1251" spans="1:11" s="133" customFormat="1">
      <c r="A1251" s="40" t="s">
        <v>340</v>
      </c>
      <c r="B1251" s="41" t="s">
        <v>880</v>
      </c>
      <c r="C1251" s="42" t="s">
        <v>100</v>
      </c>
      <c r="D1251" s="42" t="s">
        <v>22</v>
      </c>
      <c r="E1251" s="42" t="s">
        <v>23</v>
      </c>
      <c r="F1251" s="42" t="s">
        <v>24</v>
      </c>
      <c r="G1251" s="43">
        <f>G1252+G1260</f>
        <v>25720120</v>
      </c>
      <c r="H1251" s="43">
        <f>H1252+H1260</f>
        <v>20216120</v>
      </c>
      <c r="I1251" s="42">
        <v>0</v>
      </c>
      <c r="J1251" s="36" t="str">
        <f t="shared" si="149"/>
        <v>0000000000</v>
      </c>
      <c r="K1251" s="45" t="str">
        <f t="shared" si="150"/>
        <v>61705000000000000000</v>
      </c>
    </row>
    <row r="1252" spans="1:11" s="59" customFormat="1">
      <c r="A1252" s="47" t="s">
        <v>341</v>
      </c>
      <c r="B1252" s="48" t="s">
        <v>880</v>
      </c>
      <c r="C1252" s="49" t="s">
        <v>100</v>
      </c>
      <c r="D1252" s="49" t="s">
        <v>26</v>
      </c>
      <c r="E1252" s="49" t="s">
        <v>23</v>
      </c>
      <c r="F1252" s="49" t="s">
        <v>24</v>
      </c>
      <c r="G1252" s="50">
        <f>G1253</f>
        <v>1543000</v>
      </c>
      <c r="H1252" s="50">
        <f>H1253</f>
        <v>1539000</v>
      </c>
      <c r="I1252" s="49">
        <v>0</v>
      </c>
      <c r="J1252" s="36" t="str">
        <f t="shared" si="149"/>
        <v>0000000000</v>
      </c>
      <c r="K1252" s="45" t="str">
        <f t="shared" si="150"/>
        <v>61705010000000000000</v>
      </c>
    </row>
    <row r="1253" spans="1:11" s="59" customFormat="1" ht="38.25">
      <c r="A1253" s="57" t="s">
        <v>326</v>
      </c>
      <c r="B1253" s="66" t="s">
        <v>880</v>
      </c>
      <c r="C1253" s="67" t="s">
        <v>100</v>
      </c>
      <c r="D1253" s="67" t="s">
        <v>26</v>
      </c>
      <c r="E1253" s="67" t="s">
        <v>327</v>
      </c>
      <c r="F1253" s="67" t="s">
        <v>24</v>
      </c>
      <c r="G1253" s="68">
        <f t="shared" ref="G1253:H1256" si="151">G1254</f>
        <v>1543000</v>
      </c>
      <c r="H1253" s="68">
        <f t="shared" si="151"/>
        <v>1539000</v>
      </c>
      <c r="I1253" s="67">
        <v>400000000</v>
      </c>
      <c r="J1253" s="36" t="str">
        <f t="shared" si="149"/>
        <v>0400000000</v>
      </c>
      <c r="K1253" s="45" t="str">
        <f t="shared" si="150"/>
        <v>61705010400000000000</v>
      </c>
    </row>
    <row r="1254" spans="1:11" s="38" customFormat="1" ht="25.5">
      <c r="A1254" s="91" t="s">
        <v>903</v>
      </c>
      <c r="B1254" s="66" t="s">
        <v>880</v>
      </c>
      <c r="C1254" s="67" t="s">
        <v>100</v>
      </c>
      <c r="D1254" s="67" t="s">
        <v>26</v>
      </c>
      <c r="E1254" s="67" t="s">
        <v>904</v>
      </c>
      <c r="F1254" s="67" t="s">
        <v>24</v>
      </c>
      <c r="G1254" s="68">
        <f t="shared" si="151"/>
        <v>1543000</v>
      </c>
      <c r="H1254" s="68">
        <f t="shared" si="151"/>
        <v>1539000</v>
      </c>
      <c r="I1254" s="67">
        <v>410000000</v>
      </c>
      <c r="J1254" s="36" t="str">
        <f t="shared" si="149"/>
        <v>0410000000</v>
      </c>
      <c r="K1254" s="45" t="str">
        <f t="shared" si="150"/>
        <v>61705010410000000000</v>
      </c>
    </row>
    <row r="1255" spans="1:11" s="59" customFormat="1" ht="25.5">
      <c r="A1255" s="91" t="s">
        <v>905</v>
      </c>
      <c r="B1255" s="66" t="s">
        <v>880</v>
      </c>
      <c r="C1255" s="67" t="s">
        <v>100</v>
      </c>
      <c r="D1255" s="67" t="s">
        <v>26</v>
      </c>
      <c r="E1255" s="67" t="s">
        <v>906</v>
      </c>
      <c r="F1255" s="67" t="s">
        <v>24</v>
      </c>
      <c r="G1255" s="68">
        <f>G1256</f>
        <v>1543000</v>
      </c>
      <c r="H1255" s="68">
        <f>H1256</f>
        <v>1539000</v>
      </c>
      <c r="I1255" s="67">
        <v>410100000</v>
      </c>
      <c r="J1255" s="36" t="str">
        <f t="shared" si="149"/>
        <v>0410100000</v>
      </c>
      <c r="K1255" s="45" t="str">
        <f t="shared" si="150"/>
        <v>61705010410100000000</v>
      </c>
    </row>
    <row r="1256" spans="1:11" s="38" customFormat="1">
      <c r="A1256" s="52" t="s">
        <v>907</v>
      </c>
      <c r="B1256" s="66" t="s">
        <v>880</v>
      </c>
      <c r="C1256" s="67" t="s">
        <v>100</v>
      </c>
      <c r="D1256" s="67" t="s">
        <v>26</v>
      </c>
      <c r="E1256" s="67" t="s">
        <v>908</v>
      </c>
      <c r="F1256" s="67" t="s">
        <v>24</v>
      </c>
      <c r="G1256" s="68">
        <f t="shared" si="151"/>
        <v>1543000</v>
      </c>
      <c r="H1256" s="68">
        <f t="shared" si="151"/>
        <v>1539000</v>
      </c>
      <c r="I1256" s="67">
        <v>410120190</v>
      </c>
      <c r="J1256" s="36" t="str">
        <f t="shared" si="149"/>
        <v>0410120190</v>
      </c>
      <c r="K1256" s="45" t="str">
        <f t="shared" si="150"/>
        <v>61705010410120190000</v>
      </c>
    </row>
    <row r="1257" spans="1:11" s="59" customFormat="1" ht="25.5">
      <c r="A1257" s="52" t="s">
        <v>43</v>
      </c>
      <c r="B1257" s="66" t="s">
        <v>880</v>
      </c>
      <c r="C1257" s="67" t="s">
        <v>100</v>
      </c>
      <c r="D1257" s="67" t="s">
        <v>26</v>
      </c>
      <c r="E1257" s="67" t="s">
        <v>908</v>
      </c>
      <c r="F1257" s="67" t="s">
        <v>44</v>
      </c>
      <c r="G1257" s="55">
        <f>SUM(G1258:G1259)</f>
        <v>1543000</v>
      </c>
      <c r="H1257" s="55">
        <f>SUM(H1258:H1259)</f>
        <v>1539000</v>
      </c>
      <c r="I1257" s="67">
        <v>410120190</v>
      </c>
      <c r="J1257" s="36" t="str">
        <f t="shared" si="149"/>
        <v>0410120190</v>
      </c>
      <c r="K1257" s="45" t="str">
        <f t="shared" si="150"/>
        <v>61705010410120190240</v>
      </c>
    </row>
    <row r="1258" spans="1:11" s="59" customFormat="1" ht="25.5">
      <c r="A1258" s="57" t="s">
        <v>909</v>
      </c>
      <c r="B1258" s="53" t="s">
        <v>880</v>
      </c>
      <c r="C1258" s="54" t="s">
        <v>100</v>
      </c>
      <c r="D1258" s="54" t="s">
        <v>26</v>
      </c>
      <c r="E1258" s="54" t="s">
        <v>908</v>
      </c>
      <c r="F1258" s="54" t="s">
        <v>910</v>
      </c>
      <c r="G1258" s="55">
        <f>VLOOKUP($K1258,'[1]исх данные 2018-2019'!$A$10:$H$548,6,0)</f>
        <v>443000</v>
      </c>
      <c r="H1258" s="55">
        <f>VLOOKUP($K1258,'[1]исх данные 2018-2019'!$A$10:$H$548,7,0)</f>
        <v>439000</v>
      </c>
      <c r="I1258" s="54">
        <v>410120190</v>
      </c>
      <c r="J1258" s="36" t="str">
        <f t="shared" si="149"/>
        <v>0410120190</v>
      </c>
      <c r="K1258" s="45" t="str">
        <f t="shared" si="150"/>
        <v>61705010410120190243</v>
      </c>
    </row>
    <row r="1259" spans="1:11" s="121" customFormat="1">
      <c r="A1259" s="52" t="s">
        <v>1231</v>
      </c>
      <c r="B1259" s="53" t="s">
        <v>880</v>
      </c>
      <c r="C1259" s="54" t="s">
        <v>100</v>
      </c>
      <c r="D1259" s="54" t="s">
        <v>26</v>
      </c>
      <c r="E1259" s="54" t="s">
        <v>908</v>
      </c>
      <c r="F1259" s="54" t="s">
        <v>46</v>
      </c>
      <c r="G1259" s="55">
        <f>VLOOKUP($K1259,'[1]исх данные 2018-2019'!$A$10:$H$548,6,0)</f>
        <v>1100000</v>
      </c>
      <c r="H1259" s="55">
        <f>VLOOKUP($K1259,'[1]исх данные 2018-2019'!$A$10:$H$548,7,0)</f>
        <v>1100000</v>
      </c>
      <c r="I1259" s="54">
        <v>410120190</v>
      </c>
      <c r="J1259" s="36" t="str">
        <f t="shared" si="149"/>
        <v>0410120190</v>
      </c>
      <c r="K1259" s="45" t="str">
        <f t="shared" si="150"/>
        <v>61705010410120190244</v>
      </c>
    </row>
    <row r="1260" spans="1:11" s="133" customFormat="1">
      <c r="A1260" s="47" t="s">
        <v>912</v>
      </c>
      <c r="B1260" s="48" t="s">
        <v>880</v>
      </c>
      <c r="C1260" s="49" t="s">
        <v>100</v>
      </c>
      <c r="D1260" s="49" t="s">
        <v>28</v>
      </c>
      <c r="E1260" s="49" t="s">
        <v>23</v>
      </c>
      <c r="F1260" s="49" t="s">
        <v>24</v>
      </c>
      <c r="G1260" s="50">
        <f>G1261+G1273</f>
        <v>24177120</v>
      </c>
      <c r="H1260" s="50">
        <f>H1261+H1273</f>
        <v>18677120</v>
      </c>
      <c r="I1260" s="49">
        <v>0</v>
      </c>
      <c r="J1260" s="36" t="str">
        <f t="shared" si="149"/>
        <v>0000000000</v>
      </c>
      <c r="K1260" s="45" t="str">
        <f t="shared" si="150"/>
        <v>61705030000000000000</v>
      </c>
    </row>
    <row r="1261" spans="1:11" s="59" customFormat="1" ht="38.25">
      <c r="A1261" s="57" t="s">
        <v>326</v>
      </c>
      <c r="B1261" s="66" t="s">
        <v>880</v>
      </c>
      <c r="C1261" s="67" t="s">
        <v>100</v>
      </c>
      <c r="D1261" s="67" t="s">
        <v>28</v>
      </c>
      <c r="E1261" s="67" t="s">
        <v>327</v>
      </c>
      <c r="F1261" s="67" t="s">
        <v>24</v>
      </c>
      <c r="G1261" s="68">
        <f t="shared" ref="G1261:H1262" si="152">G1262</f>
        <v>21677120</v>
      </c>
      <c r="H1261" s="68">
        <f t="shared" si="152"/>
        <v>18677120</v>
      </c>
      <c r="I1261" s="67">
        <v>400000000</v>
      </c>
      <c r="J1261" s="36" t="str">
        <f t="shared" si="149"/>
        <v>0400000000</v>
      </c>
      <c r="K1261" s="45" t="str">
        <f t="shared" si="150"/>
        <v>61705030400000000000</v>
      </c>
    </row>
    <row r="1262" spans="1:11" s="59" customFormat="1" ht="25.5">
      <c r="A1262" s="52" t="s">
        <v>1255</v>
      </c>
      <c r="B1262" s="66" t="s">
        <v>880</v>
      </c>
      <c r="C1262" s="67" t="s">
        <v>100</v>
      </c>
      <c r="D1262" s="67" t="s">
        <v>28</v>
      </c>
      <c r="E1262" s="67" t="s">
        <v>602</v>
      </c>
      <c r="F1262" s="67" t="s">
        <v>24</v>
      </c>
      <c r="G1262" s="68">
        <f t="shared" si="152"/>
        <v>21677120</v>
      </c>
      <c r="H1262" s="68">
        <f t="shared" si="152"/>
        <v>18677120</v>
      </c>
      <c r="I1262" s="67">
        <v>430000000</v>
      </c>
      <c r="J1262" s="36" t="str">
        <f t="shared" si="149"/>
        <v>0430000000</v>
      </c>
      <c r="K1262" s="45" t="str">
        <f t="shared" si="150"/>
        <v>61705030430000000000</v>
      </c>
    </row>
    <row r="1263" spans="1:11" s="121" customFormat="1">
      <c r="A1263" s="214" t="s">
        <v>603</v>
      </c>
      <c r="B1263" s="66" t="s">
        <v>880</v>
      </c>
      <c r="C1263" s="67" t="s">
        <v>100</v>
      </c>
      <c r="D1263" s="67" t="s">
        <v>28</v>
      </c>
      <c r="E1263" s="54" t="s">
        <v>604</v>
      </c>
      <c r="F1263" s="67" t="s">
        <v>24</v>
      </c>
      <c r="G1263" s="68">
        <f>G1264+G1267+G1270</f>
        <v>21677120</v>
      </c>
      <c r="H1263" s="68">
        <f>H1264+H1267+H1270</f>
        <v>18677120</v>
      </c>
      <c r="I1263" s="54">
        <v>430400000</v>
      </c>
      <c r="J1263" s="36" t="str">
        <f t="shared" si="149"/>
        <v>0430400000</v>
      </c>
      <c r="K1263" s="45" t="str">
        <f t="shared" si="150"/>
        <v>61705030430400000000</v>
      </c>
    </row>
    <row r="1264" spans="1:11" s="133" customFormat="1">
      <c r="A1264" s="52" t="s">
        <v>605</v>
      </c>
      <c r="B1264" s="66" t="s">
        <v>880</v>
      </c>
      <c r="C1264" s="67" t="s">
        <v>100</v>
      </c>
      <c r="D1264" s="67" t="s">
        <v>28</v>
      </c>
      <c r="E1264" s="67" t="s">
        <v>606</v>
      </c>
      <c r="F1264" s="67" t="s">
        <v>24</v>
      </c>
      <c r="G1264" s="68">
        <f>G1265</f>
        <v>8259320</v>
      </c>
      <c r="H1264" s="68">
        <f>H1265</f>
        <v>8259320</v>
      </c>
      <c r="I1264" s="67">
        <v>430420300</v>
      </c>
      <c r="J1264" s="36" t="str">
        <f t="shared" si="149"/>
        <v>0430420300</v>
      </c>
      <c r="K1264" s="45" t="str">
        <f t="shared" si="150"/>
        <v>61705030430420300000</v>
      </c>
    </row>
    <row r="1265" spans="1:11" s="133" customFormat="1" ht="25.5">
      <c r="A1265" s="52" t="s">
        <v>43</v>
      </c>
      <c r="B1265" s="66" t="s">
        <v>880</v>
      </c>
      <c r="C1265" s="67" t="s">
        <v>100</v>
      </c>
      <c r="D1265" s="67" t="s">
        <v>28</v>
      </c>
      <c r="E1265" s="67" t="s">
        <v>606</v>
      </c>
      <c r="F1265" s="67" t="s">
        <v>44</v>
      </c>
      <c r="G1265" s="55">
        <f>G1266</f>
        <v>8259320</v>
      </c>
      <c r="H1265" s="55">
        <f>H1266</f>
        <v>8259320</v>
      </c>
      <c r="I1265" s="67">
        <v>430420300</v>
      </c>
      <c r="J1265" s="36" t="str">
        <f t="shared" si="149"/>
        <v>0430420300</v>
      </c>
      <c r="K1265" s="45" t="str">
        <f t="shared" si="150"/>
        <v>61705030430420300240</v>
      </c>
    </row>
    <row r="1266" spans="1:11" s="59" customFormat="1">
      <c r="A1266" s="52" t="s">
        <v>1231</v>
      </c>
      <c r="B1266" s="66" t="s">
        <v>880</v>
      </c>
      <c r="C1266" s="67" t="s">
        <v>100</v>
      </c>
      <c r="D1266" s="67" t="s">
        <v>28</v>
      </c>
      <c r="E1266" s="67" t="s">
        <v>606</v>
      </c>
      <c r="F1266" s="67" t="s">
        <v>46</v>
      </c>
      <c r="G1266" s="55">
        <f>VLOOKUP($K1266,'[1]исх данные 2018-2019'!$A$10:$H$548,6,0)</f>
        <v>8259320</v>
      </c>
      <c r="H1266" s="55">
        <f>VLOOKUP($K1266,'[1]исх данные 2018-2019'!$A$10:$H$548,7,0)</f>
        <v>8259320</v>
      </c>
      <c r="I1266" s="67">
        <v>430420300</v>
      </c>
      <c r="J1266" s="36" t="str">
        <f t="shared" si="149"/>
        <v>0430420300</v>
      </c>
      <c r="K1266" s="45" t="str">
        <f t="shared" si="150"/>
        <v>61705030430420300244</v>
      </c>
    </row>
    <row r="1267" spans="1:11" s="59" customFormat="1">
      <c r="A1267" s="57" t="s">
        <v>915</v>
      </c>
      <c r="B1267" s="66" t="s">
        <v>880</v>
      </c>
      <c r="C1267" s="67" t="s">
        <v>100</v>
      </c>
      <c r="D1267" s="67" t="s">
        <v>28</v>
      </c>
      <c r="E1267" s="67" t="s">
        <v>916</v>
      </c>
      <c r="F1267" s="67" t="s">
        <v>24</v>
      </c>
      <c r="G1267" s="68">
        <f>G1268</f>
        <v>941720</v>
      </c>
      <c r="H1267" s="68">
        <f>H1268</f>
        <v>941720</v>
      </c>
      <c r="I1267" s="67">
        <v>430421070</v>
      </c>
      <c r="J1267" s="36" t="str">
        <f t="shared" si="149"/>
        <v>0430421070</v>
      </c>
      <c r="K1267" s="45" t="str">
        <f t="shared" si="150"/>
        <v>61705030430421070000</v>
      </c>
    </row>
    <row r="1268" spans="1:11" s="133" customFormat="1" ht="25.5">
      <c r="A1268" s="52" t="s">
        <v>43</v>
      </c>
      <c r="B1268" s="66" t="s">
        <v>880</v>
      </c>
      <c r="C1268" s="67" t="s">
        <v>100</v>
      </c>
      <c r="D1268" s="67" t="s">
        <v>28</v>
      </c>
      <c r="E1268" s="67" t="s">
        <v>916</v>
      </c>
      <c r="F1268" s="67" t="s">
        <v>44</v>
      </c>
      <c r="G1268" s="55">
        <f>G1269</f>
        <v>941720</v>
      </c>
      <c r="H1268" s="55">
        <f>H1269</f>
        <v>941720</v>
      </c>
      <c r="I1268" s="67">
        <v>430421070</v>
      </c>
      <c r="J1268" s="36" t="str">
        <f t="shared" si="149"/>
        <v>0430421070</v>
      </c>
      <c r="K1268" s="45" t="str">
        <f t="shared" si="150"/>
        <v>61705030430421070240</v>
      </c>
    </row>
    <row r="1269" spans="1:11" s="59" customFormat="1">
      <c r="A1269" s="52" t="s">
        <v>1231</v>
      </c>
      <c r="B1269" s="66" t="s">
        <v>880</v>
      </c>
      <c r="C1269" s="67" t="s">
        <v>100</v>
      </c>
      <c r="D1269" s="67" t="s">
        <v>28</v>
      </c>
      <c r="E1269" s="67" t="s">
        <v>916</v>
      </c>
      <c r="F1269" s="67" t="s">
        <v>46</v>
      </c>
      <c r="G1269" s="55">
        <f>VLOOKUP($K1269,'[1]исх данные 2018-2019'!$A$10:$H$548,6,0)</f>
        <v>941720</v>
      </c>
      <c r="H1269" s="55">
        <f>VLOOKUP($K1269,'[1]исх данные 2018-2019'!$A$10:$H$548,7,0)</f>
        <v>941720</v>
      </c>
      <c r="I1269" s="67">
        <v>430421070</v>
      </c>
      <c r="J1269" s="36" t="str">
        <f t="shared" si="149"/>
        <v>0430421070</v>
      </c>
      <c r="K1269" s="45" t="str">
        <f t="shared" si="150"/>
        <v>61705030430421070244</v>
      </c>
    </row>
    <row r="1270" spans="1:11" s="121" customFormat="1" ht="38.25">
      <c r="A1270" s="57" t="s">
        <v>1311</v>
      </c>
      <c r="B1270" s="66" t="s">
        <v>880</v>
      </c>
      <c r="C1270" s="67" t="s">
        <v>100</v>
      </c>
      <c r="D1270" s="67" t="s">
        <v>28</v>
      </c>
      <c r="E1270" s="67" t="s">
        <v>918</v>
      </c>
      <c r="F1270" s="67" t="s">
        <v>24</v>
      </c>
      <c r="G1270" s="68">
        <f>G1271</f>
        <v>12476080</v>
      </c>
      <c r="H1270" s="68">
        <f>H1271</f>
        <v>9476080</v>
      </c>
      <c r="I1270" s="67">
        <v>430421080</v>
      </c>
      <c r="J1270" s="36" t="str">
        <f t="shared" si="149"/>
        <v>0430421080</v>
      </c>
      <c r="K1270" s="45" t="str">
        <f t="shared" si="150"/>
        <v>61705030430421080000</v>
      </c>
    </row>
    <row r="1271" spans="1:11" s="133" customFormat="1" ht="25.5">
      <c r="A1271" s="52" t="s">
        <v>43</v>
      </c>
      <c r="B1271" s="66" t="s">
        <v>880</v>
      </c>
      <c r="C1271" s="67" t="s">
        <v>100</v>
      </c>
      <c r="D1271" s="67" t="s">
        <v>28</v>
      </c>
      <c r="E1271" s="67" t="s">
        <v>918</v>
      </c>
      <c r="F1271" s="67" t="s">
        <v>44</v>
      </c>
      <c r="G1271" s="55">
        <f>G1272</f>
        <v>12476080</v>
      </c>
      <c r="H1271" s="55">
        <f>H1272</f>
        <v>9476080</v>
      </c>
      <c r="I1271" s="67">
        <v>430421080</v>
      </c>
      <c r="J1271" s="36" t="str">
        <f t="shared" si="149"/>
        <v>0430421080</v>
      </c>
      <c r="K1271" s="45" t="str">
        <f t="shared" si="150"/>
        <v>61705030430421080240</v>
      </c>
    </row>
    <row r="1272" spans="1:11" s="59" customFormat="1">
      <c r="A1272" s="52" t="s">
        <v>1231</v>
      </c>
      <c r="B1272" s="66" t="s">
        <v>880</v>
      </c>
      <c r="C1272" s="67" t="s">
        <v>100</v>
      </c>
      <c r="D1272" s="67" t="s">
        <v>28</v>
      </c>
      <c r="E1272" s="67" t="s">
        <v>918</v>
      </c>
      <c r="F1272" s="67" t="s">
        <v>46</v>
      </c>
      <c r="G1272" s="55">
        <f>VLOOKUP($K1272,'[1]исх данные 2018-2019'!$A$10:$H$548,6,0)</f>
        <v>12476080</v>
      </c>
      <c r="H1272" s="55">
        <f>VLOOKUP($K1272,'[1]исх данные 2018-2019'!$A$10:$H$548,7,0)</f>
        <v>9476080</v>
      </c>
      <c r="I1272" s="67">
        <v>430421080</v>
      </c>
      <c r="J1272" s="36" t="str">
        <f t="shared" si="149"/>
        <v>0430421080</v>
      </c>
      <c r="K1272" s="45" t="str">
        <f t="shared" si="150"/>
        <v>61705030430421080244</v>
      </c>
    </row>
    <row r="1273" spans="1:11" s="38" customFormat="1" ht="25.5">
      <c r="A1273" s="91" t="s">
        <v>101</v>
      </c>
      <c r="B1273" s="66" t="s">
        <v>880</v>
      </c>
      <c r="C1273" s="67" t="s">
        <v>100</v>
      </c>
      <c r="D1273" s="67" t="s">
        <v>28</v>
      </c>
      <c r="E1273" s="67" t="s">
        <v>102</v>
      </c>
      <c r="F1273" s="67" t="s">
        <v>24</v>
      </c>
      <c r="G1273" s="68">
        <f t="shared" ref="G1273:H1276" si="153">G1274</f>
        <v>2500000</v>
      </c>
      <c r="H1273" s="68">
        <f t="shared" si="153"/>
        <v>0</v>
      </c>
      <c r="I1273" s="67">
        <v>9800000000</v>
      </c>
      <c r="J1273" s="36" t="str">
        <f t="shared" si="149"/>
        <v>9800000000</v>
      </c>
      <c r="K1273" s="45" t="str">
        <f t="shared" si="150"/>
        <v>61705039800000000000</v>
      </c>
    </row>
    <row r="1274" spans="1:11" s="38" customFormat="1">
      <c r="A1274" s="91" t="s">
        <v>103</v>
      </c>
      <c r="B1274" s="66" t="s">
        <v>880</v>
      </c>
      <c r="C1274" s="67" t="s">
        <v>100</v>
      </c>
      <c r="D1274" s="67" t="s">
        <v>28</v>
      </c>
      <c r="E1274" s="67" t="s">
        <v>104</v>
      </c>
      <c r="F1274" s="67" t="s">
        <v>24</v>
      </c>
      <c r="G1274" s="68">
        <f t="shared" si="153"/>
        <v>2500000</v>
      </c>
      <c r="H1274" s="68">
        <f t="shared" si="153"/>
        <v>0</v>
      </c>
      <c r="I1274" s="67">
        <v>9810000000</v>
      </c>
      <c r="J1274" s="36" t="str">
        <f t="shared" si="149"/>
        <v>9810000000</v>
      </c>
      <c r="K1274" s="45" t="str">
        <f t="shared" si="150"/>
        <v>61705039810000000000</v>
      </c>
    </row>
    <row r="1275" spans="1:11" s="38" customFormat="1">
      <c r="A1275" s="52" t="s">
        <v>1312</v>
      </c>
      <c r="B1275" s="66" t="s">
        <v>880</v>
      </c>
      <c r="C1275" s="67" t="s">
        <v>100</v>
      </c>
      <c r="D1275" s="67" t="s">
        <v>28</v>
      </c>
      <c r="E1275" s="67" t="s">
        <v>1313</v>
      </c>
      <c r="F1275" s="67" t="s">
        <v>24</v>
      </c>
      <c r="G1275" s="68">
        <f t="shared" si="153"/>
        <v>2500000</v>
      </c>
      <c r="H1275" s="68">
        <f t="shared" si="153"/>
        <v>0</v>
      </c>
      <c r="I1275" s="67">
        <v>9810021450</v>
      </c>
      <c r="J1275" s="36" t="str">
        <f t="shared" si="149"/>
        <v>9810021450</v>
      </c>
      <c r="K1275" s="45" t="str">
        <f t="shared" si="150"/>
        <v>61705039810021450000</v>
      </c>
    </row>
    <row r="1276" spans="1:11" s="38" customFormat="1" ht="25.5">
      <c r="A1276" s="52" t="s">
        <v>43</v>
      </c>
      <c r="B1276" s="66" t="s">
        <v>880</v>
      </c>
      <c r="C1276" s="67" t="s">
        <v>100</v>
      </c>
      <c r="D1276" s="67" t="s">
        <v>28</v>
      </c>
      <c r="E1276" s="67" t="s">
        <v>1313</v>
      </c>
      <c r="F1276" s="67" t="s">
        <v>44</v>
      </c>
      <c r="G1276" s="55">
        <f t="shared" si="153"/>
        <v>2500000</v>
      </c>
      <c r="H1276" s="55">
        <f t="shared" si="153"/>
        <v>0</v>
      </c>
      <c r="I1276" s="67">
        <v>9810021450</v>
      </c>
      <c r="J1276" s="36" t="str">
        <f t="shared" si="149"/>
        <v>9810021450</v>
      </c>
      <c r="K1276" s="45" t="str">
        <f t="shared" si="150"/>
        <v>61705039810021450240</v>
      </c>
    </row>
    <row r="1277" spans="1:11" s="38" customFormat="1">
      <c r="A1277" s="52" t="s">
        <v>1231</v>
      </c>
      <c r="B1277" s="66" t="s">
        <v>880</v>
      </c>
      <c r="C1277" s="67" t="s">
        <v>100</v>
      </c>
      <c r="D1277" s="67" t="s">
        <v>28</v>
      </c>
      <c r="E1277" s="67" t="s">
        <v>1313</v>
      </c>
      <c r="F1277" s="67" t="s">
        <v>46</v>
      </c>
      <c r="G1277" s="55">
        <f>VLOOKUP($K1277,'[1]исх данные 2018-2019'!$A$10:$H$548,6,0)</f>
        <v>2500000</v>
      </c>
      <c r="H1277" s="55">
        <f>VLOOKUP($K1277,'[1]исх данные 2018-2019'!$A$10:$H$548,7,0)</f>
        <v>0</v>
      </c>
      <c r="I1277" s="67">
        <v>9810021450</v>
      </c>
      <c r="J1277" s="36" t="str">
        <f t="shared" si="149"/>
        <v>9810021450</v>
      </c>
      <c r="K1277" s="45" t="str">
        <f t="shared" si="150"/>
        <v>61705039810021450244</v>
      </c>
    </row>
    <row r="1278" spans="1:11" s="38" customFormat="1">
      <c r="A1278" s="40" t="s">
        <v>250</v>
      </c>
      <c r="B1278" s="41" t="s">
        <v>880</v>
      </c>
      <c r="C1278" s="42" t="s">
        <v>251</v>
      </c>
      <c r="D1278" s="42" t="s">
        <v>22</v>
      </c>
      <c r="E1278" s="42" t="s">
        <v>23</v>
      </c>
      <c r="F1278" s="42" t="s">
        <v>24</v>
      </c>
      <c r="G1278" s="43">
        <f t="shared" ref="G1278:H1281" si="154">G1279</f>
        <v>1591000</v>
      </c>
      <c r="H1278" s="43">
        <f t="shared" si="154"/>
        <v>1591000</v>
      </c>
      <c r="I1278" s="42">
        <v>0</v>
      </c>
      <c r="J1278" s="36" t="str">
        <f t="shared" si="149"/>
        <v>0000000000</v>
      </c>
      <c r="K1278" s="45" t="str">
        <f t="shared" si="150"/>
        <v>61708000000000000000</v>
      </c>
    </row>
    <row r="1279" spans="1:11" s="59" customFormat="1">
      <c r="A1279" s="47" t="s">
        <v>252</v>
      </c>
      <c r="B1279" s="48" t="s">
        <v>880</v>
      </c>
      <c r="C1279" s="49" t="s">
        <v>251</v>
      </c>
      <c r="D1279" s="49" t="s">
        <v>26</v>
      </c>
      <c r="E1279" s="49" t="s">
        <v>23</v>
      </c>
      <c r="F1279" s="49" t="s">
        <v>24</v>
      </c>
      <c r="G1279" s="50">
        <f t="shared" si="154"/>
        <v>1591000</v>
      </c>
      <c r="H1279" s="50">
        <f t="shared" si="154"/>
        <v>1591000</v>
      </c>
      <c r="I1279" s="49">
        <v>0</v>
      </c>
      <c r="J1279" s="36" t="str">
        <f t="shared" si="149"/>
        <v>0000000000</v>
      </c>
      <c r="K1279" s="45" t="str">
        <f t="shared" si="150"/>
        <v>61708010000000000000</v>
      </c>
    </row>
    <row r="1280" spans="1:11" s="38" customFormat="1">
      <c r="A1280" s="52" t="s">
        <v>253</v>
      </c>
      <c r="B1280" s="66" t="s">
        <v>880</v>
      </c>
      <c r="C1280" s="67" t="s">
        <v>251</v>
      </c>
      <c r="D1280" s="67" t="s">
        <v>26</v>
      </c>
      <c r="E1280" s="67" t="s">
        <v>254</v>
      </c>
      <c r="F1280" s="67" t="s">
        <v>24</v>
      </c>
      <c r="G1280" s="68">
        <f t="shared" si="154"/>
        <v>1591000</v>
      </c>
      <c r="H1280" s="68">
        <f t="shared" si="154"/>
        <v>1591000</v>
      </c>
      <c r="I1280" s="67">
        <v>700000000</v>
      </c>
      <c r="J1280" s="36" t="str">
        <f t="shared" si="149"/>
        <v>0700000000</v>
      </c>
      <c r="K1280" s="45" t="str">
        <f t="shared" si="150"/>
        <v>61708010700000000000</v>
      </c>
    </row>
    <row r="1281" spans="1:11" s="38" customFormat="1" ht="38.25">
      <c r="A1281" s="91" t="s">
        <v>255</v>
      </c>
      <c r="B1281" s="66" t="s">
        <v>880</v>
      </c>
      <c r="C1281" s="67" t="s">
        <v>251</v>
      </c>
      <c r="D1281" s="67" t="s">
        <v>26</v>
      </c>
      <c r="E1281" s="67" t="s">
        <v>256</v>
      </c>
      <c r="F1281" s="67" t="s">
        <v>24</v>
      </c>
      <c r="G1281" s="68">
        <f t="shared" si="154"/>
        <v>1591000</v>
      </c>
      <c r="H1281" s="68">
        <f t="shared" si="154"/>
        <v>1591000</v>
      </c>
      <c r="I1281" s="67">
        <v>710000000</v>
      </c>
      <c r="J1281" s="36" t="str">
        <f t="shared" si="149"/>
        <v>0710000000</v>
      </c>
      <c r="K1281" s="45" t="str">
        <f t="shared" si="150"/>
        <v>61708010710000000000</v>
      </c>
    </row>
    <row r="1282" spans="1:11" s="59" customFormat="1" ht="51">
      <c r="A1282" s="91" t="s">
        <v>257</v>
      </c>
      <c r="B1282" s="66" t="s">
        <v>880</v>
      </c>
      <c r="C1282" s="67" t="s">
        <v>251</v>
      </c>
      <c r="D1282" s="67" t="s">
        <v>26</v>
      </c>
      <c r="E1282" s="67" t="s">
        <v>258</v>
      </c>
      <c r="F1282" s="67" t="s">
        <v>24</v>
      </c>
      <c r="G1282" s="68">
        <f>G1283+G1286</f>
        <v>1591000</v>
      </c>
      <c r="H1282" s="68">
        <f>H1283+H1286</f>
        <v>1591000</v>
      </c>
      <c r="I1282" s="67">
        <v>710100000</v>
      </c>
      <c r="J1282" s="36" t="str">
        <f t="shared" si="149"/>
        <v>0710100000</v>
      </c>
      <c r="K1282" s="45" t="str">
        <f t="shared" si="150"/>
        <v>61708010710100000000</v>
      </c>
    </row>
    <row r="1283" spans="1:11" s="38" customFormat="1">
      <c r="A1283" s="52" t="s">
        <v>259</v>
      </c>
      <c r="B1283" s="66" t="s">
        <v>880</v>
      </c>
      <c r="C1283" s="67" t="s">
        <v>251</v>
      </c>
      <c r="D1283" s="67" t="s">
        <v>26</v>
      </c>
      <c r="E1283" s="67" t="s">
        <v>260</v>
      </c>
      <c r="F1283" s="67" t="s">
        <v>24</v>
      </c>
      <c r="G1283" s="68">
        <f>G1284</f>
        <v>1095450</v>
      </c>
      <c r="H1283" s="68">
        <f>H1284</f>
        <v>1095450</v>
      </c>
      <c r="I1283" s="67">
        <v>710120060</v>
      </c>
      <c r="J1283" s="36" t="str">
        <f t="shared" si="149"/>
        <v>0710120060</v>
      </c>
      <c r="K1283" s="45" t="str">
        <f t="shared" si="150"/>
        <v>61708010710120060000</v>
      </c>
    </row>
    <row r="1284" spans="1:11" s="38" customFormat="1" ht="25.5">
      <c r="A1284" s="52" t="s">
        <v>43</v>
      </c>
      <c r="B1284" s="66" t="s">
        <v>880</v>
      </c>
      <c r="C1284" s="67" t="s">
        <v>251</v>
      </c>
      <c r="D1284" s="67" t="s">
        <v>26</v>
      </c>
      <c r="E1284" s="67" t="s">
        <v>260</v>
      </c>
      <c r="F1284" s="67" t="s">
        <v>44</v>
      </c>
      <c r="G1284" s="55">
        <f>G1285</f>
        <v>1095450</v>
      </c>
      <c r="H1284" s="55">
        <f>H1285</f>
        <v>1095450</v>
      </c>
      <c r="I1284" s="67">
        <v>710120060</v>
      </c>
      <c r="J1284" s="36" t="str">
        <f t="shared" si="149"/>
        <v>0710120060</v>
      </c>
      <c r="K1284" s="45" t="str">
        <f t="shared" si="150"/>
        <v>61708010710120060240</v>
      </c>
    </row>
    <row r="1285" spans="1:11" s="38" customFormat="1">
      <c r="A1285" s="52" t="s">
        <v>1231</v>
      </c>
      <c r="B1285" s="66" t="s">
        <v>880</v>
      </c>
      <c r="C1285" s="67" t="s">
        <v>251</v>
      </c>
      <c r="D1285" s="67" t="s">
        <v>26</v>
      </c>
      <c r="E1285" s="67" t="s">
        <v>260</v>
      </c>
      <c r="F1285" s="67" t="s">
        <v>46</v>
      </c>
      <c r="G1285" s="55">
        <f>VLOOKUP($K1285,'[1]исх данные 2018-2019'!$A$10:$H$548,6,0)</f>
        <v>1095450</v>
      </c>
      <c r="H1285" s="55">
        <f>VLOOKUP($K1285,'[1]исх данные 2018-2019'!$A$10:$H$548,7,0)</f>
        <v>1095450</v>
      </c>
      <c r="I1285" s="67">
        <v>710120060</v>
      </c>
      <c r="J1285" s="36" t="str">
        <f t="shared" si="149"/>
        <v>0710120060</v>
      </c>
      <c r="K1285" s="45" t="str">
        <f t="shared" si="150"/>
        <v>61708010710120060244</v>
      </c>
    </row>
    <row r="1286" spans="1:11" s="38" customFormat="1" ht="25.5">
      <c r="A1286" s="57" t="s">
        <v>919</v>
      </c>
      <c r="B1286" s="66" t="s">
        <v>880</v>
      </c>
      <c r="C1286" s="67" t="s">
        <v>251</v>
      </c>
      <c r="D1286" s="67" t="s">
        <v>26</v>
      </c>
      <c r="E1286" s="67" t="s">
        <v>920</v>
      </c>
      <c r="F1286" s="67" t="s">
        <v>24</v>
      </c>
      <c r="G1286" s="68">
        <f>G1287</f>
        <v>495550</v>
      </c>
      <c r="H1286" s="68">
        <f>H1287</f>
        <v>495550</v>
      </c>
      <c r="I1286" s="67">
        <v>710121130</v>
      </c>
      <c r="J1286" s="36" t="str">
        <f t="shared" si="149"/>
        <v>0710121130</v>
      </c>
      <c r="K1286" s="45" t="str">
        <f t="shared" si="150"/>
        <v>61708010710121130000</v>
      </c>
    </row>
    <row r="1287" spans="1:11" s="38" customFormat="1" ht="25.5">
      <c r="A1287" s="52" t="s">
        <v>43</v>
      </c>
      <c r="B1287" s="66" t="s">
        <v>880</v>
      </c>
      <c r="C1287" s="67" t="s">
        <v>251</v>
      </c>
      <c r="D1287" s="67" t="s">
        <v>26</v>
      </c>
      <c r="E1287" s="67" t="s">
        <v>920</v>
      </c>
      <c r="F1287" s="67" t="s">
        <v>44</v>
      </c>
      <c r="G1287" s="55">
        <f>G1288</f>
        <v>495550</v>
      </c>
      <c r="H1287" s="55">
        <f>H1288</f>
        <v>495550</v>
      </c>
      <c r="I1287" s="67">
        <v>710121130</v>
      </c>
      <c r="J1287" s="36" t="str">
        <f t="shared" si="149"/>
        <v>0710121130</v>
      </c>
      <c r="K1287" s="45" t="str">
        <f t="shared" si="150"/>
        <v>61708010710121130240</v>
      </c>
    </row>
    <row r="1288" spans="1:11" s="38" customFormat="1">
      <c r="A1288" s="52" t="s">
        <v>1231</v>
      </c>
      <c r="B1288" s="66" t="s">
        <v>880</v>
      </c>
      <c r="C1288" s="67" t="s">
        <v>251</v>
      </c>
      <c r="D1288" s="67" t="s">
        <v>26</v>
      </c>
      <c r="E1288" s="67" t="s">
        <v>920</v>
      </c>
      <c r="F1288" s="67" t="s">
        <v>46</v>
      </c>
      <c r="G1288" s="55">
        <f>VLOOKUP($K1288,'[1]исх данные 2018-2019'!$A$10:$H$548,6,0)</f>
        <v>495550</v>
      </c>
      <c r="H1288" s="55">
        <f>VLOOKUP($K1288,'[1]исх данные 2018-2019'!$A$10:$H$548,7,0)</f>
        <v>495550</v>
      </c>
      <c r="I1288" s="67">
        <v>710121130</v>
      </c>
      <c r="J1288" s="36" t="str">
        <f t="shared" si="149"/>
        <v>0710121130</v>
      </c>
      <c r="K1288" s="45" t="str">
        <f t="shared" si="150"/>
        <v>61708010710121130244</v>
      </c>
    </row>
    <row r="1289" spans="1:11" s="121" customFormat="1">
      <c r="A1289" s="52"/>
      <c r="B1289" s="66"/>
      <c r="C1289" s="67"/>
      <c r="D1289" s="67"/>
      <c r="E1289" s="67"/>
      <c r="F1289" s="67"/>
      <c r="G1289" s="68"/>
      <c r="H1289" s="68"/>
      <c r="I1289" s="67"/>
      <c r="J1289" s="36" t="str">
        <f t="shared" si="149"/>
        <v>0000000000</v>
      </c>
      <c r="K1289" s="45" t="str">
        <f t="shared" si="150"/>
        <v>0000000000</v>
      </c>
    </row>
    <row r="1290" spans="1:11" s="59" customFormat="1">
      <c r="A1290" s="31" t="s">
        <v>921</v>
      </c>
      <c r="B1290" s="32" t="s">
        <v>922</v>
      </c>
      <c r="C1290" s="33" t="s">
        <v>22</v>
      </c>
      <c r="D1290" s="33" t="s">
        <v>22</v>
      </c>
      <c r="E1290" s="33" t="s">
        <v>23</v>
      </c>
      <c r="F1290" s="33" t="s">
        <v>24</v>
      </c>
      <c r="G1290" s="34">
        <f>G1291+G1325+G1336+G1363</f>
        <v>123389620</v>
      </c>
      <c r="H1290" s="34">
        <f>H1291+H1325+H1336+H1363</f>
        <v>116997780</v>
      </c>
      <c r="I1290" s="33">
        <v>0</v>
      </c>
      <c r="J1290" s="36" t="str">
        <f t="shared" si="149"/>
        <v>0000000000</v>
      </c>
      <c r="K1290" s="45" t="str">
        <f t="shared" si="150"/>
        <v>61800000000000000000</v>
      </c>
    </row>
    <row r="1291" spans="1:11" s="38" customFormat="1">
      <c r="A1291" s="40" t="s">
        <v>25</v>
      </c>
      <c r="B1291" s="41" t="s">
        <v>922</v>
      </c>
      <c r="C1291" s="42" t="s">
        <v>26</v>
      </c>
      <c r="D1291" s="42" t="s">
        <v>22</v>
      </c>
      <c r="E1291" s="42" t="s">
        <v>23</v>
      </c>
      <c r="F1291" s="42" t="s">
        <v>24</v>
      </c>
      <c r="G1291" s="43">
        <f>G1292+G1318</f>
        <v>31479460</v>
      </c>
      <c r="H1291" s="43">
        <f>H1292+H1318</f>
        <v>31479460</v>
      </c>
      <c r="I1291" s="42">
        <v>0</v>
      </c>
      <c r="J1291" s="36" t="str">
        <f t="shared" si="149"/>
        <v>0000000000</v>
      </c>
      <c r="K1291" s="45" t="str">
        <f t="shared" si="150"/>
        <v>61801000000000000000</v>
      </c>
    </row>
    <row r="1292" spans="1:11" s="38" customFormat="1" ht="38.25">
      <c r="A1292" s="47" t="s">
        <v>85</v>
      </c>
      <c r="B1292" s="48" t="s">
        <v>922</v>
      </c>
      <c r="C1292" s="49" t="s">
        <v>26</v>
      </c>
      <c r="D1292" s="49" t="s">
        <v>86</v>
      </c>
      <c r="E1292" s="49" t="s">
        <v>23</v>
      </c>
      <c r="F1292" s="49" t="s">
        <v>24</v>
      </c>
      <c r="G1292" s="50">
        <f t="shared" ref="G1292:H1293" si="155">G1293</f>
        <v>31121610</v>
      </c>
      <c r="H1292" s="50">
        <f t="shared" si="155"/>
        <v>31121610</v>
      </c>
      <c r="I1292" s="49">
        <v>0</v>
      </c>
      <c r="J1292" s="36" t="str">
        <f t="shared" si="149"/>
        <v>0000000000</v>
      </c>
      <c r="K1292" s="45" t="str">
        <f t="shared" si="150"/>
        <v>61801040000000000000</v>
      </c>
    </row>
    <row r="1293" spans="1:11" s="59" customFormat="1">
      <c r="A1293" s="52" t="s">
        <v>923</v>
      </c>
      <c r="B1293" s="53" t="s">
        <v>922</v>
      </c>
      <c r="C1293" s="54" t="s">
        <v>26</v>
      </c>
      <c r="D1293" s="54" t="s">
        <v>86</v>
      </c>
      <c r="E1293" s="54" t="s">
        <v>924</v>
      </c>
      <c r="F1293" s="54" t="s">
        <v>24</v>
      </c>
      <c r="G1293" s="55">
        <f t="shared" si="155"/>
        <v>31121610</v>
      </c>
      <c r="H1293" s="55">
        <f t="shared" si="155"/>
        <v>31121610</v>
      </c>
      <c r="I1293" s="54">
        <v>8100000000</v>
      </c>
      <c r="J1293" s="36" t="str">
        <f t="shared" si="149"/>
        <v>8100000000</v>
      </c>
      <c r="K1293" s="45" t="str">
        <f t="shared" si="150"/>
        <v>61801048100000000000</v>
      </c>
    </row>
    <row r="1294" spans="1:11" s="121" customFormat="1" ht="25.5">
      <c r="A1294" s="52" t="s">
        <v>925</v>
      </c>
      <c r="B1294" s="53" t="s">
        <v>922</v>
      </c>
      <c r="C1294" s="54" t="s">
        <v>26</v>
      </c>
      <c r="D1294" s="54" t="s">
        <v>86</v>
      </c>
      <c r="E1294" s="54" t="s">
        <v>926</v>
      </c>
      <c r="F1294" s="54" t="s">
        <v>24</v>
      </c>
      <c r="G1294" s="55">
        <f>G1295+G1304+G1308+G1315</f>
        <v>31121610</v>
      </c>
      <c r="H1294" s="55">
        <f>H1295+H1304+H1308+H1315</f>
        <v>31121610</v>
      </c>
      <c r="I1294" s="54">
        <v>8110000000</v>
      </c>
      <c r="J1294" s="36" t="str">
        <f t="shared" si="149"/>
        <v>8110000000</v>
      </c>
      <c r="K1294" s="45" t="str">
        <f t="shared" si="150"/>
        <v>61801048110000000000</v>
      </c>
    </row>
    <row r="1295" spans="1:11" s="38" customFormat="1" ht="25.5">
      <c r="A1295" s="52" t="s">
        <v>33</v>
      </c>
      <c r="B1295" s="53" t="s">
        <v>922</v>
      </c>
      <c r="C1295" s="54" t="s">
        <v>26</v>
      </c>
      <c r="D1295" s="54" t="s">
        <v>86</v>
      </c>
      <c r="E1295" s="54" t="s">
        <v>927</v>
      </c>
      <c r="F1295" s="54" t="s">
        <v>24</v>
      </c>
      <c r="G1295" s="55">
        <f>G1296+G1299+G1301</f>
        <v>4289080</v>
      </c>
      <c r="H1295" s="55">
        <f>H1296+H1299+H1301</f>
        <v>4289080</v>
      </c>
      <c r="I1295" s="54">
        <v>8110010010</v>
      </c>
      <c r="J1295" s="36" t="str">
        <f t="shared" si="149"/>
        <v>8110010010</v>
      </c>
      <c r="K1295" s="45" t="str">
        <f t="shared" si="150"/>
        <v>61801048110010010000</v>
      </c>
    </row>
    <row r="1296" spans="1:11" s="38" customFormat="1">
      <c r="A1296" s="65" t="s">
        <v>35</v>
      </c>
      <c r="B1296" s="53" t="s">
        <v>922</v>
      </c>
      <c r="C1296" s="54" t="s">
        <v>26</v>
      </c>
      <c r="D1296" s="54" t="s">
        <v>86</v>
      </c>
      <c r="E1296" s="54" t="s">
        <v>927</v>
      </c>
      <c r="F1296" s="54" t="s">
        <v>36</v>
      </c>
      <c r="G1296" s="55">
        <f>SUM(G1297:G1298)</f>
        <v>640110</v>
      </c>
      <c r="H1296" s="55">
        <f>SUM(H1297:H1298)</f>
        <v>640110</v>
      </c>
      <c r="I1296" s="54">
        <v>8110010010</v>
      </c>
      <c r="J1296" s="36" t="str">
        <f t="shared" si="149"/>
        <v>8110010010</v>
      </c>
      <c r="K1296" s="45" t="str">
        <f t="shared" si="150"/>
        <v>61801048110010010120</v>
      </c>
    </row>
    <row r="1297" spans="1:11" s="121" customFormat="1" ht="25.5">
      <c r="A1297" s="57" t="s">
        <v>37</v>
      </c>
      <c r="B1297" s="53" t="s">
        <v>922</v>
      </c>
      <c r="C1297" s="54" t="s">
        <v>26</v>
      </c>
      <c r="D1297" s="54" t="s">
        <v>86</v>
      </c>
      <c r="E1297" s="54" t="s">
        <v>927</v>
      </c>
      <c r="F1297" s="54" t="s">
        <v>38</v>
      </c>
      <c r="G1297" s="55">
        <f>VLOOKUP($K1297,'[1]исх данные 2018-2019'!$A$10:$H$548,6,0)</f>
        <v>492330</v>
      </c>
      <c r="H1297" s="55">
        <f>VLOOKUP($K1297,'[1]исх данные 2018-2019'!$A$10:$H$548,7,0)</f>
        <v>492330</v>
      </c>
      <c r="I1297" s="54">
        <v>8110010010</v>
      </c>
      <c r="J1297" s="36" t="str">
        <f t="shared" si="149"/>
        <v>8110010010</v>
      </c>
      <c r="K1297" s="45" t="str">
        <f t="shared" si="150"/>
        <v>61801048110010010122</v>
      </c>
    </row>
    <row r="1298" spans="1:11" s="38" customFormat="1" ht="25.5">
      <c r="A1298" s="57" t="s">
        <v>41</v>
      </c>
      <c r="B1298" s="53" t="s">
        <v>922</v>
      </c>
      <c r="C1298" s="54" t="s">
        <v>26</v>
      </c>
      <c r="D1298" s="54" t="s">
        <v>86</v>
      </c>
      <c r="E1298" s="54" t="s">
        <v>927</v>
      </c>
      <c r="F1298" s="54" t="s">
        <v>42</v>
      </c>
      <c r="G1298" s="55">
        <f>VLOOKUP($K1298,'[1]исх данные 2018-2019'!$A$10:$H$548,6,0)</f>
        <v>147780</v>
      </c>
      <c r="H1298" s="55">
        <f>VLOOKUP($K1298,'[1]исх данные 2018-2019'!$A$10:$H$548,7,0)</f>
        <v>147780</v>
      </c>
      <c r="I1298" s="54">
        <v>8110010010</v>
      </c>
      <c r="J1298" s="36" t="str">
        <f t="shared" si="149"/>
        <v>8110010010</v>
      </c>
      <c r="K1298" s="45" t="str">
        <f t="shared" si="150"/>
        <v>61801048110010010129</v>
      </c>
    </row>
    <row r="1299" spans="1:11" s="38" customFormat="1" ht="25.5">
      <c r="A1299" s="52" t="s">
        <v>43</v>
      </c>
      <c r="B1299" s="53" t="s">
        <v>922</v>
      </c>
      <c r="C1299" s="54" t="s">
        <v>26</v>
      </c>
      <c r="D1299" s="54" t="s">
        <v>86</v>
      </c>
      <c r="E1299" s="54" t="s">
        <v>927</v>
      </c>
      <c r="F1299" s="54" t="s">
        <v>44</v>
      </c>
      <c r="G1299" s="55">
        <f>G1300</f>
        <v>3598470</v>
      </c>
      <c r="H1299" s="55">
        <f>H1300</f>
        <v>3598470</v>
      </c>
      <c r="I1299" s="54">
        <v>8110010010</v>
      </c>
      <c r="J1299" s="36" t="str">
        <f t="shared" si="149"/>
        <v>8110010010</v>
      </c>
      <c r="K1299" s="45" t="str">
        <f t="shared" si="150"/>
        <v>61801048110010010240</v>
      </c>
    </row>
    <row r="1300" spans="1:11" s="38" customFormat="1">
      <c r="A1300" s="52" t="s">
        <v>1231</v>
      </c>
      <c r="B1300" s="53" t="s">
        <v>922</v>
      </c>
      <c r="C1300" s="54" t="s">
        <v>26</v>
      </c>
      <c r="D1300" s="54" t="s">
        <v>86</v>
      </c>
      <c r="E1300" s="54" t="s">
        <v>927</v>
      </c>
      <c r="F1300" s="54" t="s">
        <v>46</v>
      </c>
      <c r="G1300" s="55">
        <f>VLOOKUP($K1300,'[1]исх данные 2018-2019'!$A$10:$H$548,6,0)</f>
        <v>3598470</v>
      </c>
      <c r="H1300" s="55">
        <f>VLOOKUP($K1300,'[1]исх данные 2018-2019'!$A$10:$H$548,7,0)</f>
        <v>3598470</v>
      </c>
      <c r="I1300" s="54">
        <v>8110010010</v>
      </c>
      <c r="J1300" s="36" t="str">
        <f t="shared" si="149"/>
        <v>8110010010</v>
      </c>
      <c r="K1300" s="45" t="str">
        <f t="shared" si="150"/>
        <v>61801048110010010244</v>
      </c>
    </row>
    <row r="1301" spans="1:11" s="38" customFormat="1">
      <c r="A1301" s="52" t="s">
        <v>47</v>
      </c>
      <c r="B1301" s="53" t="s">
        <v>922</v>
      </c>
      <c r="C1301" s="54" t="s">
        <v>26</v>
      </c>
      <c r="D1301" s="54" t="s">
        <v>86</v>
      </c>
      <c r="E1301" s="54" t="s">
        <v>927</v>
      </c>
      <c r="F1301" s="54" t="s">
        <v>48</v>
      </c>
      <c r="G1301" s="55">
        <f>SUM(G1302:G1303)</f>
        <v>50500</v>
      </c>
      <c r="H1301" s="55">
        <f>SUM(H1302:H1303)</f>
        <v>50500</v>
      </c>
      <c r="I1301" s="54">
        <v>8110010010</v>
      </c>
      <c r="J1301" s="36" t="str">
        <f t="shared" si="149"/>
        <v>8110010010</v>
      </c>
      <c r="K1301" s="45" t="str">
        <f t="shared" si="150"/>
        <v>61801048110010010850</v>
      </c>
    </row>
    <row r="1302" spans="1:11" s="59" customFormat="1">
      <c r="A1302" s="57" t="s">
        <v>49</v>
      </c>
      <c r="B1302" s="53" t="s">
        <v>922</v>
      </c>
      <c r="C1302" s="54" t="s">
        <v>26</v>
      </c>
      <c r="D1302" s="54" t="s">
        <v>86</v>
      </c>
      <c r="E1302" s="54" t="s">
        <v>927</v>
      </c>
      <c r="F1302" s="54" t="s">
        <v>50</v>
      </c>
      <c r="G1302" s="55">
        <f>VLOOKUP($K1302,'[1]исх данные 2018-2019'!$A$10:$H$548,6,0)</f>
        <v>36000</v>
      </c>
      <c r="H1302" s="55">
        <f>VLOOKUP($K1302,'[1]исх данные 2018-2019'!$A$10:$H$548,7,0)</f>
        <v>36000</v>
      </c>
      <c r="I1302" s="54">
        <v>8110010010</v>
      </c>
      <c r="J1302" s="36" t="str">
        <f t="shared" si="149"/>
        <v>8110010010</v>
      </c>
      <c r="K1302" s="45" t="str">
        <f t="shared" si="150"/>
        <v>61801048110010010851</v>
      </c>
    </row>
    <row r="1303" spans="1:11" s="38" customFormat="1">
      <c r="A1303" s="57" t="s">
        <v>51</v>
      </c>
      <c r="B1303" s="53" t="s">
        <v>922</v>
      </c>
      <c r="C1303" s="54" t="s">
        <v>26</v>
      </c>
      <c r="D1303" s="54" t="s">
        <v>86</v>
      </c>
      <c r="E1303" s="54" t="s">
        <v>927</v>
      </c>
      <c r="F1303" s="54" t="s">
        <v>52</v>
      </c>
      <c r="G1303" s="55">
        <f>VLOOKUP($K1303,'[1]исх данные 2018-2019'!$A$10:$H$548,6,0)</f>
        <v>14500</v>
      </c>
      <c r="H1303" s="55">
        <f>VLOOKUP($K1303,'[1]исх данные 2018-2019'!$A$10:$H$548,7,0)</f>
        <v>14500</v>
      </c>
      <c r="I1303" s="54">
        <v>8110010010</v>
      </c>
      <c r="J1303" s="36" t="str">
        <f t="shared" si="149"/>
        <v>8110010010</v>
      </c>
      <c r="K1303" s="45" t="str">
        <f t="shared" si="150"/>
        <v>61801048110010010852</v>
      </c>
    </row>
    <row r="1304" spans="1:11" s="38" customFormat="1" ht="25.5">
      <c r="A1304" s="65" t="s">
        <v>928</v>
      </c>
      <c r="B1304" s="53" t="s">
        <v>922</v>
      </c>
      <c r="C1304" s="54" t="s">
        <v>26</v>
      </c>
      <c r="D1304" s="54" t="s">
        <v>86</v>
      </c>
      <c r="E1304" s="54" t="s">
        <v>929</v>
      </c>
      <c r="F1304" s="54" t="s">
        <v>24</v>
      </c>
      <c r="G1304" s="55">
        <f>G1305</f>
        <v>25543000</v>
      </c>
      <c r="H1304" s="55">
        <f>H1305</f>
        <v>25543000</v>
      </c>
      <c r="I1304" s="54">
        <v>8110010020</v>
      </c>
      <c r="J1304" s="36" t="str">
        <f t="shared" ref="J1304:J1367" si="156">TEXT(I1304,"0000000000")</f>
        <v>8110010020</v>
      </c>
      <c r="K1304" s="45" t="str">
        <f t="shared" ref="K1304:K1367" si="157">CONCATENATE(B1304,C1304,D1304,J1304,F1304)</f>
        <v>61801048110010020000</v>
      </c>
    </row>
    <row r="1305" spans="1:11" s="38" customFormat="1">
      <c r="A1305" s="65" t="s">
        <v>35</v>
      </c>
      <c r="B1305" s="53" t="s">
        <v>922</v>
      </c>
      <c r="C1305" s="54" t="s">
        <v>26</v>
      </c>
      <c r="D1305" s="54" t="s">
        <v>86</v>
      </c>
      <c r="E1305" s="54" t="s">
        <v>929</v>
      </c>
      <c r="F1305" s="54" t="s">
        <v>36</v>
      </c>
      <c r="G1305" s="55">
        <f>SUM(G1306:G1307)</f>
        <v>25543000</v>
      </c>
      <c r="H1305" s="55">
        <f>SUM(H1306:H1307)</f>
        <v>25543000</v>
      </c>
      <c r="I1305" s="54">
        <v>8110010020</v>
      </c>
      <c r="J1305" s="36" t="str">
        <f t="shared" si="156"/>
        <v>8110010020</v>
      </c>
      <c r="K1305" s="45" t="str">
        <f t="shared" si="157"/>
        <v>61801048110010020120</v>
      </c>
    </row>
    <row r="1306" spans="1:11" s="38" customFormat="1">
      <c r="A1306" s="57" t="s">
        <v>57</v>
      </c>
      <c r="B1306" s="53" t="s">
        <v>922</v>
      </c>
      <c r="C1306" s="54" t="s">
        <v>26</v>
      </c>
      <c r="D1306" s="54" t="s">
        <v>86</v>
      </c>
      <c r="E1306" s="54" t="s">
        <v>929</v>
      </c>
      <c r="F1306" s="54" t="s">
        <v>58</v>
      </c>
      <c r="G1306" s="55">
        <f>VLOOKUP($K1306,'[1]исх данные 2018-2019'!$A$10:$H$548,6,0)</f>
        <v>19618280</v>
      </c>
      <c r="H1306" s="55">
        <f>VLOOKUP($K1306,'[1]исх данные 2018-2019'!$A$10:$H$548,7,0)</f>
        <v>19618280</v>
      </c>
      <c r="I1306" s="54">
        <v>8110010020</v>
      </c>
      <c r="J1306" s="36" t="str">
        <f t="shared" si="156"/>
        <v>8110010020</v>
      </c>
      <c r="K1306" s="45" t="str">
        <f t="shared" si="157"/>
        <v>61801048110010020121</v>
      </c>
    </row>
    <row r="1307" spans="1:11" s="38" customFormat="1" ht="25.5">
      <c r="A1307" s="57" t="s">
        <v>41</v>
      </c>
      <c r="B1307" s="53" t="s">
        <v>922</v>
      </c>
      <c r="C1307" s="54" t="s">
        <v>26</v>
      </c>
      <c r="D1307" s="54" t="s">
        <v>86</v>
      </c>
      <c r="E1307" s="54" t="s">
        <v>929</v>
      </c>
      <c r="F1307" s="54" t="s">
        <v>42</v>
      </c>
      <c r="G1307" s="55">
        <f>VLOOKUP($K1307,'[1]исх данные 2018-2019'!$A$10:$H$548,6,0)</f>
        <v>5924720</v>
      </c>
      <c r="H1307" s="55">
        <f>VLOOKUP($K1307,'[1]исх данные 2018-2019'!$A$10:$H$548,7,0)</f>
        <v>5924720</v>
      </c>
      <c r="I1307" s="54">
        <v>8110010020</v>
      </c>
      <c r="J1307" s="36" t="str">
        <f t="shared" si="156"/>
        <v>8110010020</v>
      </c>
      <c r="K1307" s="45" t="str">
        <f t="shared" si="157"/>
        <v>61801048110010020129</v>
      </c>
    </row>
    <row r="1308" spans="1:11" s="38" customFormat="1" ht="38.25">
      <c r="A1308" s="113" t="s">
        <v>536</v>
      </c>
      <c r="B1308" s="53" t="s">
        <v>922</v>
      </c>
      <c r="C1308" s="54" t="s">
        <v>26</v>
      </c>
      <c r="D1308" s="54" t="s">
        <v>86</v>
      </c>
      <c r="E1308" s="54" t="s">
        <v>930</v>
      </c>
      <c r="F1308" s="54" t="s">
        <v>24</v>
      </c>
      <c r="G1308" s="55">
        <f>G1309+G1313</f>
        <v>1218630</v>
      </c>
      <c r="H1308" s="55">
        <f>H1309+H1313</f>
        <v>1218630</v>
      </c>
      <c r="I1308" s="54">
        <v>8110076200</v>
      </c>
      <c r="J1308" s="36" t="str">
        <f t="shared" si="156"/>
        <v>8110076200</v>
      </c>
      <c r="K1308" s="45" t="str">
        <f t="shared" si="157"/>
        <v>61801048110076200000</v>
      </c>
    </row>
    <row r="1309" spans="1:11" s="59" customFormat="1">
      <c r="A1309" s="65" t="s">
        <v>35</v>
      </c>
      <c r="B1309" s="53" t="s">
        <v>922</v>
      </c>
      <c r="C1309" s="54" t="s">
        <v>26</v>
      </c>
      <c r="D1309" s="54" t="s">
        <v>86</v>
      </c>
      <c r="E1309" s="54" t="s">
        <v>930</v>
      </c>
      <c r="F1309" s="54" t="s">
        <v>36</v>
      </c>
      <c r="G1309" s="55">
        <f>SUM(G1310:G1312)</f>
        <v>1059710</v>
      </c>
      <c r="H1309" s="55">
        <f>SUM(H1310:H1312)</f>
        <v>1059710</v>
      </c>
      <c r="I1309" s="54">
        <v>8110076200</v>
      </c>
      <c r="J1309" s="36" t="str">
        <f t="shared" si="156"/>
        <v>8110076200</v>
      </c>
      <c r="K1309" s="45" t="str">
        <f t="shared" si="157"/>
        <v>61801048110076200120</v>
      </c>
    </row>
    <row r="1310" spans="1:11" s="38" customFormat="1">
      <c r="A1310" s="57" t="s">
        <v>57</v>
      </c>
      <c r="B1310" s="53" t="s">
        <v>922</v>
      </c>
      <c r="C1310" s="54" t="s">
        <v>26</v>
      </c>
      <c r="D1310" s="54" t="s">
        <v>86</v>
      </c>
      <c r="E1310" s="54" t="s">
        <v>930</v>
      </c>
      <c r="F1310" s="54" t="s">
        <v>58</v>
      </c>
      <c r="G1310" s="55">
        <f>VLOOKUP($K1310,'[1]исх данные 2018-2019'!$A$10:$H$548,6,0)</f>
        <v>775600</v>
      </c>
      <c r="H1310" s="55">
        <f>VLOOKUP($K1310,'[1]исх данные 2018-2019'!$A$10:$H$548,7,0)</f>
        <v>775600</v>
      </c>
      <c r="I1310" s="54">
        <v>8110076200</v>
      </c>
      <c r="J1310" s="36" t="str">
        <f t="shared" si="156"/>
        <v>8110076200</v>
      </c>
      <c r="K1310" s="45" t="str">
        <f t="shared" si="157"/>
        <v>61801048110076200121</v>
      </c>
    </row>
    <row r="1311" spans="1:11" s="38" customFormat="1" ht="25.5">
      <c r="A1311" s="57" t="s">
        <v>37</v>
      </c>
      <c r="B1311" s="53" t="s">
        <v>922</v>
      </c>
      <c r="C1311" s="54" t="s">
        <v>26</v>
      </c>
      <c r="D1311" s="54" t="s">
        <v>86</v>
      </c>
      <c r="E1311" s="54" t="s">
        <v>930</v>
      </c>
      <c r="F1311" s="54" t="s">
        <v>38</v>
      </c>
      <c r="G1311" s="55">
        <f>VLOOKUP($K1311,'[1]исх данные 2018-2019'!$A$10:$H$548,6,0)</f>
        <v>38300</v>
      </c>
      <c r="H1311" s="55">
        <f>VLOOKUP($K1311,'[1]исх данные 2018-2019'!$A$10:$H$548,7,0)</f>
        <v>38300</v>
      </c>
      <c r="I1311" s="54">
        <v>8110076200</v>
      </c>
      <c r="J1311" s="36" t="str">
        <f t="shared" si="156"/>
        <v>8110076200</v>
      </c>
      <c r="K1311" s="45" t="str">
        <f t="shared" si="157"/>
        <v>61801048110076200122</v>
      </c>
    </row>
    <row r="1312" spans="1:11" s="59" customFormat="1" ht="25.5">
      <c r="A1312" s="57" t="s">
        <v>41</v>
      </c>
      <c r="B1312" s="53" t="s">
        <v>922</v>
      </c>
      <c r="C1312" s="54" t="s">
        <v>26</v>
      </c>
      <c r="D1312" s="54" t="s">
        <v>86</v>
      </c>
      <c r="E1312" s="54" t="s">
        <v>930</v>
      </c>
      <c r="F1312" s="54" t="s">
        <v>42</v>
      </c>
      <c r="G1312" s="55">
        <f>VLOOKUP($K1312,'[1]исх данные 2018-2019'!$A$10:$H$548,6,0)</f>
        <v>245810</v>
      </c>
      <c r="H1312" s="55">
        <f>VLOOKUP($K1312,'[1]исх данные 2018-2019'!$A$10:$H$548,7,0)</f>
        <v>245810</v>
      </c>
      <c r="I1312" s="54">
        <v>8110076200</v>
      </c>
      <c r="J1312" s="36" t="str">
        <f t="shared" si="156"/>
        <v>8110076200</v>
      </c>
      <c r="K1312" s="45" t="str">
        <f t="shared" si="157"/>
        <v>61801048110076200129</v>
      </c>
    </row>
    <row r="1313" spans="1:11" s="38" customFormat="1" ht="25.5">
      <c r="A1313" s="52" t="s">
        <v>43</v>
      </c>
      <c r="B1313" s="53" t="s">
        <v>922</v>
      </c>
      <c r="C1313" s="54" t="s">
        <v>26</v>
      </c>
      <c r="D1313" s="54" t="s">
        <v>86</v>
      </c>
      <c r="E1313" s="54" t="s">
        <v>930</v>
      </c>
      <c r="F1313" s="54" t="s">
        <v>44</v>
      </c>
      <c r="G1313" s="55">
        <f>G1314</f>
        <v>158920</v>
      </c>
      <c r="H1313" s="55">
        <f>H1314</f>
        <v>158920</v>
      </c>
      <c r="I1313" s="54">
        <v>8110076200</v>
      </c>
      <c r="J1313" s="36" t="str">
        <f t="shared" si="156"/>
        <v>8110076200</v>
      </c>
      <c r="K1313" s="45" t="str">
        <f t="shared" si="157"/>
        <v>61801048110076200240</v>
      </c>
    </row>
    <row r="1314" spans="1:11" s="38" customFormat="1">
      <c r="A1314" s="52" t="s">
        <v>1231</v>
      </c>
      <c r="B1314" s="53" t="s">
        <v>922</v>
      </c>
      <c r="C1314" s="54" t="s">
        <v>26</v>
      </c>
      <c r="D1314" s="54" t="s">
        <v>86</v>
      </c>
      <c r="E1314" s="54" t="s">
        <v>930</v>
      </c>
      <c r="F1314" s="54" t="s">
        <v>46</v>
      </c>
      <c r="G1314" s="55">
        <f>VLOOKUP($K1314,'[1]исх данные 2018-2019'!$A$10:$H$548,6,0)</f>
        <v>158920</v>
      </c>
      <c r="H1314" s="55">
        <f>VLOOKUP($K1314,'[1]исх данные 2018-2019'!$A$10:$H$548,7,0)</f>
        <v>158920</v>
      </c>
      <c r="I1314" s="54">
        <v>8110076200</v>
      </c>
      <c r="J1314" s="36" t="str">
        <f t="shared" si="156"/>
        <v>8110076200</v>
      </c>
      <c r="K1314" s="45" t="str">
        <f t="shared" si="157"/>
        <v>61801048110076200244</v>
      </c>
    </row>
    <row r="1315" spans="1:11" s="38" customFormat="1" ht="38.25">
      <c r="A1315" s="65" t="s">
        <v>888</v>
      </c>
      <c r="B1315" s="53" t="str">
        <f t="shared" ref="B1315:D1316" si="158">B1304</f>
        <v>618</v>
      </c>
      <c r="C1315" s="54" t="str">
        <f t="shared" si="158"/>
        <v>01</v>
      </c>
      <c r="D1315" s="54" t="str">
        <f t="shared" si="158"/>
        <v>04</v>
      </c>
      <c r="E1315" s="54" t="s">
        <v>931</v>
      </c>
      <c r="F1315" s="54" t="s">
        <v>24</v>
      </c>
      <c r="G1315" s="55">
        <f>G1316</f>
        <v>70900</v>
      </c>
      <c r="H1315" s="55">
        <f>H1316</f>
        <v>70900</v>
      </c>
      <c r="I1315" s="54">
        <v>8110076360</v>
      </c>
      <c r="J1315" s="36" t="str">
        <f t="shared" si="156"/>
        <v>8110076360</v>
      </c>
      <c r="K1315" s="45" t="str">
        <f t="shared" si="157"/>
        <v>61801048110076360000</v>
      </c>
    </row>
    <row r="1316" spans="1:11" s="38" customFormat="1" ht="25.5">
      <c r="A1316" s="52" t="s">
        <v>43</v>
      </c>
      <c r="B1316" s="53" t="str">
        <f t="shared" si="158"/>
        <v>618</v>
      </c>
      <c r="C1316" s="54" t="str">
        <f t="shared" si="158"/>
        <v>01</v>
      </c>
      <c r="D1316" s="54" t="str">
        <f t="shared" si="158"/>
        <v>04</v>
      </c>
      <c r="E1316" s="54" t="s">
        <v>931</v>
      </c>
      <c r="F1316" s="54" t="s">
        <v>44</v>
      </c>
      <c r="G1316" s="55">
        <f>G1317</f>
        <v>70900</v>
      </c>
      <c r="H1316" s="55">
        <f>H1317</f>
        <v>70900</v>
      </c>
      <c r="I1316" s="54">
        <v>8110076360</v>
      </c>
      <c r="J1316" s="36" t="str">
        <f t="shared" si="156"/>
        <v>8110076360</v>
      </c>
      <c r="K1316" s="45" t="str">
        <f t="shared" si="157"/>
        <v>61801048110076360240</v>
      </c>
    </row>
    <row r="1317" spans="1:11" s="38" customFormat="1">
      <c r="A1317" s="52" t="s">
        <v>1231</v>
      </c>
      <c r="B1317" s="53" t="s">
        <v>922</v>
      </c>
      <c r="C1317" s="54" t="s">
        <v>26</v>
      </c>
      <c r="D1317" s="54" t="s">
        <v>86</v>
      </c>
      <c r="E1317" s="54" t="s">
        <v>931</v>
      </c>
      <c r="F1317" s="54" t="s">
        <v>46</v>
      </c>
      <c r="G1317" s="55">
        <f>VLOOKUP($K1317,'[1]исх данные 2018-2019'!$A$10:$H$548,6,0)</f>
        <v>70900</v>
      </c>
      <c r="H1317" s="55">
        <f>VLOOKUP($K1317,'[1]исх данные 2018-2019'!$A$10:$H$548,7,0)</f>
        <v>70900</v>
      </c>
      <c r="I1317" s="54">
        <v>8110076360</v>
      </c>
      <c r="J1317" s="36" t="str">
        <f t="shared" si="156"/>
        <v>8110076360</v>
      </c>
      <c r="K1317" s="45" t="str">
        <f t="shared" si="157"/>
        <v>61801048110076360244</v>
      </c>
    </row>
    <row r="1318" spans="1:11" s="38" customFormat="1">
      <c r="A1318" s="47" t="s">
        <v>107</v>
      </c>
      <c r="B1318" s="48" t="s">
        <v>922</v>
      </c>
      <c r="C1318" s="49" t="s">
        <v>26</v>
      </c>
      <c r="D1318" s="49" t="s">
        <v>108</v>
      </c>
      <c r="E1318" s="49" t="s">
        <v>23</v>
      </c>
      <c r="F1318" s="49" t="s">
        <v>24</v>
      </c>
      <c r="G1318" s="50">
        <f>G1319</f>
        <v>357850</v>
      </c>
      <c r="H1318" s="50">
        <f>H1319</f>
        <v>357850</v>
      </c>
      <c r="I1318" s="49">
        <v>0</v>
      </c>
      <c r="J1318" s="36" t="str">
        <f t="shared" si="156"/>
        <v>0000000000</v>
      </c>
      <c r="K1318" s="45" t="str">
        <f t="shared" si="157"/>
        <v>61801130000000000000</v>
      </c>
    </row>
    <row r="1319" spans="1:11" s="38" customFormat="1" ht="38.25">
      <c r="A1319" s="70" t="s">
        <v>270</v>
      </c>
      <c r="B1319" s="53" t="s">
        <v>922</v>
      </c>
      <c r="C1319" s="54" t="s">
        <v>26</v>
      </c>
      <c r="D1319" s="54" t="s">
        <v>108</v>
      </c>
      <c r="E1319" s="54" t="s">
        <v>271</v>
      </c>
      <c r="F1319" s="54" t="s">
        <v>24</v>
      </c>
      <c r="G1319" s="55">
        <f t="shared" ref="G1319:H1322" si="159">G1320</f>
        <v>357850</v>
      </c>
      <c r="H1319" s="55">
        <f t="shared" si="159"/>
        <v>357850</v>
      </c>
      <c r="I1319" s="54">
        <v>1100000000</v>
      </c>
      <c r="J1319" s="36" t="str">
        <f t="shared" si="156"/>
        <v>1100000000</v>
      </c>
      <c r="K1319" s="45" t="str">
        <f t="shared" si="157"/>
        <v>61801131100000000000</v>
      </c>
    </row>
    <row r="1320" spans="1:11" s="59" customFormat="1" ht="38.25">
      <c r="A1320" s="70" t="s">
        <v>272</v>
      </c>
      <c r="B1320" s="53" t="s">
        <v>922</v>
      </c>
      <c r="C1320" s="54" t="s">
        <v>26</v>
      </c>
      <c r="D1320" s="54" t="s">
        <v>108</v>
      </c>
      <c r="E1320" s="54" t="s">
        <v>273</v>
      </c>
      <c r="F1320" s="54" t="s">
        <v>24</v>
      </c>
      <c r="G1320" s="55">
        <f t="shared" si="159"/>
        <v>357850</v>
      </c>
      <c r="H1320" s="55">
        <f t="shared" si="159"/>
        <v>357850</v>
      </c>
      <c r="I1320" s="54" t="s">
        <v>274</v>
      </c>
      <c r="J1320" s="36" t="str">
        <f t="shared" si="156"/>
        <v>11Б0000000</v>
      </c>
      <c r="K1320" s="45" t="str">
        <f t="shared" si="157"/>
        <v>618011311Б0000000000</v>
      </c>
    </row>
    <row r="1321" spans="1:11" s="38" customFormat="1" ht="25.5">
      <c r="A1321" s="127" t="s">
        <v>275</v>
      </c>
      <c r="B1321" s="54" t="s">
        <v>922</v>
      </c>
      <c r="C1321" s="54" t="s">
        <v>26</v>
      </c>
      <c r="D1321" s="54" t="s">
        <v>108</v>
      </c>
      <c r="E1321" s="54" t="s">
        <v>276</v>
      </c>
      <c r="F1321" s="54" t="s">
        <v>24</v>
      </c>
      <c r="G1321" s="55">
        <f t="shared" si="159"/>
        <v>357850</v>
      </c>
      <c r="H1321" s="55">
        <f t="shared" si="159"/>
        <v>357850</v>
      </c>
      <c r="I1321" s="54" t="s">
        <v>277</v>
      </c>
      <c r="J1321" s="36" t="str">
        <f t="shared" si="156"/>
        <v>11Б0100000</v>
      </c>
      <c r="K1321" s="45" t="str">
        <f t="shared" si="157"/>
        <v>618011311Б0100000000</v>
      </c>
    </row>
    <row r="1322" spans="1:11" s="38" customFormat="1" ht="25.5">
      <c r="A1322" s="52" t="s">
        <v>890</v>
      </c>
      <c r="B1322" s="53" t="s">
        <v>922</v>
      </c>
      <c r="C1322" s="54" t="s">
        <v>26</v>
      </c>
      <c r="D1322" s="54" t="s">
        <v>108</v>
      </c>
      <c r="E1322" s="54" t="s">
        <v>891</v>
      </c>
      <c r="F1322" s="54" t="s">
        <v>24</v>
      </c>
      <c r="G1322" s="55">
        <f t="shared" si="159"/>
        <v>357850</v>
      </c>
      <c r="H1322" s="55">
        <f t="shared" si="159"/>
        <v>357850</v>
      </c>
      <c r="I1322" s="54" t="s">
        <v>892</v>
      </c>
      <c r="J1322" s="36" t="str">
        <f t="shared" si="156"/>
        <v>11Б0120840</v>
      </c>
      <c r="K1322" s="45" t="str">
        <f t="shared" si="157"/>
        <v>618011311Б0120840000</v>
      </c>
    </row>
    <row r="1323" spans="1:11" s="59" customFormat="1" ht="25.5">
      <c r="A1323" s="52" t="s">
        <v>43</v>
      </c>
      <c r="B1323" s="53" t="s">
        <v>922</v>
      </c>
      <c r="C1323" s="54" t="s">
        <v>26</v>
      </c>
      <c r="D1323" s="54" t="s">
        <v>108</v>
      </c>
      <c r="E1323" s="54" t="s">
        <v>891</v>
      </c>
      <c r="F1323" s="54" t="s">
        <v>44</v>
      </c>
      <c r="G1323" s="55">
        <f>G1324</f>
        <v>357850</v>
      </c>
      <c r="H1323" s="55">
        <f>H1324</f>
        <v>357850</v>
      </c>
      <c r="I1323" s="54" t="s">
        <v>892</v>
      </c>
      <c r="J1323" s="36" t="str">
        <f t="shared" si="156"/>
        <v>11Б0120840</v>
      </c>
      <c r="K1323" s="45" t="str">
        <f t="shared" si="157"/>
        <v>618011311Б0120840240</v>
      </c>
    </row>
    <row r="1324" spans="1:11" s="38" customFormat="1">
      <c r="A1324" s="52" t="s">
        <v>1231</v>
      </c>
      <c r="B1324" s="53" t="s">
        <v>922</v>
      </c>
      <c r="C1324" s="54" t="s">
        <v>26</v>
      </c>
      <c r="D1324" s="54" t="s">
        <v>108</v>
      </c>
      <c r="E1324" s="54" t="s">
        <v>891</v>
      </c>
      <c r="F1324" s="54" t="s">
        <v>46</v>
      </c>
      <c r="G1324" s="55">
        <f>VLOOKUP($K1324,'[1]исх данные 2018-2019'!$A$10:$H$548,6,0)</f>
        <v>357850</v>
      </c>
      <c r="H1324" s="55">
        <f>VLOOKUP($K1324,'[1]исх данные 2018-2019'!$A$10:$H$548,7,0)</f>
        <v>357850</v>
      </c>
      <c r="I1324" s="54" t="s">
        <v>892</v>
      </c>
      <c r="J1324" s="36" t="str">
        <f t="shared" si="156"/>
        <v>11Б0120840</v>
      </c>
      <c r="K1324" s="45" t="str">
        <f t="shared" si="157"/>
        <v>618011311Б0120840244</v>
      </c>
    </row>
    <row r="1325" spans="1:11" s="38" customFormat="1">
      <c r="A1325" s="40" t="s">
        <v>215</v>
      </c>
      <c r="B1325" s="41" t="s">
        <v>922</v>
      </c>
      <c r="C1325" s="42" t="s">
        <v>86</v>
      </c>
      <c r="D1325" s="42" t="s">
        <v>22</v>
      </c>
      <c r="E1325" s="42" t="s">
        <v>23</v>
      </c>
      <c r="F1325" s="42" t="s">
        <v>24</v>
      </c>
      <c r="G1325" s="43">
        <f t="shared" ref="G1325:H1328" si="160">G1326</f>
        <v>60223260</v>
      </c>
      <c r="H1325" s="43">
        <f t="shared" si="160"/>
        <v>64831420</v>
      </c>
      <c r="I1325" s="42">
        <v>0</v>
      </c>
      <c r="J1325" s="36" t="str">
        <f t="shared" si="156"/>
        <v>0000000000</v>
      </c>
      <c r="K1325" s="45" t="str">
        <f t="shared" si="157"/>
        <v>61804000000000000000</v>
      </c>
    </row>
    <row r="1326" spans="1:11" s="38" customFormat="1">
      <c r="A1326" s="47" t="s">
        <v>894</v>
      </c>
      <c r="B1326" s="48" t="s">
        <v>922</v>
      </c>
      <c r="C1326" s="49" t="s">
        <v>86</v>
      </c>
      <c r="D1326" s="49" t="s">
        <v>520</v>
      </c>
      <c r="E1326" s="49" t="s">
        <v>23</v>
      </c>
      <c r="F1326" s="49" t="s">
        <v>24</v>
      </c>
      <c r="G1326" s="50">
        <f t="shared" si="160"/>
        <v>60223260</v>
      </c>
      <c r="H1326" s="50">
        <f t="shared" si="160"/>
        <v>64831420</v>
      </c>
      <c r="I1326" s="49">
        <v>0</v>
      </c>
      <c r="J1326" s="36" t="str">
        <f t="shared" si="156"/>
        <v>0000000000</v>
      </c>
      <c r="K1326" s="45" t="str">
        <f t="shared" si="157"/>
        <v>61804090000000000000</v>
      </c>
    </row>
    <row r="1327" spans="1:11" s="38" customFormat="1" ht="38.25">
      <c r="A1327" s="57" t="s">
        <v>326</v>
      </c>
      <c r="B1327" s="53" t="s">
        <v>922</v>
      </c>
      <c r="C1327" s="54" t="s">
        <v>86</v>
      </c>
      <c r="D1327" s="54" t="s">
        <v>520</v>
      </c>
      <c r="E1327" s="54" t="s">
        <v>327</v>
      </c>
      <c r="F1327" s="54" t="s">
        <v>24</v>
      </c>
      <c r="G1327" s="55">
        <f t="shared" si="160"/>
        <v>60223260</v>
      </c>
      <c r="H1327" s="55">
        <f t="shared" si="160"/>
        <v>64831420</v>
      </c>
      <c r="I1327" s="54">
        <v>400000000</v>
      </c>
      <c r="J1327" s="36" t="str">
        <f t="shared" si="156"/>
        <v>0400000000</v>
      </c>
      <c r="K1327" s="45" t="str">
        <f t="shared" si="157"/>
        <v>61804090400000000000</v>
      </c>
    </row>
    <row r="1328" spans="1:11" s="38" customFormat="1" ht="38.25">
      <c r="A1328" s="91" t="s">
        <v>328</v>
      </c>
      <c r="B1328" s="53" t="s">
        <v>922</v>
      </c>
      <c r="C1328" s="54" t="s">
        <v>86</v>
      </c>
      <c r="D1328" s="54" t="s">
        <v>520</v>
      </c>
      <c r="E1328" s="54" t="s">
        <v>329</v>
      </c>
      <c r="F1328" s="54" t="s">
        <v>24</v>
      </c>
      <c r="G1328" s="55">
        <f t="shared" si="160"/>
        <v>60223260</v>
      </c>
      <c r="H1328" s="55">
        <f t="shared" si="160"/>
        <v>64831420</v>
      </c>
      <c r="I1328" s="54">
        <v>420000000</v>
      </c>
      <c r="J1328" s="36" t="str">
        <f t="shared" si="156"/>
        <v>0420000000</v>
      </c>
      <c r="K1328" s="45" t="str">
        <f t="shared" si="157"/>
        <v>61804090420000000000</v>
      </c>
    </row>
    <row r="1329" spans="1:11" s="38" customFormat="1" ht="38.25">
      <c r="A1329" s="91" t="s">
        <v>330</v>
      </c>
      <c r="B1329" s="53" t="s">
        <v>922</v>
      </c>
      <c r="C1329" s="54" t="s">
        <v>86</v>
      </c>
      <c r="D1329" s="54" t="s">
        <v>520</v>
      </c>
      <c r="E1329" s="54" t="s">
        <v>331</v>
      </c>
      <c r="F1329" s="54" t="s">
        <v>24</v>
      </c>
      <c r="G1329" s="55">
        <f>G1333+G1330</f>
        <v>60223260</v>
      </c>
      <c r="H1329" s="55">
        <f>H1333+H1330</f>
        <v>64831420</v>
      </c>
      <c r="I1329" s="54">
        <v>420200000</v>
      </c>
      <c r="J1329" s="36" t="str">
        <f t="shared" si="156"/>
        <v>0420200000</v>
      </c>
      <c r="K1329" s="45" t="str">
        <f t="shared" si="157"/>
        <v>61804090420200000000</v>
      </c>
    </row>
    <row r="1330" spans="1:11" s="38" customFormat="1" ht="25.5">
      <c r="A1330" s="57" t="s">
        <v>895</v>
      </c>
      <c r="B1330" s="53" t="s">
        <v>922</v>
      </c>
      <c r="C1330" s="54" t="s">
        <v>86</v>
      </c>
      <c r="D1330" s="54" t="s">
        <v>520</v>
      </c>
      <c r="E1330" s="54" t="s">
        <v>896</v>
      </c>
      <c r="F1330" s="54" t="s">
        <v>24</v>
      </c>
      <c r="G1330" s="55">
        <f>G1331</f>
        <v>10087430</v>
      </c>
      <c r="H1330" s="55">
        <f>H1331</f>
        <v>10087430</v>
      </c>
      <c r="I1330" s="54">
        <v>420220820</v>
      </c>
      <c r="J1330" s="36" t="str">
        <f t="shared" si="156"/>
        <v>0420220820</v>
      </c>
      <c r="K1330" s="45" t="str">
        <f t="shared" si="157"/>
        <v>61804090420220820000</v>
      </c>
    </row>
    <row r="1331" spans="1:11" s="38" customFormat="1" ht="25.5">
      <c r="A1331" s="52" t="s">
        <v>43</v>
      </c>
      <c r="B1331" s="53" t="s">
        <v>922</v>
      </c>
      <c r="C1331" s="54" t="s">
        <v>86</v>
      </c>
      <c r="D1331" s="54" t="s">
        <v>520</v>
      </c>
      <c r="E1331" s="54" t="s">
        <v>896</v>
      </c>
      <c r="F1331" s="54" t="s">
        <v>44</v>
      </c>
      <c r="G1331" s="55">
        <f>G1332</f>
        <v>10087430</v>
      </c>
      <c r="H1331" s="55">
        <f>H1332</f>
        <v>10087430</v>
      </c>
      <c r="I1331" s="54">
        <v>420220820</v>
      </c>
      <c r="J1331" s="36" t="str">
        <f t="shared" si="156"/>
        <v>0420220820</v>
      </c>
      <c r="K1331" s="45" t="str">
        <f t="shared" si="157"/>
        <v>61804090420220820240</v>
      </c>
    </row>
    <row r="1332" spans="1:11" s="38" customFormat="1">
      <c r="A1332" s="52" t="s">
        <v>1231</v>
      </c>
      <c r="B1332" s="53" t="s">
        <v>922</v>
      </c>
      <c r="C1332" s="54" t="s">
        <v>86</v>
      </c>
      <c r="D1332" s="54" t="s">
        <v>520</v>
      </c>
      <c r="E1332" s="54" t="s">
        <v>896</v>
      </c>
      <c r="F1332" s="54" t="s">
        <v>46</v>
      </c>
      <c r="G1332" s="55">
        <f>VLOOKUP($K1332,'[1]исх данные 2018-2019'!$A$10:$H$548,6,0)</f>
        <v>10087430</v>
      </c>
      <c r="H1332" s="55">
        <f>VLOOKUP($K1332,'[1]исх данные 2018-2019'!$A$10:$H$548,7,0)</f>
        <v>10087430</v>
      </c>
      <c r="I1332" s="54">
        <v>420220820</v>
      </c>
      <c r="J1332" s="36" t="str">
        <f t="shared" si="156"/>
        <v>0420220820</v>
      </c>
      <c r="K1332" s="45" t="str">
        <f t="shared" si="157"/>
        <v>61804090420220820244</v>
      </c>
    </row>
    <row r="1333" spans="1:11" s="38" customFormat="1" ht="25.5">
      <c r="A1333" s="52" t="s">
        <v>899</v>
      </c>
      <c r="B1333" s="53" t="s">
        <v>922</v>
      </c>
      <c r="C1333" s="54" t="s">
        <v>86</v>
      </c>
      <c r="D1333" s="54" t="s">
        <v>520</v>
      </c>
      <c r="E1333" s="54" t="s">
        <v>900</v>
      </c>
      <c r="F1333" s="54" t="s">
        <v>24</v>
      </c>
      <c r="G1333" s="55">
        <f>G1334</f>
        <v>50135830</v>
      </c>
      <c r="H1333" s="55">
        <f>H1334</f>
        <v>54743990</v>
      </c>
      <c r="I1333" s="54">
        <v>420221090</v>
      </c>
      <c r="J1333" s="36" t="str">
        <f t="shared" si="156"/>
        <v>0420221090</v>
      </c>
      <c r="K1333" s="45" t="str">
        <f t="shared" si="157"/>
        <v>61804090420221090000</v>
      </c>
    </row>
    <row r="1334" spans="1:11" s="38" customFormat="1" ht="25.5">
      <c r="A1334" s="52" t="s">
        <v>43</v>
      </c>
      <c r="B1334" s="53" t="s">
        <v>922</v>
      </c>
      <c r="C1334" s="54" t="s">
        <v>86</v>
      </c>
      <c r="D1334" s="54" t="s">
        <v>520</v>
      </c>
      <c r="E1334" s="54" t="s">
        <v>900</v>
      </c>
      <c r="F1334" s="54" t="s">
        <v>44</v>
      </c>
      <c r="G1334" s="55">
        <f>G1335</f>
        <v>50135830</v>
      </c>
      <c r="H1334" s="55">
        <f>H1335</f>
        <v>54743990</v>
      </c>
      <c r="I1334" s="54">
        <v>420221090</v>
      </c>
      <c r="J1334" s="36" t="str">
        <f t="shared" si="156"/>
        <v>0420221090</v>
      </c>
      <c r="K1334" s="45" t="str">
        <f t="shared" si="157"/>
        <v>61804090420221090240</v>
      </c>
    </row>
    <row r="1335" spans="1:11" s="38" customFormat="1">
      <c r="A1335" s="52" t="s">
        <v>1231</v>
      </c>
      <c r="B1335" s="53" t="s">
        <v>922</v>
      </c>
      <c r="C1335" s="54" t="s">
        <v>86</v>
      </c>
      <c r="D1335" s="54" t="s">
        <v>520</v>
      </c>
      <c r="E1335" s="54" t="s">
        <v>900</v>
      </c>
      <c r="F1335" s="54" t="s">
        <v>46</v>
      </c>
      <c r="G1335" s="55">
        <f>VLOOKUP($K1335,'[1]исх данные 2018-2019'!$A$10:$H$548,6,0)</f>
        <v>50135830</v>
      </c>
      <c r="H1335" s="55">
        <f>VLOOKUP($K1335,'[1]исх данные 2018-2019'!$A$10:$H$548,7,0)</f>
        <v>54743990</v>
      </c>
      <c r="I1335" s="54">
        <v>420221090</v>
      </c>
      <c r="J1335" s="36" t="str">
        <f t="shared" si="156"/>
        <v>0420221090</v>
      </c>
      <c r="K1335" s="45" t="str">
        <f t="shared" si="157"/>
        <v>61804090420221090244</v>
      </c>
    </row>
    <row r="1336" spans="1:11" s="38" customFormat="1">
      <c r="A1336" s="40" t="s">
        <v>340</v>
      </c>
      <c r="B1336" s="41" t="s">
        <v>922</v>
      </c>
      <c r="C1336" s="42" t="s">
        <v>100</v>
      </c>
      <c r="D1336" s="42" t="s">
        <v>22</v>
      </c>
      <c r="E1336" s="42" t="s">
        <v>23</v>
      </c>
      <c r="F1336" s="42" t="s">
        <v>24</v>
      </c>
      <c r="G1336" s="43">
        <f>G1337+G1345</f>
        <v>30206900</v>
      </c>
      <c r="H1336" s="43">
        <f>H1337+H1345</f>
        <v>19206900</v>
      </c>
      <c r="I1336" s="42">
        <v>0</v>
      </c>
      <c r="J1336" s="36" t="str">
        <f t="shared" si="156"/>
        <v>0000000000</v>
      </c>
      <c r="K1336" s="45" t="str">
        <f t="shared" si="157"/>
        <v>61805000000000000000</v>
      </c>
    </row>
    <row r="1337" spans="1:11" s="38" customFormat="1">
      <c r="A1337" s="47" t="s">
        <v>341</v>
      </c>
      <c r="B1337" s="48" t="s">
        <v>922</v>
      </c>
      <c r="C1337" s="49" t="s">
        <v>100</v>
      </c>
      <c r="D1337" s="49" t="s">
        <v>26</v>
      </c>
      <c r="E1337" s="49" t="s">
        <v>23</v>
      </c>
      <c r="F1337" s="49" t="s">
        <v>24</v>
      </c>
      <c r="G1337" s="50">
        <f>G1338</f>
        <v>1723260</v>
      </c>
      <c r="H1337" s="50">
        <f>H1338</f>
        <v>1723260</v>
      </c>
      <c r="I1337" s="49">
        <v>0</v>
      </c>
      <c r="J1337" s="36" t="str">
        <f t="shared" si="156"/>
        <v>0000000000</v>
      </c>
      <c r="K1337" s="45" t="str">
        <f t="shared" si="157"/>
        <v>61805010000000000000</v>
      </c>
    </row>
    <row r="1338" spans="1:11" s="59" customFormat="1" ht="38.25">
      <c r="A1338" s="57" t="s">
        <v>326</v>
      </c>
      <c r="B1338" s="53" t="s">
        <v>922</v>
      </c>
      <c r="C1338" s="54" t="s">
        <v>100</v>
      </c>
      <c r="D1338" s="54" t="s">
        <v>26</v>
      </c>
      <c r="E1338" s="54" t="s">
        <v>327</v>
      </c>
      <c r="F1338" s="54" t="s">
        <v>24</v>
      </c>
      <c r="G1338" s="55">
        <f t="shared" ref="G1338:H1338" si="161">G1339</f>
        <v>1723260</v>
      </c>
      <c r="H1338" s="55">
        <f t="shared" si="161"/>
        <v>1723260</v>
      </c>
      <c r="I1338" s="54">
        <v>400000000</v>
      </c>
      <c r="J1338" s="36" t="str">
        <f t="shared" si="156"/>
        <v>0400000000</v>
      </c>
      <c r="K1338" s="45" t="str">
        <f t="shared" si="157"/>
        <v>61805010400000000000</v>
      </c>
    </row>
    <row r="1339" spans="1:11" s="38" customFormat="1" ht="25.5">
      <c r="A1339" s="52" t="s">
        <v>903</v>
      </c>
      <c r="B1339" s="53" t="s">
        <v>922</v>
      </c>
      <c r="C1339" s="54" t="s">
        <v>100</v>
      </c>
      <c r="D1339" s="54" t="s">
        <v>26</v>
      </c>
      <c r="E1339" s="54" t="s">
        <v>904</v>
      </c>
      <c r="F1339" s="54" t="s">
        <v>24</v>
      </c>
      <c r="G1339" s="55">
        <f>G1342</f>
        <v>1723260</v>
      </c>
      <c r="H1339" s="55">
        <f>H1342</f>
        <v>1723260</v>
      </c>
      <c r="I1339" s="54">
        <v>410000000</v>
      </c>
      <c r="J1339" s="36" t="str">
        <f t="shared" si="156"/>
        <v>0410000000</v>
      </c>
      <c r="K1339" s="45" t="str">
        <f t="shared" si="157"/>
        <v>61805010410000000000</v>
      </c>
    </row>
    <row r="1340" spans="1:11" s="38" customFormat="1" ht="25.5">
      <c r="A1340" s="91" t="s">
        <v>933</v>
      </c>
      <c r="B1340" s="66" t="s">
        <v>922</v>
      </c>
      <c r="C1340" s="67" t="s">
        <v>100</v>
      </c>
      <c r="D1340" s="67" t="s">
        <v>26</v>
      </c>
      <c r="E1340" s="67" t="s">
        <v>906</v>
      </c>
      <c r="F1340" s="67" t="s">
        <v>24</v>
      </c>
      <c r="G1340" s="68">
        <f t="shared" ref="G1340:H1341" si="162">G1341</f>
        <v>1723260</v>
      </c>
      <c r="H1340" s="68">
        <f t="shared" si="162"/>
        <v>1723260</v>
      </c>
      <c r="I1340" s="67">
        <v>410100000</v>
      </c>
      <c r="J1340" s="36" t="str">
        <f t="shared" si="156"/>
        <v>0410100000</v>
      </c>
      <c r="K1340" s="45" t="str">
        <f t="shared" si="157"/>
        <v>61805010410100000000</v>
      </c>
    </row>
    <row r="1341" spans="1:11" s="59" customFormat="1">
      <c r="A1341" s="57" t="s">
        <v>907</v>
      </c>
      <c r="B1341" s="53" t="s">
        <v>922</v>
      </c>
      <c r="C1341" s="54" t="s">
        <v>100</v>
      </c>
      <c r="D1341" s="54" t="s">
        <v>26</v>
      </c>
      <c r="E1341" s="54" t="s">
        <v>908</v>
      </c>
      <c r="F1341" s="54" t="s">
        <v>24</v>
      </c>
      <c r="G1341" s="55">
        <f t="shared" si="162"/>
        <v>1723260</v>
      </c>
      <c r="H1341" s="55">
        <f t="shared" si="162"/>
        <v>1723260</v>
      </c>
      <c r="I1341" s="54">
        <v>410120190</v>
      </c>
      <c r="J1341" s="36" t="str">
        <f t="shared" si="156"/>
        <v>0410120190</v>
      </c>
      <c r="K1341" s="45" t="str">
        <f t="shared" si="157"/>
        <v>61805010410120190000</v>
      </c>
    </row>
    <row r="1342" spans="1:11" s="38" customFormat="1" ht="25.5">
      <c r="A1342" s="52" t="s">
        <v>43</v>
      </c>
      <c r="B1342" s="53" t="s">
        <v>922</v>
      </c>
      <c r="C1342" s="54" t="s">
        <v>100</v>
      </c>
      <c r="D1342" s="54" t="s">
        <v>26</v>
      </c>
      <c r="E1342" s="54" t="s">
        <v>908</v>
      </c>
      <c r="F1342" s="54" t="s">
        <v>44</v>
      </c>
      <c r="G1342" s="55">
        <f>SUM(G1343:G1344)</f>
        <v>1723260</v>
      </c>
      <c r="H1342" s="55">
        <f>SUM(H1343:H1344)</f>
        <v>1723260</v>
      </c>
      <c r="I1342" s="54">
        <v>410120190</v>
      </c>
      <c r="J1342" s="36" t="str">
        <f t="shared" si="156"/>
        <v>0410120190</v>
      </c>
      <c r="K1342" s="45" t="str">
        <f t="shared" si="157"/>
        <v>61805010410120190240</v>
      </c>
    </row>
    <row r="1343" spans="1:11" s="38" customFormat="1" ht="25.5">
      <c r="A1343" s="57" t="s">
        <v>909</v>
      </c>
      <c r="B1343" s="53" t="s">
        <v>922</v>
      </c>
      <c r="C1343" s="54" t="s">
        <v>100</v>
      </c>
      <c r="D1343" s="54" t="s">
        <v>26</v>
      </c>
      <c r="E1343" s="54" t="s">
        <v>908</v>
      </c>
      <c r="F1343" s="54" t="s">
        <v>910</v>
      </c>
      <c r="G1343" s="55">
        <f>VLOOKUP($K1343,'[1]исх данные 2018-2019'!$A$10:$H$548,6,0)</f>
        <v>725720</v>
      </c>
      <c r="H1343" s="55">
        <f>VLOOKUP($K1343,'[1]исх данные 2018-2019'!$A$10:$H$548,7,0)</f>
        <v>725720</v>
      </c>
      <c r="I1343" s="54">
        <v>410120190</v>
      </c>
      <c r="J1343" s="36" t="str">
        <f t="shared" si="156"/>
        <v>0410120190</v>
      </c>
      <c r="K1343" s="45" t="str">
        <f t="shared" si="157"/>
        <v>61805010410120190243</v>
      </c>
    </row>
    <row r="1344" spans="1:11" s="38" customFormat="1">
      <c r="A1344" s="52" t="s">
        <v>1231</v>
      </c>
      <c r="B1344" s="53" t="s">
        <v>922</v>
      </c>
      <c r="C1344" s="54" t="s">
        <v>100</v>
      </c>
      <c r="D1344" s="54" t="s">
        <v>26</v>
      </c>
      <c r="E1344" s="54" t="s">
        <v>908</v>
      </c>
      <c r="F1344" s="54" t="s">
        <v>46</v>
      </c>
      <c r="G1344" s="55">
        <f>VLOOKUP($K1344,'[1]исх данные 2018-2019'!$A$10:$H$548,6,0)</f>
        <v>997540</v>
      </c>
      <c r="H1344" s="55">
        <f>VLOOKUP($K1344,'[1]исх данные 2018-2019'!$A$10:$H$548,7,0)</f>
        <v>997540</v>
      </c>
      <c r="I1344" s="54">
        <v>410120190</v>
      </c>
      <c r="J1344" s="36" t="str">
        <f t="shared" si="156"/>
        <v>0410120190</v>
      </c>
      <c r="K1344" s="45" t="str">
        <f t="shared" si="157"/>
        <v>61805010410120190244</v>
      </c>
    </row>
    <row r="1345" spans="1:11" s="38" customFormat="1">
      <c r="A1345" s="47" t="s">
        <v>912</v>
      </c>
      <c r="B1345" s="48" t="s">
        <v>922</v>
      </c>
      <c r="C1345" s="49" t="s">
        <v>100</v>
      </c>
      <c r="D1345" s="49" t="s">
        <v>28</v>
      </c>
      <c r="E1345" s="49" t="s">
        <v>23</v>
      </c>
      <c r="F1345" s="49" t="s">
        <v>24</v>
      </c>
      <c r="G1345" s="50">
        <f>G1346+G1358</f>
        <v>28483640</v>
      </c>
      <c r="H1345" s="50">
        <f>H1346+H1358</f>
        <v>17483640</v>
      </c>
      <c r="I1345" s="49">
        <v>0</v>
      </c>
      <c r="J1345" s="36" t="str">
        <f t="shared" si="156"/>
        <v>0000000000</v>
      </c>
      <c r="K1345" s="45" t="str">
        <f t="shared" si="157"/>
        <v>61805030000000000000</v>
      </c>
    </row>
    <row r="1346" spans="1:11" s="38" customFormat="1" ht="38.25">
      <c r="A1346" s="57" t="s">
        <v>326</v>
      </c>
      <c r="B1346" s="53" t="s">
        <v>922</v>
      </c>
      <c r="C1346" s="54" t="s">
        <v>100</v>
      </c>
      <c r="D1346" s="54" t="s">
        <v>28</v>
      </c>
      <c r="E1346" s="54" t="s">
        <v>327</v>
      </c>
      <c r="F1346" s="54" t="s">
        <v>24</v>
      </c>
      <c r="G1346" s="55">
        <f t="shared" ref="G1346:H1347" si="163">G1347</f>
        <v>26483640</v>
      </c>
      <c r="H1346" s="55">
        <f t="shared" si="163"/>
        <v>17483640</v>
      </c>
      <c r="I1346" s="54">
        <v>400000000</v>
      </c>
      <c r="J1346" s="36" t="str">
        <f t="shared" si="156"/>
        <v>0400000000</v>
      </c>
      <c r="K1346" s="45" t="str">
        <f t="shared" si="157"/>
        <v>61805030400000000000</v>
      </c>
    </row>
    <row r="1347" spans="1:11" s="38" customFormat="1" ht="25.5">
      <c r="A1347" s="52" t="s">
        <v>1255</v>
      </c>
      <c r="B1347" s="53" t="s">
        <v>922</v>
      </c>
      <c r="C1347" s="54" t="s">
        <v>100</v>
      </c>
      <c r="D1347" s="54" t="s">
        <v>28</v>
      </c>
      <c r="E1347" s="54" t="s">
        <v>602</v>
      </c>
      <c r="F1347" s="54" t="s">
        <v>24</v>
      </c>
      <c r="G1347" s="55">
        <f t="shared" si="163"/>
        <v>26483640</v>
      </c>
      <c r="H1347" s="55">
        <f t="shared" si="163"/>
        <v>17483640</v>
      </c>
      <c r="I1347" s="54">
        <v>430000000</v>
      </c>
      <c r="J1347" s="36" t="str">
        <f t="shared" si="156"/>
        <v>0430000000</v>
      </c>
      <c r="K1347" s="45" t="str">
        <f t="shared" si="157"/>
        <v>61805030430000000000</v>
      </c>
    </row>
    <row r="1348" spans="1:11" s="38" customFormat="1">
      <c r="A1348" s="214" t="s">
        <v>603</v>
      </c>
      <c r="B1348" s="66" t="s">
        <v>922</v>
      </c>
      <c r="C1348" s="67" t="s">
        <v>100</v>
      </c>
      <c r="D1348" s="67" t="s">
        <v>28</v>
      </c>
      <c r="E1348" s="54" t="s">
        <v>604</v>
      </c>
      <c r="F1348" s="67" t="s">
        <v>24</v>
      </c>
      <c r="G1348" s="68">
        <f>G1349+G1352+G1355</f>
        <v>26483640</v>
      </c>
      <c r="H1348" s="68">
        <f>H1349+H1352+H1355</f>
        <v>17483640</v>
      </c>
      <c r="I1348" s="54">
        <v>430400000</v>
      </c>
      <c r="J1348" s="36" t="str">
        <f t="shared" si="156"/>
        <v>0430400000</v>
      </c>
      <c r="K1348" s="45" t="str">
        <f t="shared" si="157"/>
        <v>61805030430400000000</v>
      </c>
    </row>
    <row r="1349" spans="1:11" s="59" customFormat="1">
      <c r="A1349" s="52" t="s">
        <v>605</v>
      </c>
      <c r="B1349" s="53" t="s">
        <v>922</v>
      </c>
      <c r="C1349" s="54" t="s">
        <v>100</v>
      </c>
      <c r="D1349" s="54" t="s">
        <v>28</v>
      </c>
      <c r="E1349" s="54" t="s">
        <v>606</v>
      </c>
      <c r="F1349" s="54" t="s">
        <v>24</v>
      </c>
      <c r="G1349" s="55">
        <f>G1350</f>
        <v>9545050</v>
      </c>
      <c r="H1349" s="55">
        <f>H1350</f>
        <v>9545050</v>
      </c>
      <c r="I1349" s="54">
        <v>430420300</v>
      </c>
      <c r="J1349" s="36" t="str">
        <f t="shared" si="156"/>
        <v>0430420300</v>
      </c>
      <c r="K1349" s="45" t="str">
        <f t="shared" si="157"/>
        <v>61805030430420300000</v>
      </c>
    </row>
    <row r="1350" spans="1:11" s="59" customFormat="1" ht="25.5">
      <c r="A1350" s="52" t="s">
        <v>43</v>
      </c>
      <c r="B1350" s="53" t="s">
        <v>922</v>
      </c>
      <c r="C1350" s="54" t="s">
        <v>100</v>
      </c>
      <c r="D1350" s="54" t="s">
        <v>28</v>
      </c>
      <c r="E1350" s="54" t="s">
        <v>606</v>
      </c>
      <c r="F1350" s="54" t="s">
        <v>44</v>
      </c>
      <c r="G1350" s="55">
        <f>G1351</f>
        <v>9545050</v>
      </c>
      <c r="H1350" s="55">
        <f>H1351</f>
        <v>9545050</v>
      </c>
      <c r="I1350" s="54">
        <v>430420300</v>
      </c>
      <c r="J1350" s="36" t="str">
        <f t="shared" si="156"/>
        <v>0430420300</v>
      </c>
      <c r="K1350" s="45" t="str">
        <f t="shared" si="157"/>
        <v>61805030430420300240</v>
      </c>
    </row>
    <row r="1351" spans="1:11" s="38" customFormat="1">
      <c r="A1351" s="52" t="s">
        <v>1231</v>
      </c>
      <c r="B1351" s="53" t="s">
        <v>922</v>
      </c>
      <c r="C1351" s="54" t="s">
        <v>100</v>
      </c>
      <c r="D1351" s="54" t="s">
        <v>28</v>
      </c>
      <c r="E1351" s="54" t="s">
        <v>606</v>
      </c>
      <c r="F1351" s="54" t="s">
        <v>46</v>
      </c>
      <c r="G1351" s="55">
        <f>VLOOKUP($K1351,'[1]исх данные 2018-2019'!$A$10:$H$548,6,0)</f>
        <v>9545050</v>
      </c>
      <c r="H1351" s="55">
        <f>VLOOKUP($K1351,'[1]исх данные 2018-2019'!$A$10:$H$548,7,0)</f>
        <v>9545050</v>
      </c>
      <c r="I1351" s="54">
        <v>430420300</v>
      </c>
      <c r="J1351" s="36" t="str">
        <f t="shared" si="156"/>
        <v>0430420300</v>
      </c>
      <c r="K1351" s="45" t="str">
        <f t="shared" si="157"/>
        <v>61805030430420300244</v>
      </c>
    </row>
    <row r="1352" spans="1:11" s="38" customFormat="1">
      <c r="A1352" s="57" t="s">
        <v>915</v>
      </c>
      <c r="B1352" s="53" t="s">
        <v>922</v>
      </c>
      <c r="C1352" s="67" t="s">
        <v>100</v>
      </c>
      <c r="D1352" s="67" t="s">
        <v>28</v>
      </c>
      <c r="E1352" s="67" t="s">
        <v>916</v>
      </c>
      <c r="F1352" s="67" t="s">
        <v>24</v>
      </c>
      <c r="G1352" s="55">
        <f>G1353</f>
        <v>941720</v>
      </c>
      <c r="H1352" s="55">
        <f>H1353</f>
        <v>941720</v>
      </c>
      <c r="I1352" s="67">
        <v>430421070</v>
      </c>
      <c r="J1352" s="36" t="str">
        <f t="shared" si="156"/>
        <v>0430421070</v>
      </c>
      <c r="K1352" s="45" t="str">
        <f t="shared" si="157"/>
        <v>61805030430421070000</v>
      </c>
    </row>
    <row r="1353" spans="1:11" s="38" customFormat="1" ht="25.5">
      <c r="A1353" s="52" t="s">
        <v>43</v>
      </c>
      <c r="B1353" s="53" t="s">
        <v>922</v>
      </c>
      <c r="C1353" s="67" t="s">
        <v>100</v>
      </c>
      <c r="D1353" s="67" t="s">
        <v>28</v>
      </c>
      <c r="E1353" s="67" t="s">
        <v>916</v>
      </c>
      <c r="F1353" s="67" t="s">
        <v>44</v>
      </c>
      <c r="G1353" s="55">
        <f>G1354</f>
        <v>941720</v>
      </c>
      <c r="H1353" s="55">
        <f>H1354</f>
        <v>941720</v>
      </c>
      <c r="I1353" s="67">
        <v>430421070</v>
      </c>
      <c r="J1353" s="36" t="str">
        <f t="shared" si="156"/>
        <v>0430421070</v>
      </c>
      <c r="K1353" s="45" t="str">
        <f t="shared" si="157"/>
        <v>61805030430421070240</v>
      </c>
    </row>
    <row r="1354" spans="1:11" s="38" customFormat="1">
      <c r="A1354" s="52" t="s">
        <v>1231</v>
      </c>
      <c r="B1354" s="53" t="s">
        <v>922</v>
      </c>
      <c r="C1354" s="67" t="s">
        <v>100</v>
      </c>
      <c r="D1354" s="67" t="s">
        <v>28</v>
      </c>
      <c r="E1354" s="67" t="s">
        <v>916</v>
      </c>
      <c r="F1354" s="67" t="s">
        <v>46</v>
      </c>
      <c r="G1354" s="55">
        <f>VLOOKUP($K1354,'[1]исх данные 2018-2019'!$A$10:$H$548,6,0)</f>
        <v>941720</v>
      </c>
      <c r="H1354" s="55">
        <f>VLOOKUP($K1354,'[1]исх данные 2018-2019'!$A$10:$H$548,7,0)</f>
        <v>941720</v>
      </c>
      <c r="I1354" s="67">
        <v>430421070</v>
      </c>
      <c r="J1354" s="36" t="str">
        <f t="shared" si="156"/>
        <v>0430421070</v>
      </c>
      <c r="K1354" s="45" t="str">
        <f t="shared" si="157"/>
        <v>61805030430421070244</v>
      </c>
    </row>
    <row r="1355" spans="1:11" s="38" customFormat="1" ht="38.25">
      <c r="A1355" s="57" t="s">
        <v>1311</v>
      </c>
      <c r="B1355" s="66" t="s">
        <v>922</v>
      </c>
      <c r="C1355" s="67" t="s">
        <v>100</v>
      </c>
      <c r="D1355" s="67" t="s">
        <v>28</v>
      </c>
      <c r="E1355" s="54" t="s">
        <v>918</v>
      </c>
      <c r="F1355" s="67" t="s">
        <v>24</v>
      </c>
      <c r="G1355" s="68">
        <f>G1356</f>
        <v>15996870</v>
      </c>
      <c r="H1355" s="68">
        <f>H1356</f>
        <v>6996870</v>
      </c>
      <c r="I1355" s="54">
        <v>430421080</v>
      </c>
      <c r="J1355" s="36" t="str">
        <f t="shared" si="156"/>
        <v>0430421080</v>
      </c>
      <c r="K1355" s="45" t="str">
        <f t="shared" si="157"/>
        <v>61805030430421080000</v>
      </c>
    </row>
    <row r="1356" spans="1:11" s="38" customFormat="1" ht="25.5">
      <c r="A1356" s="52" t="s">
        <v>43</v>
      </c>
      <c r="B1356" s="53" t="s">
        <v>922</v>
      </c>
      <c r="C1356" s="54" t="s">
        <v>100</v>
      </c>
      <c r="D1356" s="54" t="s">
        <v>28</v>
      </c>
      <c r="E1356" s="54" t="s">
        <v>918</v>
      </c>
      <c r="F1356" s="54" t="s">
        <v>44</v>
      </c>
      <c r="G1356" s="55">
        <f>G1357</f>
        <v>15996870</v>
      </c>
      <c r="H1356" s="55">
        <f>H1357</f>
        <v>6996870</v>
      </c>
      <c r="I1356" s="54">
        <v>430421080</v>
      </c>
      <c r="J1356" s="36" t="str">
        <f t="shared" si="156"/>
        <v>0430421080</v>
      </c>
      <c r="K1356" s="45" t="str">
        <f t="shared" si="157"/>
        <v>61805030430421080240</v>
      </c>
    </row>
    <row r="1357" spans="1:11" s="38" customFormat="1">
      <c r="A1357" s="52" t="s">
        <v>1231</v>
      </c>
      <c r="B1357" s="53" t="s">
        <v>922</v>
      </c>
      <c r="C1357" s="54" t="s">
        <v>100</v>
      </c>
      <c r="D1357" s="54" t="s">
        <v>28</v>
      </c>
      <c r="E1357" s="54" t="s">
        <v>918</v>
      </c>
      <c r="F1357" s="54" t="s">
        <v>46</v>
      </c>
      <c r="G1357" s="55">
        <f>VLOOKUP($K1357,'[1]исх данные 2018-2019'!$A$10:$H$548,6,0)</f>
        <v>15996870</v>
      </c>
      <c r="H1357" s="55">
        <f>VLOOKUP($K1357,'[1]исх данные 2018-2019'!$A$10:$H$548,7,0)</f>
        <v>6996870</v>
      </c>
      <c r="I1357" s="54">
        <v>430421080</v>
      </c>
      <c r="J1357" s="36" t="str">
        <f t="shared" si="156"/>
        <v>0430421080</v>
      </c>
      <c r="K1357" s="45" t="str">
        <f t="shared" si="157"/>
        <v>61805030430421080244</v>
      </c>
    </row>
    <row r="1358" spans="1:11" s="38" customFormat="1" ht="25.5">
      <c r="A1358" s="91" t="s">
        <v>101</v>
      </c>
      <c r="B1358" s="53" t="s">
        <v>922</v>
      </c>
      <c r="C1358" s="67" t="s">
        <v>100</v>
      </c>
      <c r="D1358" s="67" t="s">
        <v>28</v>
      </c>
      <c r="E1358" s="67" t="s">
        <v>102</v>
      </c>
      <c r="F1358" s="67" t="s">
        <v>24</v>
      </c>
      <c r="G1358" s="68">
        <f t="shared" ref="G1358:H1361" si="164">G1359</f>
        <v>2000000</v>
      </c>
      <c r="H1358" s="68">
        <f t="shared" si="164"/>
        <v>0</v>
      </c>
      <c r="I1358" s="67">
        <v>9800000000</v>
      </c>
      <c r="J1358" s="36" t="str">
        <f t="shared" si="156"/>
        <v>9800000000</v>
      </c>
      <c r="K1358" s="45" t="str">
        <f t="shared" si="157"/>
        <v>61805039800000000000</v>
      </c>
    </row>
    <row r="1359" spans="1:11" s="38" customFormat="1">
      <c r="A1359" s="91" t="s">
        <v>103</v>
      </c>
      <c r="B1359" s="53" t="s">
        <v>922</v>
      </c>
      <c r="C1359" s="67" t="s">
        <v>100</v>
      </c>
      <c r="D1359" s="67" t="s">
        <v>28</v>
      </c>
      <c r="E1359" s="67" t="s">
        <v>104</v>
      </c>
      <c r="F1359" s="67" t="s">
        <v>24</v>
      </c>
      <c r="G1359" s="68">
        <f t="shared" si="164"/>
        <v>2000000</v>
      </c>
      <c r="H1359" s="68">
        <f t="shared" si="164"/>
        <v>0</v>
      </c>
      <c r="I1359" s="67">
        <v>9810000000</v>
      </c>
      <c r="J1359" s="36" t="str">
        <f t="shared" si="156"/>
        <v>9810000000</v>
      </c>
      <c r="K1359" s="45" t="str">
        <f t="shared" si="157"/>
        <v>61805039810000000000</v>
      </c>
    </row>
    <row r="1360" spans="1:11" s="38" customFormat="1">
      <c r="A1360" s="52" t="s">
        <v>1312</v>
      </c>
      <c r="B1360" s="53" t="s">
        <v>922</v>
      </c>
      <c r="C1360" s="67" t="s">
        <v>100</v>
      </c>
      <c r="D1360" s="67" t="s">
        <v>28</v>
      </c>
      <c r="E1360" s="67" t="s">
        <v>1313</v>
      </c>
      <c r="F1360" s="67" t="s">
        <v>24</v>
      </c>
      <c r="G1360" s="68">
        <f t="shared" si="164"/>
        <v>2000000</v>
      </c>
      <c r="H1360" s="68">
        <f t="shared" si="164"/>
        <v>0</v>
      </c>
      <c r="I1360" s="67">
        <v>9810021450</v>
      </c>
      <c r="J1360" s="36" t="str">
        <f t="shared" si="156"/>
        <v>9810021450</v>
      </c>
      <c r="K1360" s="45" t="str">
        <f t="shared" si="157"/>
        <v>61805039810021450000</v>
      </c>
    </row>
    <row r="1361" spans="1:11" s="38" customFormat="1" ht="25.5">
      <c r="A1361" s="52" t="s">
        <v>43</v>
      </c>
      <c r="B1361" s="53" t="s">
        <v>922</v>
      </c>
      <c r="C1361" s="67" t="s">
        <v>100</v>
      </c>
      <c r="D1361" s="67" t="s">
        <v>28</v>
      </c>
      <c r="E1361" s="67" t="s">
        <v>1313</v>
      </c>
      <c r="F1361" s="67" t="s">
        <v>44</v>
      </c>
      <c r="G1361" s="55">
        <f t="shared" si="164"/>
        <v>2000000</v>
      </c>
      <c r="H1361" s="55">
        <f t="shared" si="164"/>
        <v>0</v>
      </c>
      <c r="I1361" s="67">
        <v>9810021450</v>
      </c>
      <c r="J1361" s="36" t="str">
        <f t="shared" si="156"/>
        <v>9810021450</v>
      </c>
      <c r="K1361" s="45" t="str">
        <f t="shared" si="157"/>
        <v>61805039810021450240</v>
      </c>
    </row>
    <row r="1362" spans="1:11" s="38" customFormat="1">
      <c r="A1362" s="52" t="s">
        <v>1231</v>
      </c>
      <c r="B1362" s="53" t="s">
        <v>922</v>
      </c>
      <c r="C1362" s="67" t="s">
        <v>100</v>
      </c>
      <c r="D1362" s="67" t="s">
        <v>28</v>
      </c>
      <c r="E1362" s="67" t="s">
        <v>1313</v>
      </c>
      <c r="F1362" s="67" t="s">
        <v>46</v>
      </c>
      <c r="G1362" s="55">
        <f>VLOOKUP($K1362,'[1]исх данные 2018-2019'!$A$10:$H$548,6,0)</f>
        <v>2000000</v>
      </c>
      <c r="H1362" s="55">
        <f>VLOOKUP($K1362,'[1]исх данные 2018-2019'!$A$10:$H$548,7,0)</f>
        <v>0</v>
      </c>
      <c r="I1362" s="67">
        <v>9810021450</v>
      </c>
      <c r="J1362" s="36" t="str">
        <f t="shared" si="156"/>
        <v>9810021450</v>
      </c>
      <c r="K1362" s="45" t="str">
        <f t="shared" si="157"/>
        <v>61805039810021450244</v>
      </c>
    </row>
    <row r="1363" spans="1:11" s="59" customFormat="1">
      <c r="A1363" s="40" t="s">
        <v>250</v>
      </c>
      <c r="B1363" s="41" t="s">
        <v>922</v>
      </c>
      <c r="C1363" s="42" t="s">
        <v>251</v>
      </c>
      <c r="D1363" s="42" t="s">
        <v>22</v>
      </c>
      <c r="E1363" s="42" t="s">
        <v>23</v>
      </c>
      <c r="F1363" s="42" t="s">
        <v>24</v>
      </c>
      <c r="G1363" s="43">
        <f t="shared" ref="G1363:H1366" si="165">G1364</f>
        <v>1480000</v>
      </c>
      <c r="H1363" s="43">
        <f t="shared" si="165"/>
        <v>1480000</v>
      </c>
      <c r="I1363" s="42">
        <v>0</v>
      </c>
      <c r="J1363" s="36" t="str">
        <f t="shared" si="156"/>
        <v>0000000000</v>
      </c>
      <c r="K1363" s="45" t="str">
        <f t="shared" si="157"/>
        <v>61808000000000000000</v>
      </c>
    </row>
    <row r="1364" spans="1:11" s="38" customFormat="1">
      <c r="A1364" s="47" t="s">
        <v>252</v>
      </c>
      <c r="B1364" s="48" t="s">
        <v>922</v>
      </c>
      <c r="C1364" s="49" t="s">
        <v>251</v>
      </c>
      <c r="D1364" s="49" t="s">
        <v>26</v>
      </c>
      <c r="E1364" s="49" t="s">
        <v>23</v>
      </c>
      <c r="F1364" s="49" t="s">
        <v>24</v>
      </c>
      <c r="G1364" s="50">
        <f t="shared" si="165"/>
        <v>1480000</v>
      </c>
      <c r="H1364" s="50">
        <f t="shared" si="165"/>
        <v>1480000</v>
      </c>
      <c r="I1364" s="49">
        <v>0</v>
      </c>
      <c r="J1364" s="36" t="str">
        <f t="shared" si="156"/>
        <v>0000000000</v>
      </c>
      <c r="K1364" s="45" t="str">
        <f t="shared" si="157"/>
        <v>61808010000000000000</v>
      </c>
    </row>
    <row r="1365" spans="1:11" s="38" customFormat="1">
      <c r="A1365" s="52" t="s">
        <v>253</v>
      </c>
      <c r="B1365" s="53" t="s">
        <v>922</v>
      </c>
      <c r="C1365" s="54" t="s">
        <v>251</v>
      </c>
      <c r="D1365" s="54" t="s">
        <v>26</v>
      </c>
      <c r="E1365" s="54" t="s">
        <v>254</v>
      </c>
      <c r="F1365" s="54" t="s">
        <v>24</v>
      </c>
      <c r="G1365" s="55">
        <f t="shared" si="165"/>
        <v>1480000</v>
      </c>
      <c r="H1365" s="55">
        <f t="shared" si="165"/>
        <v>1480000</v>
      </c>
      <c r="I1365" s="54">
        <v>700000000</v>
      </c>
      <c r="J1365" s="36" t="str">
        <f t="shared" si="156"/>
        <v>0700000000</v>
      </c>
      <c r="K1365" s="45" t="str">
        <f t="shared" si="157"/>
        <v>61808010700000000000</v>
      </c>
    </row>
    <row r="1366" spans="1:11" s="59" customFormat="1" ht="38.25">
      <c r="A1366" s="57" t="s">
        <v>437</v>
      </c>
      <c r="B1366" s="53" t="s">
        <v>922</v>
      </c>
      <c r="C1366" s="54" t="s">
        <v>251</v>
      </c>
      <c r="D1366" s="54" t="s">
        <v>26</v>
      </c>
      <c r="E1366" s="54" t="s">
        <v>256</v>
      </c>
      <c r="F1366" s="54" t="s">
        <v>24</v>
      </c>
      <c r="G1366" s="55">
        <f t="shared" si="165"/>
        <v>1480000</v>
      </c>
      <c r="H1366" s="55">
        <f t="shared" si="165"/>
        <v>1480000</v>
      </c>
      <c r="I1366" s="54">
        <v>710000000</v>
      </c>
      <c r="J1366" s="36" t="str">
        <f t="shared" si="156"/>
        <v>0710000000</v>
      </c>
      <c r="K1366" s="45" t="str">
        <f t="shared" si="157"/>
        <v>61808010710000000000</v>
      </c>
    </row>
    <row r="1367" spans="1:11" s="59" customFormat="1" ht="51">
      <c r="A1367" s="91" t="s">
        <v>257</v>
      </c>
      <c r="B1367" s="66" t="s">
        <v>922</v>
      </c>
      <c r="C1367" s="67" t="s">
        <v>251</v>
      </c>
      <c r="D1367" s="67" t="s">
        <v>26</v>
      </c>
      <c r="E1367" s="67" t="s">
        <v>258</v>
      </c>
      <c r="F1367" s="67" t="s">
        <v>24</v>
      </c>
      <c r="G1367" s="68">
        <f>G1368+G1371</f>
        <v>1480000</v>
      </c>
      <c r="H1367" s="68">
        <f>H1368+H1371</f>
        <v>1480000</v>
      </c>
      <c r="I1367" s="67">
        <v>710100000</v>
      </c>
      <c r="J1367" s="36" t="str">
        <f t="shared" si="156"/>
        <v>0710100000</v>
      </c>
      <c r="K1367" s="45" t="str">
        <f t="shared" si="157"/>
        <v>61808010710100000000</v>
      </c>
    </row>
    <row r="1368" spans="1:11" s="59" customFormat="1">
      <c r="A1368" s="52" t="s">
        <v>259</v>
      </c>
      <c r="B1368" s="53" t="s">
        <v>922</v>
      </c>
      <c r="C1368" s="54" t="s">
        <v>251</v>
      </c>
      <c r="D1368" s="54" t="s">
        <v>26</v>
      </c>
      <c r="E1368" s="54" t="s">
        <v>260</v>
      </c>
      <c r="F1368" s="54" t="s">
        <v>24</v>
      </c>
      <c r="G1368" s="55">
        <f>G1369</f>
        <v>919000</v>
      </c>
      <c r="H1368" s="55">
        <f>H1369</f>
        <v>919000</v>
      </c>
      <c r="I1368" s="54">
        <v>710120060</v>
      </c>
      <c r="J1368" s="36" t="str">
        <f t="shared" ref="J1368:J1431" si="166">TEXT(I1368,"0000000000")</f>
        <v>0710120060</v>
      </c>
      <c r="K1368" s="45" t="str">
        <f t="shared" ref="K1368:K1431" si="167">CONCATENATE(B1368,C1368,D1368,J1368,F1368)</f>
        <v>61808010710120060000</v>
      </c>
    </row>
    <row r="1369" spans="1:11" s="59" customFormat="1" ht="25.5">
      <c r="A1369" s="52" t="s">
        <v>43</v>
      </c>
      <c r="B1369" s="53" t="s">
        <v>922</v>
      </c>
      <c r="C1369" s="54" t="s">
        <v>251</v>
      </c>
      <c r="D1369" s="54" t="s">
        <v>26</v>
      </c>
      <c r="E1369" s="54" t="s">
        <v>260</v>
      </c>
      <c r="F1369" s="54" t="s">
        <v>44</v>
      </c>
      <c r="G1369" s="55">
        <f>G1370</f>
        <v>919000</v>
      </c>
      <c r="H1369" s="55">
        <f>H1370</f>
        <v>919000</v>
      </c>
      <c r="I1369" s="54">
        <v>710120060</v>
      </c>
      <c r="J1369" s="36" t="str">
        <f t="shared" si="166"/>
        <v>0710120060</v>
      </c>
      <c r="K1369" s="45" t="str">
        <f t="shared" si="167"/>
        <v>61808010710120060240</v>
      </c>
    </row>
    <row r="1370" spans="1:11" s="38" customFormat="1">
      <c r="A1370" s="52" t="s">
        <v>1231</v>
      </c>
      <c r="B1370" s="53" t="s">
        <v>922</v>
      </c>
      <c r="C1370" s="54" t="s">
        <v>251</v>
      </c>
      <c r="D1370" s="54" t="s">
        <v>26</v>
      </c>
      <c r="E1370" s="54" t="s">
        <v>260</v>
      </c>
      <c r="F1370" s="54" t="s">
        <v>46</v>
      </c>
      <c r="G1370" s="55">
        <f>VLOOKUP($K1370,'[1]исх данные 2018-2019'!$A$10:$H$548,6,0)</f>
        <v>919000</v>
      </c>
      <c r="H1370" s="55">
        <f>VLOOKUP($K1370,'[1]исх данные 2018-2019'!$A$10:$H$548,7,0)</f>
        <v>919000</v>
      </c>
      <c r="I1370" s="54">
        <v>710120060</v>
      </c>
      <c r="J1370" s="36" t="str">
        <f t="shared" si="166"/>
        <v>0710120060</v>
      </c>
      <c r="K1370" s="45" t="str">
        <f t="shared" si="167"/>
        <v>61808010710120060244</v>
      </c>
    </row>
    <row r="1371" spans="1:11" s="38" customFormat="1" ht="25.5">
      <c r="A1371" s="57" t="s">
        <v>919</v>
      </c>
      <c r="B1371" s="53" t="s">
        <v>922</v>
      </c>
      <c r="C1371" s="54" t="s">
        <v>251</v>
      </c>
      <c r="D1371" s="54" t="s">
        <v>26</v>
      </c>
      <c r="E1371" s="54" t="s">
        <v>920</v>
      </c>
      <c r="F1371" s="54" t="s">
        <v>24</v>
      </c>
      <c r="G1371" s="55">
        <f>G1372</f>
        <v>561000</v>
      </c>
      <c r="H1371" s="55">
        <f>H1372</f>
        <v>561000</v>
      </c>
      <c r="I1371" s="54">
        <v>710121130</v>
      </c>
      <c r="J1371" s="36" t="str">
        <f t="shared" si="166"/>
        <v>0710121130</v>
      </c>
      <c r="K1371" s="45" t="str">
        <f t="shared" si="167"/>
        <v>61808010710121130000</v>
      </c>
    </row>
    <row r="1372" spans="1:11" s="38" customFormat="1" ht="25.5">
      <c r="A1372" s="52" t="s">
        <v>43</v>
      </c>
      <c r="B1372" s="53" t="s">
        <v>922</v>
      </c>
      <c r="C1372" s="54" t="s">
        <v>251</v>
      </c>
      <c r="D1372" s="54" t="s">
        <v>26</v>
      </c>
      <c r="E1372" s="54" t="s">
        <v>920</v>
      </c>
      <c r="F1372" s="54" t="s">
        <v>44</v>
      </c>
      <c r="G1372" s="55">
        <f>G1373</f>
        <v>561000</v>
      </c>
      <c r="H1372" s="55">
        <f>H1373</f>
        <v>561000</v>
      </c>
      <c r="I1372" s="54">
        <v>710121130</v>
      </c>
      <c r="J1372" s="36" t="str">
        <f t="shared" si="166"/>
        <v>0710121130</v>
      </c>
      <c r="K1372" s="45" t="str">
        <f t="shared" si="167"/>
        <v>61808010710121130240</v>
      </c>
    </row>
    <row r="1373" spans="1:11" s="38" customFormat="1">
      <c r="A1373" s="52" t="s">
        <v>1231</v>
      </c>
      <c r="B1373" s="53" t="s">
        <v>922</v>
      </c>
      <c r="C1373" s="54" t="s">
        <v>251</v>
      </c>
      <c r="D1373" s="54" t="s">
        <v>26</v>
      </c>
      <c r="E1373" s="54" t="s">
        <v>920</v>
      </c>
      <c r="F1373" s="54" t="s">
        <v>46</v>
      </c>
      <c r="G1373" s="55">
        <f>VLOOKUP($K1373,'[1]исх данные 2018-2019'!$A$10:$H$548,6,0)</f>
        <v>561000</v>
      </c>
      <c r="H1373" s="55">
        <f>VLOOKUP($K1373,'[1]исх данные 2018-2019'!$A$10:$H$548,7,0)</f>
        <v>561000</v>
      </c>
      <c r="I1373" s="54">
        <v>710121130</v>
      </c>
      <c r="J1373" s="36" t="str">
        <f t="shared" si="166"/>
        <v>0710121130</v>
      </c>
      <c r="K1373" s="45" t="str">
        <f t="shared" si="167"/>
        <v>61808010710121130244</v>
      </c>
    </row>
    <row r="1374" spans="1:11" s="38" customFormat="1">
      <c r="A1374" s="65"/>
      <c r="B1374" s="53"/>
      <c r="C1374" s="54"/>
      <c r="D1374" s="54"/>
      <c r="E1374" s="54"/>
      <c r="F1374" s="54"/>
      <c r="G1374" s="55"/>
      <c r="H1374" s="55"/>
      <c r="I1374" s="54"/>
      <c r="J1374" s="36" t="str">
        <f t="shared" si="166"/>
        <v>0000000000</v>
      </c>
      <c r="K1374" s="45" t="str">
        <f t="shared" si="167"/>
        <v>0000000000</v>
      </c>
    </row>
    <row r="1375" spans="1:11" s="38" customFormat="1">
      <c r="A1375" s="31" t="s">
        <v>939</v>
      </c>
      <c r="B1375" s="32" t="s">
        <v>940</v>
      </c>
      <c r="C1375" s="33" t="s">
        <v>22</v>
      </c>
      <c r="D1375" s="33" t="s">
        <v>22</v>
      </c>
      <c r="E1375" s="129" t="s">
        <v>23</v>
      </c>
      <c r="F1375" s="33" t="s">
        <v>24</v>
      </c>
      <c r="G1375" s="34">
        <f>G1376+G1421+G1432+G1456</f>
        <v>197553650</v>
      </c>
      <c r="H1375" s="34">
        <f>H1376+H1421+H1432+H1456</f>
        <v>199261830</v>
      </c>
      <c r="I1375" s="129">
        <v>0</v>
      </c>
      <c r="J1375" s="36" t="str">
        <f t="shared" si="166"/>
        <v>0000000000</v>
      </c>
      <c r="K1375" s="45" t="str">
        <f t="shared" si="167"/>
        <v>61900000000000000000</v>
      </c>
    </row>
    <row r="1376" spans="1:11" s="59" customFormat="1">
      <c r="A1376" s="40" t="s">
        <v>25</v>
      </c>
      <c r="B1376" s="41" t="s">
        <v>940</v>
      </c>
      <c r="C1376" s="42" t="s">
        <v>26</v>
      </c>
      <c r="D1376" s="42" t="s">
        <v>22</v>
      </c>
      <c r="E1376" s="42" t="s">
        <v>23</v>
      </c>
      <c r="F1376" s="42" t="s">
        <v>24</v>
      </c>
      <c r="G1376" s="43">
        <f>G1377+G1403</f>
        <v>46707150</v>
      </c>
      <c r="H1376" s="43">
        <f>H1377+H1403</f>
        <v>43253190</v>
      </c>
      <c r="I1376" s="42">
        <v>0</v>
      </c>
      <c r="J1376" s="36" t="str">
        <f t="shared" si="166"/>
        <v>0000000000</v>
      </c>
      <c r="K1376" s="45" t="str">
        <f t="shared" si="167"/>
        <v>61901000000000000000</v>
      </c>
    </row>
    <row r="1377" spans="1:17" s="38" customFormat="1" ht="38.25">
      <c r="A1377" s="47" t="s">
        <v>85</v>
      </c>
      <c r="B1377" s="48" t="s">
        <v>940</v>
      </c>
      <c r="C1377" s="49" t="s">
        <v>26</v>
      </c>
      <c r="D1377" s="49" t="s">
        <v>86</v>
      </c>
      <c r="E1377" s="49" t="s">
        <v>23</v>
      </c>
      <c r="F1377" s="49" t="s">
        <v>24</v>
      </c>
      <c r="G1377" s="50">
        <f t="shared" ref="G1377:H1378" si="168">G1378</f>
        <v>42676390</v>
      </c>
      <c r="H1377" s="50">
        <f t="shared" si="168"/>
        <v>42676390</v>
      </c>
      <c r="I1377" s="49">
        <v>0</v>
      </c>
      <c r="J1377" s="36" t="str">
        <f t="shared" si="166"/>
        <v>0000000000</v>
      </c>
      <c r="K1377" s="45" t="str">
        <f t="shared" si="167"/>
        <v>61901040000000000000</v>
      </c>
    </row>
    <row r="1378" spans="1:17" s="38" customFormat="1" ht="25.5">
      <c r="A1378" s="52" t="s">
        <v>941</v>
      </c>
      <c r="B1378" s="54" t="s">
        <v>940</v>
      </c>
      <c r="C1378" s="54" t="s">
        <v>26</v>
      </c>
      <c r="D1378" s="54" t="s">
        <v>86</v>
      </c>
      <c r="E1378" s="54" t="s">
        <v>942</v>
      </c>
      <c r="F1378" s="54" t="s">
        <v>24</v>
      </c>
      <c r="G1378" s="55">
        <f t="shared" si="168"/>
        <v>42676390</v>
      </c>
      <c r="H1378" s="55">
        <f t="shared" si="168"/>
        <v>42676390</v>
      </c>
      <c r="I1378" s="54">
        <v>8200000000</v>
      </c>
      <c r="J1378" s="36" t="str">
        <f t="shared" si="166"/>
        <v>8200000000</v>
      </c>
      <c r="K1378" s="45" t="str">
        <f t="shared" si="167"/>
        <v>61901048200000000000</v>
      </c>
    </row>
    <row r="1379" spans="1:17" s="38" customFormat="1" ht="25.5">
      <c r="A1379" s="52" t="s">
        <v>943</v>
      </c>
      <c r="B1379" s="54" t="s">
        <v>940</v>
      </c>
      <c r="C1379" s="54" t="s">
        <v>26</v>
      </c>
      <c r="D1379" s="54" t="s">
        <v>86</v>
      </c>
      <c r="E1379" s="54" t="s">
        <v>944</v>
      </c>
      <c r="F1379" s="54" t="s">
        <v>24</v>
      </c>
      <c r="G1379" s="68">
        <f>G1400+G1393+G1389+G1380</f>
        <v>42676390</v>
      </c>
      <c r="H1379" s="68">
        <f>H1400+H1393+H1389+H1380</f>
        <v>42676390</v>
      </c>
      <c r="I1379" s="54">
        <v>8210000000</v>
      </c>
      <c r="J1379" s="36" t="str">
        <f t="shared" si="166"/>
        <v>8210000000</v>
      </c>
      <c r="K1379" s="45" t="str">
        <f t="shared" si="167"/>
        <v>61901048210000000000</v>
      </c>
    </row>
    <row r="1380" spans="1:17" s="38" customFormat="1" ht="25.5">
      <c r="A1380" s="52" t="s">
        <v>33</v>
      </c>
      <c r="B1380" s="54" t="s">
        <v>940</v>
      </c>
      <c r="C1380" s="54" t="s">
        <v>26</v>
      </c>
      <c r="D1380" s="54" t="s">
        <v>86</v>
      </c>
      <c r="E1380" s="54" t="s">
        <v>945</v>
      </c>
      <c r="F1380" s="54" t="s">
        <v>24</v>
      </c>
      <c r="G1380" s="68">
        <f>G1381+G1384+G1386</f>
        <v>5112310</v>
      </c>
      <c r="H1380" s="68">
        <f>H1381+H1384+H1386</f>
        <v>5112310</v>
      </c>
      <c r="I1380" s="54">
        <v>8210010010</v>
      </c>
      <c r="J1380" s="36" t="str">
        <f t="shared" si="166"/>
        <v>8210010010</v>
      </c>
      <c r="K1380" s="45" t="str">
        <f t="shared" si="167"/>
        <v>61901048210010010000</v>
      </c>
    </row>
    <row r="1381" spans="1:17" s="38" customFormat="1">
      <c r="A1381" s="65" t="s">
        <v>35</v>
      </c>
      <c r="B1381" s="67" t="s">
        <v>940</v>
      </c>
      <c r="C1381" s="67" t="s">
        <v>26</v>
      </c>
      <c r="D1381" s="67" t="s">
        <v>86</v>
      </c>
      <c r="E1381" s="54" t="s">
        <v>945</v>
      </c>
      <c r="F1381" s="67" t="s">
        <v>36</v>
      </c>
      <c r="G1381" s="55">
        <f>SUM(G1382:G1383)</f>
        <v>836550</v>
      </c>
      <c r="H1381" s="55">
        <f>SUM(H1382:H1383)</f>
        <v>836550</v>
      </c>
      <c r="I1381" s="54">
        <v>8210010010</v>
      </c>
      <c r="J1381" s="36" t="str">
        <f t="shared" si="166"/>
        <v>8210010010</v>
      </c>
      <c r="K1381" s="45" t="str">
        <f t="shared" si="167"/>
        <v>61901048210010010120</v>
      </c>
    </row>
    <row r="1382" spans="1:17" s="59" customFormat="1" ht="25.5">
      <c r="A1382" s="57" t="s">
        <v>37</v>
      </c>
      <c r="B1382" s="67" t="s">
        <v>940</v>
      </c>
      <c r="C1382" s="67" t="s">
        <v>26</v>
      </c>
      <c r="D1382" s="67" t="s">
        <v>86</v>
      </c>
      <c r="E1382" s="54" t="s">
        <v>945</v>
      </c>
      <c r="F1382" s="54" t="s">
        <v>38</v>
      </c>
      <c r="G1382" s="55">
        <f>VLOOKUP($K1382,'[1]исх данные 2018-2019'!$A$10:$H$548,6,0)</f>
        <v>642510</v>
      </c>
      <c r="H1382" s="55">
        <f>VLOOKUP($K1382,'[1]исх данные 2018-2019'!$A$10:$H$548,7,0)</f>
        <v>642510</v>
      </c>
      <c r="I1382" s="54">
        <v>8210010010</v>
      </c>
      <c r="J1382" s="36" t="str">
        <f t="shared" si="166"/>
        <v>8210010010</v>
      </c>
      <c r="K1382" s="45" t="str">
        <f t="shared" si="167"/>
        <v>61901048210010010122</v>
      </c>
    </row>
    <row r="1383" spans="1:17" s="38" customFormat="1" ht="25.5">
      <c r="A1383" s="57" t="s">
        <v>41</v>
      </c>
      <c r="B1383" s="67" t="s">
        <v>940</v>
      </c>
      <c r="C1383" s="67" t="s">
        <v>26</v>
      </c>
      <c r="D1383" s="67" t="s">
        <v>86</v>
      </c>
      <c r="E1383" s="54" t="s">
        <v>945</v>
      </c>
      <c r="F1383" s="54" t="s">
        <v>42</v>
      </c>
      <c r="G1383" s="55">
        <f>VLOOKUP($K1383,'[1]исх данные 2018-2019'!$A$10:$H$548,6,0)</f>
        <v>194040</v>
      </c>
      <c r="H1383" s="55">
        <f>VLOOKUP($K1383,'[1]исх данные 2018-2019'!$A$10:$H$548,7,0)</f>
        <v>194040</v>
      </c>
      <c r="I1383" s="54">
        <v>8210010010</v>
      </c>
      <c r="J1383" s="36" t="str">
        <f t="shared" si="166"/>
        <v>8210010010</v>
      </c>
      <c r="K1383" s="45" t="str">
        <f t="shared" si="167"/>
        <v>61901048210010010129</v>
      </c>
    </row>
    <row r="1384" spans="1:17" s="38" customFormat="1" ht="25.5">
      <c r="A1384" s="52" t="s">
        <v>43</v>
      </c>
      <c r="B1384" s="67" t="s">
        <v>940</v>
      </c>
      <c r="C1384" s="67" t="s">
        <v>26</v>
      </c>
      <c r="D1384" s="67" t="s">
        <v>86</v>
      </c>
      <c r="E1384" s="54" t="s">
        <v>945</v>
      </c>
      <c r="F1384" s="54" t="s">
        <v>44</v>
      </c>
      <c r="G1384" s="55">
        <f>G1385</f>
        <v>3935760</v>
      </c>
      <c r="H1384" s="55">
        <f>H1385</f>
        <v>3935760</v>
      </c>
      <c r="I1384" s="54">
        <v>8210010010</v>
      </c>
      <c r="J1384" s="36" t="str">
        <f t="shared" si="166"/>
        <v>8210010010</v>
      </c>
      <c r="K1384" s="45" t="str">
        <f t="shared" si="167"/>
        <v>61901048210010010240</v>
      </c>
    </row>
    <row r="1385" spans="1:17" s="59" customFormat="1">
      <c r="A1385" s="52" t="s">
        <v>1231</v>
      </c>
      <c r="B1385" s="67" t="s">
        <v>940</v>
      </c>
      <c r="C1385" s="67" t="s">
        <v>26</v>
      </c>
      <c r="D1385" s="67" t="s">
        <v>86</v>
      </c>
      <c r="E1385" s="54" t="s">
        <v>945</v>
      </c>
      <c r="F1385" s="54" t="s">
        <v>46</v>
      </c>
      <c r="G1385" s="55">
        <f>VLOOKUP($K1385,'[1]исх данные 2018-2019'!$A$10:$H$548,6,0)</f>
        <v>3935760</v>
      </c>
      <c r="H1385" s="55">
        <f>VLOOKUP($K1385,'[1]исх данные 2018-2019'!$A$10:$H$548,7,0)</f>
        <v>3935760</v>
      </c>
      <c r="I1385" s="54">
        <v>8210010010</v>
      </c>
      <c r="J1385" s="36" t="str">
        <f t="shared" si="166"/>
        <v>8210010010</v>
      </c>
      <c r="K1385" s="45" t="str">
        <f t="shared" si="167"/>
        <v>61901048210010010244</v>
      </c>
    </row>
    <row r="1386" spans="1:17" s="59" customFormat="1">
      <c r="A1386" s="52" t="s">
        <v>47</v>
      </c>
      <c r="B1386" s="67" t="s">
        <v>940</v>
      </c>
      <c r="C1386" s="67" t="s">
        <v>26</v>
      </c>
      <c r="D1386" s="67" t="s">
        <v>86</v>
      </c>
      <c r="E1386" s="54" t="s">
        <v>945</v>
      </c>
      <c r="F1386" s="67" t="s">
        <v>48</v>
      </c>
      <c r="G1386" s="55">
        <f>SUM(G1387:G1388)</f>
        <v>340000</v>
      </c>
      <c r="H1386" s="55">
        <f>SUM(H1387:H1388)</f>
        <v>340000</v>
      </c>
      <c r="I1386" s="54">
        <v>8210010010</v>
      </c>
      <c r="J1386" s="36" t="str">
        <f t="shared" si="166"/>
        <v>8210010010</v>
      </c>
      <c r="K1386" s="45" t="str">
        <f t="shared" si="167"/>
        <v>61901048210010010850</v>
      </c>
    </row>
    <row r="1387" spans="1:17" s="59" customFormat="1">
      <c r="A1387" s="57" t="s">
        <v>49</v>
      </c>
      <c r="B1387" s="67" t="s">
        <v>940</v>
      </c>
      <c r="C1387" s="67" t="s">
        <v>26</v>
      </c>
      <c r="D1387" s="67" t="s">
        <v>86</v>
      </c>
      <c r="E1387" s="54" t="s">
        <v>945</v>
      </c>
      <c r="F1387" s="54" t="s">
        <v>50</v>
      </c>
      <c r="G1387" s="55">
        <f>VLOOKUP($K1387,'[1]исх данные 2018-2019'!$A$10:$H$548,6,0)</f>
        <v>320000</v>
      </c>
      <c r="H1387" s="55">
        <f>VLOOKUP($K1387,'[1]исх данные 2018-2019'!$A$10:$H$548,7,0)</f>
        <v>320000</v>
      </c>
      <c r="I1387" s="54">
        <v>8210010010</v>
      </c>
      <c r="J1387" s="36" t="str">
        <f t="shared" si="166"/>
        <v>8210010010</v>
      </c>
      <c r="K1387" s="45" t="str">
        <f t="shared" si="167"/>
        <v>61901048210010010851</v>
      </c>
    </row>
    <row r="1388" spans="1:17" s="59" customFormat="1">
      <c r="A1388" s="57" t="s">
        <v>51</v>
      </c>
      <c r="B1388" s="67" t="s">
        <v>940</v>
      </c>
      <c r="C1388" s="67" t="s">
        <v>26</v>
      </c>
      <c r="D1388" s="67" t="s">
        <v>86</v>
      </c>
      <c r="E1388" s="54" t="s">
        <v>945</v>
      </c>
      <c r="F1388" s="54" t="s">
        <v>52</v>
      </c>
      <c r="G1388" s="55">
        <f>VLOOKUP($K1388,'[1]исх данные 2018-2019'!$A$10:$H$548,6,0)</f>
        <v>20000</v>
      </c>
      <c r="H1388" s="55">
        <f>VLOOKUP($K1388,'[1]исх данные 2018-2019'!$A$10:$H$548,7,0)</f>
        <v>20000</v>
      </c>
      <c r="I1388" s="54">
        <v>8210010010</v>
      </c>
      <c r="J1388" s="36" t="str">
        <f t="shared" si="166"/>
        <v>8210010010</v>
      </c>
      <c r="K1388" s="45" t="str">
        <f t="shared" si="167"/>
        <v>61901048210010010852</v>
      </c>
    </row>
    <row r="1389" spans="1:17" s="38" customFormat="1" ht="25.5">
      <c r="A1389" s="65" t="s">
        <v>928</v>
      </c>
      <c r="B1389" s="67" t="s">
        <v>940</v>
      </c>
      <c r="C1389" s="67" t="s">
        <v>26</v>
      </c>
      <c r="D1389" s="67" t="s">
        <v>86</v>
      </c>
      <c r="E1389" s="67" t="s">
        <v>946</v>
      </c>
      <c r="F1389" s="67" t="s">
        <v>24</v>
      </c>
      <c r="G1389" s="68">
        <f>G1390</f>
        <v>35958200</v>
      </c>
      <c r="H1389" s="68">
        <f>H1390</f>
        <v>35958200</v>
      </c>
      <c r="I1389" s="67">
        <v>8210010020</v>
      </c>
      <c r="J1389" s="36" t="str">
        <f t="shared" si="166"/>
        <v>8210010020</v>
      </c>
      <c r="K1389" s="45" t="str">
        <f t="shared" si="167"/>
        <v>61901048210010020000</v>
      </c>
      <c r="L1389" s="34"/>
      <c r="M1389" s="93"/>
      <c r="N1389" s="34"/>
      <c r="P1389" s="93"/>
      <c r="Q1389" s="34" t="e">
        <f>#REF!-P1389</f>
        <v>#REF!</v>
      </c>
    </row>
    <row r="1390" spans="1:17" s="59" customFormat="1">
      <c r="A1390" s="65" t="s">
        <v>35</v>
      </c>
      <c r="B1390" s="67" t="s">
        <v>940</v>
      </c>
      <c r="C1390" s="67" t="s">
        <v>26</v>
      </c>
      <c r="D1390" s="67" t="s">
        <v>86</v>
      </c>
      <c r="E1390" s="67" t="s">
        <v>946</v>
      </c>
      <c r="F1390" s="67" t="s">
        <v>36</v>
      </c>
      <c r="G1390" s="55">
        <f>SUM(G1391:G1392)</f>
        <v>35958200</v>
      </c>
      <c r="H1390" s="55">
        <f>SUM(H1391:H1392)</f>
        <v>35958200</v>
      </c>
      <c r="I1390" s="67">
        <v>8210010020</v>
      </c>
      <c r="J1390" s="36" t="str">
        <f t="shared" si="166"/>
        <v>8210010020</v>
      </c>
      <c r="K1390" s="45" t="str">
        <f t="shared" si="167"/>
        <v>61901048210010020120</v>
      </c>
    </row>
    <row r="1391" spans="1:17" s="59" customFormat="1">
      <c r="A1391" s="57" t="s">
        <v>57</v>
      </c>
      <c r="B1391" s="67" t="s">
        <v>940</v>
      </c>
      <c r="C1391" s="67" t="s">
        <v>26</v>
      </c>
      <c r="D1391" s="67" t="s">
        <v>86</v>
      </c>
      <c r="E1391" s="67" t="s">
        <v>946</v>
      </c>
      <c r="F1391" s="54" t="s">
        <v>58</v>
      </c>
      <c r="G1391" s="55">
        <f>VLOOKUP($K1391,'[1]исх данные 2018-2019'!$A$10:$H$548,6,0)</f>
        <v>27617670</v>
      </c>
      <c r="H1391" s="55">
        <f>VLOOKUP($K1391,'[1]исх данные 2018-2019'!$A$10:$H$548,7,0)</f>
        <v>27617670</v>
      </c>
      <c r="I1391" s="67">
        <v>8210010020</v>
      </c>
      <c r="J1391" s="36" t="str">
        <f t="shared" si="166"/>
        <v>8210010020</v>
      </c>
      <c r="K1391" s="45" t="str">
        <f t="shared" si="167"/>
        <v>61901048210010020121</v>
      </c>
    </row>
    <row r="1392" spans="1:17" s="38" customFormat="1" ht="25.5">
      <c r="A1392" s="57" t="s">
        <v>41</v>
      </c>
      <c r="B1392" s="67" t="s">
        <v>940</v>
      </c>
      <c r="C1392" s="67" t="s">
        <v>26</v>
      </c>
      <c r="D1392" s="67" t="s">
        <v>86</v>
      </c>
      <c r="E1392" s="67" t="s">
        <v>946</v>
      </c>
      <c r="F1392" s="54" t="s">
        <v>42</v>
      </c>
      <c r="G1392" s="55">
        <f>VLOOKUP($K1392,'[1]исх данные 2018-2019'!$A$10:$H$548,6,0)</f>
        <v>8340530</v>
      </c>
      <c r="H1392" s="55">
        <f>VLOOKUP($K1392,'[1]исх данные 2018-2019'!$A$10:$H$548,7,0)</f>
        <v>8340530</v>
      </c>
      <c r="I1392" s="67">
        <v>8210010020</v>
      </c>
      <c r="J1392" s="36" t="str">
        <f t="shared" si="166"/>
        <v>8210010020</v>
      </c>
      <c r="K1392" s="45" t="str">
        <f t="shared" si="167"/>
        <v>61901048210010020129</v>
      </c>
    </row>
    <row r="1393" spans="1:11" s="38" customFormat="1" ht="38.25">
      <c r="A1393" s="113" t="s">
        <v>536</v>
      </c>
      <c r="B1393" s="67" t="s">
        <v>940</v>
      </c>
      <c r="C1393" s="67" t="s">
        <v>26</v>
      </c>
      <c r="D1393" s="67" t="s">
        <v>86</v>
      </c>
      <c r="E1393" s="67" t="s">
        <v>947</v>
      </c>
      <c r="F1393" s="67" t="s">
        <v>24</v>
      </c>
      <c r="G1393" s="68">
        <f>G1394+G1398</f>
        <v>1534980</v>
      </c>
      <c r="H1393" s="68">
        <f>H1394+H1398</f>
        <v>1534980</v>
      </c>
      <c r="I1393" s="67">
        <v>8210076200</v>
      </c>
      <c r="J1393" s="36" t="str">
        <f t="shared" si="166"/>
        <v>8210076200</v>
      </c>
      <c r="K1393" s="45" t="str">
        <f t="shared" si="167"/>
        <v>61901048210076200000</v>
      </c>
    </row>
    <row r="1394" spans="1:11" s="59" customFormat="1">
      <c r="A1394" s="65" t="s">
        <v>35</v>
      </c>
      <c r="B1394" s="67" t="s">
        <v>940</v>
      </c>
      <c r="C1394" s="67" t="s">
        <v>26</v>
      </c>
      <c r="D1394" s="67" t="s">
        <v>86</v>
      </c>
      <c r="E1394" s="67" t="s">
        <v>947</v>
      </c>
      <c r="F1394" s="67" t="s">
        <v>36</v>
      </c>
      <c r="G1394" s="55">
        <f>SUM(G1395:G1397)</f>
        <v>1338680</v>
      </c>
      <c r="H1394" s="55">
        <f>SUM(H1395:H1397)</f>
        <v>1338680</v>
      </c>
      <c r="I1394" s="67">
        <v>8210076200</v>
      </c>
      <c r="J1394" s="36" t="str">
        <f t="shared" si="166"/>
        <v>8210076200</v>
      </c>
      <c r="K1394" s="45" t="str">
        <f t="shared" si="167"/>
        <v>61901048210076200120</v>
      </c>
    </row>
    <row r="1395" spans="1:11" s="38" customFormat="1">
      <c r="A1395" s="57" t="s">
        <v>57</v>
      </c>
      <c r="B1395" s="67" t="s">
        <v>940</v>
      </c>
      <c r="C1395" s="67" t="s">
        <v>26</v>
      </c>
      <c r="D1395" s="67" t="s">
        <v>86</v>
      </c>
      <c r="E1395" s="67" t="s">
        <v>947</v>
      </c>
      <c r="F1395" s="54" t="s">
        <v>58</v>
      </c>
      <c r="G1395" s="55">
        <f>VLOOKUP($K1395,'[1]исх данные 2018-2019'!$A$10:$H$548,6,0)</f>
        <v>977110</v>
      </c>
      <c r="H1395" s="55">
        <f>VLOOKUP($K1395,'[1]исх данные 2018-2019'!$A$10:$H$548,7,0)</f>
        <v>977110</v>
      </c>
      <c r="I1395" s="67">
        <v>8210076200</v>
      </c>
      <c r="J1395" s="36" t="str">
        <f t="shared" si="166"/>
        <v>8210076200</v>
      </c>
      <c r="K1395" s="45" t="str">
        <f t="shared" si="167"/>
        <v>61901048210076200121</v>
      </c>
    </row>
    <row r="1396" spans="1:11" s="38" customFormat="1" ht="25.5">
      <c r="A1396" s="57" t="s">
        <v>37</v>
      </c>
      <c r="B1396" s="67" t="s">
        <v>940</v>
      </c>
      <c r="C1396" s="67" t="s">
        <v>26</v>
      </c>
      <c r="D1396" s="67" t="s">
        <v>86</v>
      </c>
      <c r="E1396" s="67" t="s">
        <v>947</v>
      </c>
      <c r="F1396" s="54" t="s">
        <v>38</v>
      </c>
      <c r="G1396" s="55">
        <f>VLOOKUP($K1396,'[1]исх данные 2018-2019'!$A$10:$H$548,6,0)</f>
        <v>51060</v>
      </c>
      <c r="H1396" s="55">
        <f>VLOOKUP($K1396,'[1]исх данные 2018-2019'!$A$10:$H$548,7,0)</f>
        <v>51060</v>
      </c>
      <c r="I1396" s="67">
        <v>8210076200</v>
      </c>
      <c r="J1396" s="36" t="str">
        <f t="shared" si="166"/>
        <v>8210076200</v>
      </c>
      <c r="K1396" s="45" t="str">
        <f t="shared" si="167"/>
        <v>61901048210076200122</v>
      </c>
    </row>
    <row r="1397" spans="1:11" s="38" customFormat="1" ht="25.5">
      <c r="A1397" s="57" t="s">
        <v>41</v>
      </c>
      <c r="B1397" s="67" t="s">
        <v>940</v>
      </c>
      <c r="C1397" s="67" t="s">
        <v>26</v>
      </c>
      <c r="D1397" s="67" t="s">
        <v>86</v>
      </c>
      <c r="E1397" s="67" t="s">
        <v>947</v>
      </c>
      <c r="F1397" s="54" t="s">
        <v>42</v>
      </c>
      <c r="G1397" s="55">
        <f>VLOOKUP($K1397,'[1]исх данные 2018-2019'!$A$10:$H$548,6,0)</f>
        <v>310510</v>
      </c>
      <c r="H1397" s="55">
        <f>VLOOKUP($K1397,'[1]исх данные 2018-2019'!$A$10:$H$548,7,0)</f>
        <v>310510</v>
      </c>
      <c r="I1397" s="67">
        <v>8210076200</v>
      </c>
      <c r="J1397" s="36" t="str">
        <f t="shared" si="166"/>
        <v>8210076200</v>
      </c>
      <c r="K1397" s="45" t="str">
        <f t="shared" si="167"/>
        <v>61901048210076200129</v>
      </c>
    </row>
    <row r="1398" spans="1:11" s="38" customFormat="1" ht="25.5">
      <c r="A1398" s="52" t="s">
        <v>43</v>
      </c>
      <c r="B1398" s="67" t="s">
        <v>940</v>
      </c>
      <c r="C1398" s="67" t="s">
        <v>26</v>
      </c>
      <c r="D1398" s="67" t="s">
        <v>86</v>
      </c>
      <c r="E1398" s="67" t="s">
        <v>947</v>
      </c>
      <c r="F1398" s="67" t="s">
        <v>44</v>
      </c>
      <c r="G1398" s="55">
        <f>G1399</f>
        <v>196300</v>
      </c>
      <c r="H1398" s="55">
        <f>H1399</f>
        <v>196300</v>
      </c>
      <c r="I1398" s="67">
        <v>8210076200</v>
      </c>
      <c r="J1398" s="36" t="str">
        <f t="shared" si="166"/>
        <v>8210076200</v>
      </c>
      <c r="K1398" s="45" t="str">
        <f t="shared" si="167"/>
        <v>61901048210076200240</v>
      </c>
    </row>
    <row r="1399" spans="1:11" s="38" customFormat="1">
      <c r="A1399" s="52" t="s">
        <v>1231</v>
      </c>
      <c r="B1399" s="67" t="s">
        <v>940</v>
      </c>
      <c r="C1399" s="67" t="s">
        <v>26</v>
      </c>
      <c r="D1399" s="67" t="s">
        <v>86</v>
      </c>
      <c r="E1399" s="67" t="s">
        <v>947</v>
      </c>
      <c r="F1399" s="67" t="s">
        <v>46</v>
      </c>
      <c r="G1399" s="55">
        <f>VLOOKUP($K1399,'[1]исх данные 2018-2019'!$A$10:$H$548,6,0)</f>
        <v>196300</v>
      </c>
      <c r="H1399" s="55">
        <f>VLOOKUP($K1399,'[1]исх данные 2018-2019'!$A$10:$H$548,7,0)</f>
        <v>196300</v>
      </c>
      <c r="I1399" s="67">
        <v>8210076200</v>
      </c>
      <c r="J1399" s="36" t="str">
        <f t="shared" si="166"/>
        <v>8210076200</v>
      </c>
      <c r="K1399" s="45" t="str">
        <f t="shared" si="167"/>
        <v>61901048210076200244</v>
      </c>
    </row>
    <row r="1400" spans="1:11" s="38" customFormat="1" ht="38.25">
      <c r="A1400" s="65" t="s">
        <v>888</v>
      </c>
      <c r="B1400" s="67" t="s">
        <v>940</v>
      </c>
      <c r="C1400" s="67" t="s">
        <v>26</v>
      </c>
      <c r="D1400" s="67" t="s">
        <v>86</v>
      </c>
      <c r="E1400" s="67" t="s">
        <v>948</v>
      </c>
      <c r="F1400" s="67" t="s">
        <v>24</v>
      </c>
      <c r="G1400" s="68">
        <f>G1401</f>
        <v>70900</v>
      </c>
      <c r="H1400" s="68">
        <f>H1401</f>
        <v>70900</v>
      </c>
      <c r="I1400" s="67">
        <v>8210076360</v>
      </c>
      <c r="J1400" s="36" t="str">
        <f t="shared" si="166"/>
        <v>8210076360</v>
      </c>
      <c r="K1400" s="45" t="str">
        <f t="shared" si="167"/>
        <v>61901048210076360000</v>
      </c>
    </row>
    <row r="1401" spans="1:11" s="38" customFormat="1" ht="25.5">
      <c r="A1401" s="52" t="s">
        <v>43</v>
      </c>
      <c r="B1401" s="67" t="s">
        <v>940</v>
      </c>
      <c r="C1401" s="67" t="s">
        <v>26</v>
      </c>
      <c r="D1401" s="67" t="s">
        <v>86</v>
      </c>
      <c r="E1401" s="67" t="s">
        <v>948</v>
      </c>
      <c r="F1401" s="67" t="s">
        <v>44</v>
      </c>
      <c r="G1401" s="55">
        <f>G1402</f>
        <v>70900</v>
      </c>
      <c r="H1401" s="55">
        <f>H1402</f>
        <v>70900</v>
      </c>
      <c r="I1401" s="67">
        <v>8210076360</v>
      </c>
      <c r="J1401" s="36" t="str">
        <f t="shared" si="166"/>
        <v>8210076360</v>
      </c>
      <c r="K1401" s="45" t="str">
        <f t="shared" si="167"/>
        <v>61901048210076360240</v>
      </c>
    </row>
    <row r="1402" spans="1:11" s="59" customFormat="1">
      <c r="A1402" s="52" t="s">
        <v>1231</v>
      </c>
      <c r="B1402" s="67" t="s">
        <v>940</v>
      </c>
      <c r="C1402" s="67" t="s">
        <v>26</v>
      </c>
      <c r="D1402" s="67" t="s">
        <v>86</v>
      </c>
      <c r="E1402" s="67" t="s">
        <v>948</v>
      </c>
      <c r="F1402" s="67" t="s">
        <v>46</v>
      </c>
      <c r="G1402" s="55">
        <f>VLOOKUP($K1402,'[1]исх данные 2018-2019'!$A$10:$H$548,6,0)</f>
        <v>70900</v>
      </c>
      <c r="H1402" s="55">
        <f>VLOOKUP($K1402,'[1]исх данные 2018-2019'!$A$10:$H$548,7,0)</f>
        <v>70900</v>
      </c>
      <c r="I1402" s="67">
        <v>8210076360</v>
      </c>
      <c r="J1402" s="36" t="str">
        <f t="shared" si="166"/>
        <v>8210076360</v>
      </c>
      <c r="K1402" s="45" t="str">
        <f t="shared" si="167"/>
        <v>61901048210076360244</v>
      </c>
    </row>
    <row r="1403" spans="1:11" s="38" customFormat="1">
      <c r="A1403" s="134" t="s">
        <v>107</v>
      </c>
      <c r="B1403" s="48" t="s">
        <v>940</v>
      </c>
      <c r="C1403" s="49" t="s">
        <v>26</v>
      </c>
      <c r="D1403" s="49" t="s">
        <v>108</v>
      </c>
      <c r="E1403" s="49" t="s">
        <v>23</v>
      </c>
      <c r="F1403" s="49" t="s">
        <v>24</v>
      </c>
      <c r="G1403" s="50">
        <f>G1404+G1413</f>
        <v>4030760</v>
      </c>
      <c r="H1403" s="50">
        <f>H1404+H1413</f>
        <v>576800</v>
      </c>
      <c r="I1403" s="49">
        <v>0</v>
      </c>
      <c r="J1403" s="36" t="str">
        <f t="shared" si="166"/>
        <v>0000000000</v>
      </c>
      <c r="K1403" s="45" t="str">
        <f t="shared" si="167"/>
        <v>61901130000000000000</v>
      </c>
    </row>
    <row r="1404" spans="1:11" s="38" customFormat="1" ht="38.25">
      <c r="A1404" s="70" t="s">
        <v>270</v>
      </c>
      <c r="B1404" s="54" t="s">
        <v>940</v>
      </c>
      <c r="C1404" s="54" t="s">
        <v>26</v>
      </c>
      <c r="D1404" s="54" t="s">
        <v>108</v>
      </c>
      <c r="E1404" s="54" t="s">
        <v>271</v>
      </c>
      <c r="F1404" s="54" t="s">
        <v>24</v>
      </c>
      <c r="G1404" s="55">
        <f>G1405</f>
        <v>576800</v>
      </c>
      <c r="H1404" s="55">
        <f>H1405</f>
        <v>576800</v>
      </c>
      <c r="I1404" s="54">
        <v>1100000000</v>
      </c>
      <c r="J1404" s="36" t="str">
        <f t="shared" si="166"/>
        <v>1100000000</v>
      </c>
      <c r="K1404" s="45" t="str">
        <f t="shared" si="167"/>
        <v>61901131100000000000</v>
      </c>
    </row>
    <row r="1405" spans="1:11" s="38" customFormat="1" ht="38.25">
      <c r="A1405" s="70" t="s">
        <v>272</v>
      </c>
      <c r="B1405" s="54" t="s">
        <v>940</v>
      </c>
      <c r="C1405" s="54" t="s">
        <v>26</v>
      </c>
      <c r="D1405" s="54" t="s">
        <v>108</v>
      </c>
      <c r="E1405" s="54" t="s">
        <v>273</v>
      </c>
      <c r="F1405" s="54" t="s">
        <v>24</v>
      </c>
      <c r="G1405" s="55">
        <f>G1406</f>
        <v>576800</v>
      </c>
      <c r="H1405" s="55">
        <f>H1406</f>
        <v>576800</v>
      </c>
      <c r="I1405" s="54" t="s">
        <v>274</v>
      </c>
      <c r="J1405" s="36" t="str">
        <f t="shared" si="166"/>
        <v>11Б0000000</v>
      </c>
      <c r="K1405" s="45" t="str">
        <f t="shared" si="167"/>
        <v>619011311Б0000000000</v>
      </c>
    </row>
    <row r="1406" spans="1:11" s="38" customFormat="1" ht="25.5">
      <c r="A1406" s="127" t="s">
        <v>275</v>
      </c>
      <c r="B1406" s="54" t="s">
        <v>940</v>
      </c>
      <c r="C1406" s="54" t="s">
        <v>26</v>
      </c>
      <c r="D1406" s="54" t="s">
        <v>108</v>
      </c>
      <c r="E1406" s="54" t="s">
        <v>276</v>
      </c>
      <c r="F1406" s="54" t="s">
        <v>24</v>
      </c>
      <c r="G1406" s="55">
        <f>G1407+G1410</f>
        <v>576800</v>
      </c>
      <c r="H1406" s="55">
        <f>H1407+H1410</f>
        <v>576800</v>
      </c>
      <c r="I1406" s="54" t="s">
        <v>277</v>
      </c>
      <c r="J1406" s="36" t="str">
        <f t="shared" si="166"/>
        <v>11Б0100000</v>
      </c>
      <c r="K1406" s="45" t="str">
        <f t="shared" si="167"/>
        <v>619011311Б0100000000</v>
      </c>
    </row>
    <row r="1407" spans="1:11" s="38" customFormat="1" ht="25.5">
      <c r="A1407" s="111" t="s">
        <v>890</v>
      </c>
      <c r="B1407" s="54" t="s">
        <v>940</v>
      </c>
      <c r="C1407" s="54" t="s">
        <v>26</v>
      </c>
      <c r="D1407" s="54" t="s">
        <v>108</v>
      </c>
      <c r="E1407" s="54" t="s">
        <v>891</v>
      </c>
      <c r="F1407" s="54" t="s">
        <v>24</v>
      </c>
      <c r="G1407" s="55">
        <f>G1408</f>
        <v>476640</v>
      </c>
      <c r="H1407" s="55">
        <f>H1408</f>
        <v>476640</v>
      </c>
      <c r="I1407" s="54" t="s">
        <v>892</v>
      </c>
      <c r="J1407" s="36" t="str">
        <f t="shared" si="166"/>
        <v>11Б0120840</v>
      </c>
      <c r="K1407" s="45" t="str">
        <f t="shared" si="167"/>
        <v>619011311Б0120840000</v>
      </c>
    </row>
    <row r="1408" spans="1:11" s="38" customFormat="1" ht="25.5">
      <c r="A1408" s="52" t="s">
        <v>43</v>
      </c>
      <c r="B1408" s="54" t="s">
        <v>940</v>
      </c>
      <c r="C1408" s="54" t="s">
        <v>26</v>
      </c>
      <c r="D1408" s="54" t="s">
        <v>108</v>
      </c>
      <c r="E1408" s="54" t="s">
        <v>891</v>
      </c>
      <c r="F1408" s="54" t="s">
        <v>44</v>
      </c>
      <c r="G1408" s="55">
        <f>G1409</f>
        <v>476640</v>
      </c>
      <c r="H1408" s="55">
        <f>H1409</f>
        <v>476640</v>
      </c>
      <c r="I1408" s="54" t="s">
        <v>892</v>
      </c>
      <c r="J1408" s="36" t="str">
        <f t="shared" si="166"/>
        <v>11Б0120840</v>
      </c>
      <c r="K1408" s="45" t="str">
        <f t="shared" si="167"/>
        <v>619011311Б0120840240</v>
      </c>
    </row>
    <row r="1409" spans="1:11" s="38" customFormat="1">
      <c r="A1409" s="52" t="s">
        <v>1231</v>
      </c>
      <c r="B1409" s="54" t="s">
        <v>940</v>
      </c>
      <c r="C1409" s="54" t="s">
        <v>26</v>
      </c>
      <c r="D1409" s="54" t="s">
        <v>108</v>
      </c>
      <c r="E1409" s="54" t="s">
        <v>891</v>
      </c>
      <c r="F1409" s="54" t="s">
        <v>46</v>
      </c>
      <c r="G1409" s="55">
        <f>VLOOKUP($K1409,'[1]исх данные 2018-2019'!$A$10:$H$548,6,0)</f>
        <v>476640</v>
      </c>
      <c r="H1409" s="55">
        <f>VLOOKUP($K1409,'[1]исх данные 2018-2019'!$A$10:$H$548,7,0)</f>
        <v>476640</v>
      </c>
      <c r="I1409" s="54" t="s">
        <v>892</v>
      </c>
      <c r="J1409" s="36" t="str">
        <f t="shared" si="166"/>
        <v>11Б0120840</v>
      </c>
      <c r="K1409" s="45" t="str">
        <f t="shared" si="167"/>
        <v>619011311Б0120840244</v>
      </c>
    </row>
    <row r="1410" spans="1:11" s="59" customFormat="1" ht="25.5">
      <c r="A1410" s="52" t="s">
        <v>284</v>
      </c>
      <c r="B1410" s="54" t="s">
        <v>940</v>
      </c>
      <c r="C1410" s="67" t="s">
        <v>26</v>
      </c>
      <c r="D1410" s="67" t="s">
        <v>108</v>
      </c>
      <c r="E1410" s="77" t="s">
        <v>285</v>
      </c>
      <c r="F1410" s="54" t="s">
        <v>24</v>
      </c>
      <c r="G1410" s="55">
        <f>G1411</f>
        <v>100160</v>
      </c>
      <c r="H1410" s="55">
        <f>H1411</f>
        <v>100160</v>
      </c>
      <c r="I1410" s="77" t="s">
        <v>286</v>
      </c>
      <c r="J1410" s="36" t="str">
        <f t="shared" si="166"/>
        <v>11Б0121120</v>
      </c>
      <c r="K1410" s="45" t="str">
        <f t="shared" si="167"/>
        <v>619011311Б0121120000</v>
      </c>
    </row>
    <row r="1411" spans="1:11" s="38" customFormat="1" ht="25.5">
      <c r="A1411" s="52" t="s">
        <v>43</v>
      </c>
      <c r="B1411" s="54" t="s">
        <v>940</v>
      </c>
      <c r="C1411" s="67" t="s">
        <v>26</v>
      </c>
      <c r="D1411" s="67" t="s">
        <v>108</v>
      </c>
      <c r="E1411" s="77" t="s">
        <v>285</v>
      </c>
      <c r="F1411" s="54" t="s">
        <v>44</v>
      </c>
      <c r="G1411" s="55">
        <f>G1412</f>
        <v>100160</v>
      </c>
      <c r="H1411" s="55">
        <f>H1412</f>
        <v>100160</v>
      </c>
      <c r="I1411" s="77" t="s">
        <v>286</v>
      </c>
      <c r="J1411" s="36" t="str">
        <f t="shared" si="166"/>
        <v>11Б0121120</v>
      </c>
      <c r="K1411" s="45" t="str">
        <f t="shared" si="167"/>
        <v>619011311Б0121120240</v>
      </c>
    </row>
    <row r="1412" spans="1:11" s="38" customFormat="1">
      <c r="A1412" s="52" t="s">
        <v>1231</v>
      </c>
      <c r="B1412" s="54" t="s">
        <v>940</v>
      </c>
      <c r="C1412" s="67" t="s">
        <v>26</v>
      </c>
      <c r="D1412" s="67" t="s">
        <v>108</v>
      </c>
      <c r="E1412" s="77" t="s">
        <v>285</v>
      </c>
      <c r="F1412" s="54" t="s">
        <v>46</v>
      </c>
      <c r="G1412" s="55">
        <f>VLOOKUP($K1412,'[1]исх данные 2018-2019'!$A$10:$H$548,6,0)</f>
        <v>100160</v>
      </c>
      <c r="H1412" s="55">
        <f>VLOOKUP($K1412,'[1]исх данные 2018-2019'!$A$10:$H$548,7,0)</f>
        <v>100160</v>
      </c>
      <c r="I1412" s="77" t="s">
        <v>286</v>
      </c>
      <c r="J1412" s="36" t="str">
        <f t="shared" si="166"/>
        <v>11Б0121120</v>
      </c>
      <c r="K1412" s="45" t="str">
        <f t="shared" si="167"/>
        <v>619011311Б0121120244</v>
      </c>
    </row>
    <row r="1413" spans="1:11" s="38" customFormat="1" ht="25.5">
      <c r="A1413" s="57" t="s">
        <v>101</v>
      </c>
      <c r="B1413" s="54" t="s">
        <v>940</v>
      </c>
      <c r="C1413" s="54" t="s">
        <v>26</v>
      </c>
      <c r="D1413" s="54" t="s">
        <v>108</v>
      </c>
      <c r="E1413" s="77" t="s">
        <v>102</v>
      </c>
      <c r="F1413" s="54" t="s">
        <v>24</v>
      </c>
      <c r="G1413" s="55">
        <f>G1414</f>
        <v>3453960</v>
      </c>
      <c r="H1413" s="55">
        <f>H1414</f>
        <v>0</v>
      </c>
      <c r="I1413" s="77">
        <v>9800000000</v>
      </c>
      <c r="J1413" s="36" t="str">
        <f t="shared" si="166"/>
        <v>9800000000</v>
      </c>
      <c r="K1413" s="45" t="str">
        <f t="shared" si="167"/>
        <v>61901139800000000000</v>
      </c>
    </row>
    <row r="1414" spans="1:11" s="38" customFormat="1">
      <c r="A1414" s="57" t="s">
        <v>103</v>
      </c>
      <c r="B1414" s="54" t="s">
        <v>940</v>
      </c>
      <c r="C1414" s="54" t="s">
        <v>26</v>
      </c>
      <c r="D1414" s="54" t="s">
        <v>108</v>
      </c>
      <c r="E1414" s="77" t="s">
        <v>104</v>
      </c>
      <c r="F1414" s="54" t="s">
        <v>24</v>
      </c>
      <c r="G1414" s="55">
        <f>G1415+G1418</f>
        <v>3453960</v>
      </c>
      <c r="H1414" s="55">
        <f>H1415+H1418</f>
        <v>0</v>
      </c>
      <c r="I1414" s="77">
        <v>9810000000</v>
      </c>
      <c r="J1414" s="36" t="str">
        <f t="shared" si="166"/>
        <v>9810000000</v>
      </c>
      <c r="K1414" s="45" t="str">
        <f t="shared" si="167"/>
        <v>61901139810000000000</v>
      </c>
    </row>
    <row r="1415" spans="1:11" s="38" customFormat="1" ht="38.25">
      <c r="A1415" s="57" t="s">
        <v>1309</v>
      </c>
      <c r="B1415" s="54" t="s">
        <v>940</v>
      </c>
      <c r="C1415" s="54" t="s">
        <v>26</v>
      </c>
      <c r="D1415" s="54" t="s">
        <v>108</v>
      </c>
      <c r="E1415" s="77" t="s">
        <v>1310</v>
      </c>
      <c r="F1415" s="54" t="s">
        <v>24</v>
      </c>
      <c r="G1415" s="55">
        <f>G1416</f>
        <v>753960</v>
      </c>
      <c r="H1415" s="55">
        <f>H1416</f>
        <v>0</v>
      </c>
      <c r="I1415" s="77">
        <v>9810021020</v>
      </c>
      <c r="J1415" s="36" t="str">
        <f t="shared" si="166"/>
        <v>9810021020</v>
      </c>
      <c r="K1415" s="45" t="str">
        <f t="shared" si="167"/>
        <v>61901139810021020000</v>
      </c>
    </row>
    <row r="1416" spans="1:11" s="38" customFormat="1" ht="25.5">
      <c r="A1416" s="52" t="s">
        <v>43</v>
      </c>
      <c r="B1416" s="54" t="s">
        <v>940</v>
      </c>
      <c r="C1416" s="54" t="s">
        <v>26</v>
      </c>
      <c r="D1416" s="54" t="s">
        <v>108</v>
      </c>
      <c r="E1416" s="77" t="s">
        <v>1310</v>
      </c>
      <c r="F1416" s="67" t="s">
        <v>44</v>
      </c>
      <c r="G1416" s="55">
        <f>G1417</f>
        <v>753960</v>
      </c>
      <c r="H1416" s="55">
        <f>H1417</f>
        <v>0</v>
      </c>
      <c r="I1416" s="77">
        <v>9810021020</v>
      </c>
      <c r="J1416" s="36" t="str">
        <f t="shared" si="166"/>
        <v>9810021020</v>
      </c>
      <c r="K1416" s="45" t="str">
        <f t="shared" si="167"/>
        <v>61901139810021020240</v>
      </c>
    </row>
    <row r="1417" spans="1:11" s="59" customFormat="1">
      <c r="A1417" s="52" t="s">
        <v>1231</v>
      </c>
      <c r="B1417" s="54" t="s">
        <v>940</v>
      </c>
      <c r="C1417" s="54" t="s">
        <v>26</v>
      </c>
      <c r="D1417" s="54" t="s">
        <v>108</v>
      </c>
      <c r="E1417" s="77" t="s">
        <v>1310</v>
      </c>
      <c r="F1417" s="67" t="s">
        <v>46</v>
      </c>
      <c r="G1417" s="55">
        <f>VLOOKUP($K1417,'[1]исх данные 2018-2019'!$A$10:$H$548,6,0)</f>
        <v>753960</v>
      </c>
      <c r="H1417" s="55">
        <f>VLOOKUP($K1417,'[1]исх данные 2018-2019'!$A$10:$H$548,7,0)</f>
        <v>0</v>
      </c>
      <c r="I1417" s="77">
        <v>9810021020</v>
      </c>
      <c r="J1417" s="36" t="str">
        <f t="shared" si="166"/>
        <v>9810021020</v>
      </c>
      <c r="K1417" s="45" t="str">
        <f t="shared" si="167"/>
        <v>61901139810021020244</v>
      </c>
    </row>
    <row r="1418" spans="1:11" s="38" customFormat="1">
      <c r="A1418" s="214" t="s">
        <v>312</v>
      </c>
      <c r="B1418" s="54" t="s">
        <v>940</v>
      </c>
      <c r="C1418" s="54" t="s">
        <v>26</v>
      </c>
      <c r="D1418" s="54" t="s">
        <v>108</v>
      </c>
      <c r="E1418" s="54" t="s">
        <v>313</v>
      </c>
      <c r="F1418" s="54" t="s">
        <v>24</v>
      </c>
      <c r="G1418" s="55">
        <f>G1419</f>
        <v>2700000</v>
      </c>
      <c r="H1418" s="55">
        <f>H1419</f>
        <v>0</v>
      </c>
      <c r="I1418" s="54">
        <v>9810021350</v>
      </c>
      <c r="J1418" s="36" t="str">
        <f t="shared" si="166"/>
        <v>9810021350</v>
      </c>
      <c r="K1418" s="45" t="str">
        <f t="shared" si="167"/>
        <v>61901139810021350000</v>
      </c>
    </row>
    <row r="1419" spans="1:11" s="38" customFormat="1" ht="25.5">
      <c r="A1419" s="52" t="s">
        <v>43</v>
      </c>
      <c r="B1419" s="54" t="s">
        <v>940</v>
      </c>
      <c r="C1419" s="54" t="s">
        <v>26</v>
      </c>
      <c r="D1419" s="54" t="s">
        <v>108</v>
      </c>
      <c r="E1419" s="54" t="s">
        <v>313</v>
      </c>
      <c r="F1419" s="67" t="s">
        <v>44</v>
      </c>
      <c r="G1419" s="55">
        <f>G1420</f>
        <v>2700000</v>
      </c>
      <c r="H1419" s="55">
        <f>H1420</f>
        <v>0</v>
      </c>
      <c r="I1419" s="54">
        <v>9810021350</v>
      </c>
      <c r="J1419" s="36" t="str">
        <f t="shared" si="166"/>
        <v>9810021350</v>
      </c>
      <c r="K1419" s="45" t="str">
        <f t="shared" si="167"/>
        <v>61901139810021350240</v>
      </c>
    </row>
    <row r="1420" spans="1:11" s="38" customFormat="1">
      <c r="A1420" s="52" t="s">
        <v>1231</v>
      </c>
      <c r="B1420" s="54" t="s">
        <v>940</v>
      </c>
      <c r="C1420" s="54" t="s">
        <v>26</v>
      </c>
      <c r="D1420" s="54" t="s">
        <v>108</v>
      </c>
      <c r="E1420" s="54" t="s">
        <v>313</v>
      </c>
      <c r="F1420" s="67" t="s">
        <v>46</v>
      </c>
      <c r="G1420" s="55">
        <f>VLOOKUP($K1420,'[1]исх данные 2018-2019'!$A$10:$H$548,6,0)</f>
        <v>2700000</v>
      </c>
      <c r="H1420" s="55">
        <f>VLOOKUP($K1420,'[1]исх данные 2018-2019'!$A$10:$H$548,7,0)</f>
        <v>0</v>
      </c>
      <c r="I1420" s="54">
        <v>9810021350</v>
      </c>
      <c r="J1420" s="36" t="str">
        <f t="shared" si="166"/>
        <v>9810021350</v>
      </c>
      <c r="K1420" s="45" t="str">
        <f t="shared" si="167"/>
        <v>61901139810021350244</v>
      </c>
    </row>
    <row r="1421" spans="1:11" s="38" customFormat="1">
      <c r="A1421" s="40" t="s">
        <v>215</v>
      </c>
      <c r="B1421" s="41" t="s">
        <v>940</v>
      </c>
      <c r="C1421" s="42" t="s">
        <v>86</v>
      </c>
      <c r="D1421" s="42" t="s">
        <v>22</v>
      </c>
      <c r="E1421" s="42" t="s">
        <v>23</v>
      </c>
      <c r="F1421" s="42" t="s">
        <v>24</v>
      </c>
      <c r="G1421" s="43">
        <f t="shared" ref="G1421:H1423" si="169">G1422</f>
        <v>118296830</v>
      </c>
      <c r="H1421" s="43">
        <f t="shared" si="169"/>
        <v>129176970</v>
      </c>
      <c r="I1421" s="42">
        <v>0</v>
      </c>
      <c r="J1421" s="36" t="str">
        <f t="shared" si="166"/>
        <v>0000000000</v>
      </c>
      <c r="K1421" s="45" t="str">
        <f t="shared" si="167"/>
        <v>61904000000000000000</v>
      </c>
    </row>
    <row r="1422" spans="1:11" s="38" customFormat="1">
      <c r="A1422" s="47" t="s">
        <v>894</v>
      </c>
      <c r="B1422" s="48" t="s">
        <v>940</v>
      </c>
      <c r="C1422" s="49" t="s">
        <v>86</v>
      </c>
      <c r="D1422" s="49" t="s">
        <v>520</v>
      </c>
      <c r="E1422" s="49" t="s">
        <v>23</v>
      </c>
      <c r="F1422" s="49" t="s">
        <v>24</v>
      </c>
      <c r="G1422" s="50">
        <f>G1423</f>
        <v>118296830</v>
      </c>
      <c r="H1422" s="50">
        <f>H1423</f>
        <v>129176970</v>
      </c>
      <c r="I1422" s="49">
        <v>0</v>
      </c>
      <c r="J1422" s="36" t="str">
        <f t="shared" si="166"/>
        <v>0000000000</v>
      </c>
      <c r="K1422" s="45" t="str">
        <f t="shared" si="167"/>
        <v>61904090000000000000</v>
      </c>
    </row>
    <row r="1423" spans="1:11" s="38" customFormat="1" ht="38.25">
      <c r="A1423" s="57" t="s">
        <v>326</v>
      </c>
      <c r="B1423" s="67" t="s">
        <v>940</v>
      </c>
      <c r="C1423" s="66" t="s">
        <v>86</v>
      </c>
      <c r="D1423" s="66" t="s">
        <v>520</v>
      </c>
      <c r="E1423" s="66" t="s">
        <v>327</v>
      </c>
      <c r="F1423" s="67" t="s">
        <v>24</v>
      </c>
      <c r="G1423" s="68">
        <f t="shared" si="169"/>
        <v>118296830</v>
      </c>
      <c r="H1423" s="68">
        <f t="shared" si="169"/>
        <v>129176970</v>
      </c>
      <c r="I1423" s="66">
        <v>400000000</v>
      </c>
      <c r="J1423" s="36" t="str">
        <f t="shared" si="166"/>
        <v>0400000000</v>
      </c>
      <c r="K1423" s="45" t="str">
        <f t="shared" si="167"/>
        <v>61904090400000000000</v>
      </c>
    </row>
    <row r="1424" spans="1:11" s="59" customFormat="1" ht="38.25">
      <c r="A1424" s="91" t="s">
        <v>328</v>
      </c>
      <c r="B1424" s="67" t="s">
        <v>940</v>
      </c>
      <c r="C1424" s="66" t="s">
        <v>86</v>
      </c>
      <c r="D1424" s="66" t="s">
        <v>520</v>
      </c>
      <c r="E1424" s="66" t="s">
        <v>329</v>
      </c>
      <c r="F1424" s="66" t="s">
        <v>24</v>
      </c>
      <c r="G1424" s="68">
        <f>G1425</f>
        <v>118296830</v>
      </c>
      <c r="H1424" s="68">
        <f>H1425</f>
        <v>129176970</v>
      </c>
      <c r="I1424" s="66">
        <v>420000000</v>
      </c>
      <c r="J1424" s="36" t="str">
        <f t="shared" si="166"/>
        <v>0420000000</v>
      </c>
      <c r="K1424" s="45" t="str">
        <f t="shared" si="167"/>
        <v>61904090420000000000</v>
      </c>
    </row>
    <row r="1425" spans="1:11" s="38" customFormat="1" ht="38.25">
      <c r="A1425" s="65" t="s">
        <v>330</v>
      </c>
      <c r="B1425" s="67" t="s">
        <v>940</v>
      </c>
      <c r="C1425" s="67" t="s">
        <v>86</v>
      </c>
      <c r="D1425" s="67" t="s">
        <v>520</v>
      </c>
      <c r="E1425" s="67" t="s">
        <v>331</v>
      </c>
      <c r="F1425" s="67" t="s">
        <v>24</v>
      </c>
      <c r="G1425" s="68">
        <f>G1429+G1426</f>
        <v>118296830</v>
      </c>
      <c r="H1425" s="68">
        <f>H1429+H1426</f>
        <v>129176970</v>
      </c>
      <c r="I1425" s="67">
        <v>420200000</v>
      </c>
      <c r="J1425" s="36" t="str">
        <f t="shared" si="166"/>
        <v>0420200000</v>
      </c>
      <c r="K1425" s="45" t="str">
        <f t="shared" si="167"/>
        <v>61904090420200000000</v>
      </c>
    </row>
    <row r="1426" spans="1:11" s="38" customFormat="1" ht="25.5">
      <c r="A1426" s="96" t="s">
        <v>895</v>
      </c>
      <c r="B1426" s="67" t="s">
        <v>940</v>
      </c>
      <c r="C1426" s="67" t="s">
        <v>86</v>
      </c>
      <c r="D1426" s="67" t="s">
        <v>520</v>
      </c>
      <c r="E1426" s="67" t="s">
        <v>896</v>
      </c>
      <c r="F1426" s="67" t="s">
        <v>24</v>
      </c>
      <c r="G1426" s="68">
        <f>G1427</f>
        <v>10095510</v>
      </c>
      <c r="H1426" s="68">
        <f>H1427</f>
        <v>10095510</v>
      </c>
      <c r="I1426" s="67">
        <v>420220820</v>
      </c>
      <c r="J1426" s="36" t="str">
        <f t="shared" si="166"/>
        <v>0420220820</v>
      </c>
      <c r="K1426" s="45" t="str">
        <f t="shared" si="167"/>
        <v>61904090420220820000</v>
      </c>
    </row>
    <row r="1427" spans="1:11" s="38" customFormat="1" ht="25.5">
      <c r="A1427" s="52" t="s">
        <v>43</v>
      </c>
      <c r="B1427" s="67" t="s">
        <v>940</v>
      </c>
      <c r="C1427" s="67" t="s">
        <v>86</v>
      </c>
      <c r="D1427" s="67" t="s">
        <v>520</v>
      </c>
      <c r="E1427" s="67" t="s">
        <v>896</v>
      </c>
      <c r="F1427" s="67" t="s">
        <v>44</v>
      </c>
      <c r="G1427" s="55">
        <f>G1428</f>
        <v>10095510</v>
      </c>
      <c r="H1427" s="55">
        <f>H1428</f>
        <v>10095510</v>
      </c>
      <c r="I1427" s="67">
        <v>420220820</v>
      </c>
      <c r="J1427" s="36" t="str">
        <f t="shared" si="166"/>
        <v>0420220820</v>
      </c>
      <c r="K1427" s="45" t="str">
        <f t="shared" si="167"/>
        <v>61904090420220820240</v>
      </c>
    </row>
    <row r="1428" spans="1:11" s="59" customFormat="1">
      <c r="A1428" s="52" t="s">
        <v>1231</v>
      </c>
      <c r="B1428" s="67" t="s">
        <v>940</v>
      </c>
      <c r="C1428" s="67" t="s">
        <v>86</v>
      </c>
      <c r="D1428" s="67" t="s">
        <v>520</v>
      </c>
      <c r="E1428" s="67" t="s">
        <v>896</v>
      </c>
      <c r="F1428" s="67" t="s">
        <v>46</v>
      </c>
      <c r="G1428" s="55">
        <f>VLOOKUP($K1428,'[1]исх данные 2018-2019'!$A$10:$H$548,6,0)</f>
        <v>10095510</v>
      </c>
      <c r="H1428" s="55">
        <f>VLOOKUP($K1428,'[1]исх данные 2018-2019'!$A$10:$H$548,7,0)</f>
        <v>10095510</v>
      </c>
      <c r="I1428" s="67">
        <v>420220820</v>
      </c>
      <c r="J1428" s="36" t="str">
        <f t="shared" si="166"/>
        <v>0420220820</v>
      </c>
      <c r="K1428" s="45" t="str">
        <f t="shared" si="167"/>
        <v>61904090420220820244</v>
      </c>
    </row>
    <row r="1429" spans="1:11" s="38" customFormat="1" ht="25.5">
      <c r="A1429" s="52" t="s">
        <v>899</v>
      </c>
      <c r="B1429" s="67" t="s">
        <v>940</v>
      </c>
      <c r="C1429" s="67" t="s">
        <v>86</v>
      </c>
      <c r="D1429" s="67" t="s">
        <v>520</v>
      </c>
      <c r="E1429" s="54" t="s">
        <v>900</v>
      </c>
      <c r="F1429" s="67" t="s">
        <v>24</v>
      </c>
      <c r="G1429" s="68">
        <f>G1430</f>
        <v>108201320</v>
      </c>
      <c r="H1429" s="68">
        <f>H1430</f>
        <v>119081460</v>
      </c>
      <c r="I1429" s="54">
        <v>420221090</v>
      </c>
      <c r="J1429" s="36" t="str">
        <f t="shared" si="166"/>
        <v>0420221090</v>
      </c>
      <c r="K1429" s="45" t="str">
        <f t="shared" si="167"/>
        <v>61904090420221090000</v>
      </c>
    </row>
    <row r="1430" spans="1:11" s="38" customFormat="1" ht="25.5">
      <c r="A1430" s="52" t="s">
        <v>43</v>
      </c>
      <c r="B1430" s="67" t="s">
        <v>940</v>
      </c>
      <c r="C1430" s="67" t="s">
        <v>86</v>
      </c>
      <c r="D1430" s="67" t="s">
        <v>520</v>
      </c>
      <c r="E1430" s="54" t="s">
        <v>900</v>
      </c>
      <c r="F1430" s="67" t="s">
        <v>44</v>
      </c>
      <c r="G1430" s="55">
        <f>G1431</f>
        <v>108201320</v>
      </c>
      <c r="H1430" s="55">
        <f>H1431</f>
        <v>119081460</v>
      </c>
      <c r="I1430" s="54">
        <v>420221090</v>
      </c>
      <c r="J1430" s="36" t="str">
        <f t="shared" si="166"/>
        <v>0420221090</v>
      </c>
      <c r="K1430" s="45" t="str">
        <f t="shared" si="167"/>
        <v>61904090420221090240</v>
      </c>
    </row>
    <row r="1431" spans="1:11" s="38" customFormat="1">
      <c r="A1431" s="52" t="s">
        <v>1231</v>
      </c>
      <c r="B1431" s="67" t="s">
        <v>940</v>
      </c>
      <c r="C1431" s="67" t="s">
        <v>86</v>
      </c>
      <c r="D1431" s="67" t="s">
        <v>520</v>
      </c>
      <c r="E1431" s="54" t="s">
        <v>900</v>
      </c>
      <c r="F1431" s="67" t="s">
        <v>46</v>
      </c>
      <c r="G1431" s="55">
        <f>VLOOKUP($K1431,'[1]исх данные 2018-2019'!$A$10:$H$548,6,0)</f>
        <v>108201320</v>
      </c>
      <c r="H1431" s="55">
        <f>VLOOKUP($K1431,'[1]исх данные 2018-2019'!$A$10:$H$548,7,0)</f>
        <v>119081460</v>
      </c>
      <c r="I1431" s="54">
        <v>420221090</v>
      </c>
      <c r="J1431" s="36" t="str">
        <f t="shared" si="166"/>
        <v>0420221090</v>
      </c>
      <c r="K1431" s="45" t="str">
        <f t="shared" si="167"/>
        <v>61904090420221090244</v>
      </c>
    </row>
    <row r="1432" spans="1:11" s="59" customFormat="1">
      <c r="A1432" s="40" t="s">
        <v>340</v>
      </c>
      <c r="B1432" s="41" t="s">
        <v>940</v>
      </c>
      <c r="C1432" s="42" t="s">
        <v>100</v>
      </c>
      <c r="D1432" s="42" t="s">
        <v>22</v>
      </c>
      <c r="E1432" s="42" t="s">
        <v>23</v>
      </c>
      <c r="F1432" s="42" t="s">
        <v>24</v>
      </c>
      <c r="G1432" s="43">
        <f>G1433+G1441</f>
        <v>31000670</v>
      </c>
      <c r="H1432" s="43">
        <f>H1433+H1441</f>
        <v>25282670</v>
      </c>
      <c r="I1432" s="42">
        <v>0</v>
      </c>
      <c r="J1432" s="36" t="str">
        <f t="shared" ref="J1432:J1495" si="170">TEXT(I1432,"0000000000")</f>
        <v>0000000000</v>
      </c>
      <c r="K1432" s="45" t="str">
        <f t="shared" ref="K1432:K1495" si="171">CONCATENATE(B1432,C1432,D1432,J1432,F1432)</f>
        <v>61905000000000000000</v>
      </c>
    </row>
    <row r="1433" spans="1:11" s="38" customFormat="1">
      <c r="A1433" s="47" t="s">
        <v>341</v>
      </c>
      <c r="B1433" s="48" t="s">
        <v>940</v>
      </c>
      <c r="C1433" s="49" t="s">
        <v>100</v>
      </c>
      <c r="D1433" s="49" t="s">
        <v>26</v>
      </c>
      <c r="E1433" s="49" t="s">
        <v>23</v>
      </c>
      <c r="F1433" s="49" t="s">
        <v>24</v>
      </c>
      <c r="G1433" s="50">
        <f>G1434</f>
        <v>4069930</v>
      </c>
      <c r="H1433" s="50">
        <f>H1434</f>
        <v>3851930</v>
      </c>
      <c r="I1433" s="49">
        <v>0</v>
      </c>
      <c r="J1433" s="36" t="str">
        <f t="shared" si="170"/>
        <v>0000000000</v>
      </c>
      <c r="K1433" s="45" t="str">
        <f t="shared" si="171"/>
        <v>61905010000000000000</v>
      </c>
    </row>
    <row r="1434" spans="1:11" s="38" customFormat="1" ht="38.25">
      <c r="A1434" s="57" t="s">
        <v>326</v>
      </c>
      <c r="B1434" s="67" t="s">
        <v>940</v>
      </c>
      <c r="C1434" s="67" t="s">
        <v>100</v>
      </c>
      <c r="D1434" s="67" t="s">
        <v>26</v>
      </c>
      <c r="E1434" s="67" t="s">
        <v>327</v>
      </c>
      <c r="F1434" s="67" t="s">
        <v>24</v>
      </c>
      <c r="G1434" s="135">
        <f t="shared" ref="G1434:H1435" si="172">G1435</f>
        <v>4069930</v>
      </c>
      <c r="H1434" s="135">
        <f t="shared" si="172"/>
        <v>3851930</v>
      </c>
      <c r="I1434" s="67">
        <v>400000000</v>
      </c>
      <c r="J1434" s="36" t="str">
        <f t="shared" si="170"/>
        <v>0400000000</v>
      </c>
      <c r="K1434" s="45" t="str">
        <f t="shared" si="171"/>
        <v>61905010400000000000</v>
      </c>
    </row>
    <row r="1435" spans="1:11" s="38" customFormat="1" ht="25.5">
      <c r="A1435" s="127" t="s">
        <v>903</v>
      </c>
      <c r="B1435" s="67" t="s">
        <v>940</v>
      </c>
      <c r="C1435" s="67" t="s">
        <v>100</v>
      </c>
      <c r="D1435" s="67" t="s">
        <v>26</v>
      </c>
      <c r="E1435" s="67" t="s">
        <v>904</v>
      </c>
      <c r="F1435" s="67" t="s">
        <v>24</v>
      </c>
      <c r="G1435" s="68">
        <f t="shared" si="172"/>
        <v>4069930</v>
      </c>
      <c r="H1435" s="68">
        <f t="shared" si="172"/>
        <v>3851930</v>
      </c>
      <c r="I1435" s="67">
        <v>410000000</v>
      </c>
      <c r="J1435" s="36" t="str">
        <f t="shared" si="170"/>
        <v>0410000000</v>
      </c>
      <c r="K1435" s="45" t="str">
        <f t="shared" si="171"/>
        <v>61905010410000000000</v>
      </c>
    </row>
    <row r="1436" spans="1:11" s="38" customFormat="1" ht="25.5">
      <c r="A1436" s="65" t="s">
        <v>933</v>
      </c>
      <c r="B1436" s="67" t="s">
        <v>940</v>
      </c>
      <c r="C1436" s="67" t="s">
        <v>100</v>
      </c>
      <c r="D1436" s="67" t="s">
        <v>26</v>
      </c>
      <c r="E1436" s="67" t="s">
        <v>906</v>
      </c>
      <c r="F1436" s="67" t="s">
        <v>24</v>
      </c>
      <c r="G1436" s="68">
        <f>G1437</f>
        <v>4069930</v>
      </c>
      <c r="H1436" s="68">
        <f>H1437</f>
        <v>3851930</v>
      </c>
      <c r="I1436" s="67">
        <v>410100000</v>
      </c>
      <c r="J1436" s="36" t="str">
        <f t="shared" si="170"/>
        <v>0410100000</v>
      </c>
      <c r="K1436" s="45" t="str">
        <f t="shared" si="171"/>
        <v>61905010410100000000</v>
      </c>
    </row>
    <row r="1437" spans="1:11" s="38" customFormat="1">
      <c r="A1437" s="137" t="s">
        <v>907</v>
      </c>
      <c r="B1437" s="67" t="s">
        <v>940</v>
      </c>
      <c r="C1437" s="67" t="s">
        <v>100</v>
      </c>
      <c r="D1437" s="67" t="s">
        <v>26</v>
      </c>
      <c r="E1437" s="67" t="s">
        <v>908</v>
      </c>
      <c r="F1437" s="67" t="s">
        <v>24</v>
      </c>
      <c r="G1437" s="68">
        <f>G1438</f>
        <v>4069930</v>
      </c>
      <c r="H1437" s="68">
        <f>H1438</f>
        <v>3851930</v>
      </c>
      <c r="I1437" s="67">
        <v>410120190</v>
      </c>
      <c r="J1437" s="36" t="str">
        <f t="shared" si="170"/>
        <v>0410120190</v>
      </c>
      <c r="K1437" s="45" t="str">
        <f t="shared" si="171"/>
        <v>61905010410120190000</v>
      </c>
    </row>
    <row r="1438" spans="1:11" s="59" customFormat="1" ht="25.5">
      <c r="A1438" s="52" t="s">
        <v>43</v>
      </c>
      <c r="B1438" s="67" t="s">
        <v>940</v>
      </c>
      <c r="C1438" s="67" t="s">
        <v>100</v>
      </c>
      <c r="D1438" s="67" t="s">
        <v>26</v>
      </c>
      <c r="E1438" s="67" t="s">
        <v>908</v>
      </c>
      <c r="F1438" s="67" t="s">
        <v>44</v>
      </c>
      <c r="G1438" s="55">
        <f>SUM(G1439:G1440)</f>
        <v>4069930</v>
      </c>
      <c r="H1438" s="55">
        <f>SUM(H1439:H1440)</f>
        <v>3851930</v>
      </c>
      <c r="I1438" s="67">
        <v>410120190</v>
      </c>
      <c r="J1438" s="36" t="str">
        <f t="shared" si="170"/>
        <v>0410120190</v>
      </c>
      <c r="K1438" s="45" t="str">
        <f t="shared" si="171"/>
        <v>61905010410120190240</v>
      </c>
    </row>
    <row r="1439" spans="1:11" s="59" customFormat="1" ht="25.5">
      <c r="A1439" s="57" t="s">
        <v>909</v>
      </c>
      <c r="B1439" s="67" t="s">
        <v>940</v>
      </c>
      <c r="C1439" s="67" t="s">
        <v>100</v>
      </c>
      <c r="D1439" s="67" t="s">
        <v>26</v>
      </c>
      <c r="E1439" s="67" t="s">
        <v>908</v>
      </c>
      <c r="F1439" s="67" t="s">
        <v>910</v>
      </c>
      <c r="G1439" s="55">
        <f>VLOOKUP($K1439,'[1]исх данные 2018-2019'!$A$10:$H$548,6,0)</f>
        <v>1577000</v>
      </c>
      <c r="H1439" s="55">
        <f>VLOOKUP($K1439,'[1]исх данные 2018-2019'!$A$10:$H$548,7,0)</f>
        <v>1359000</v>
      </c>
      <c r="I1439" s="67">
        <v>410120190</v>
      </c>
      <c r="J1439" s="36" t="str">
        <f t="shared" si="170"/>
        <v>0410120190</v>
      </c>
      <c r="K1439" s="45" t="str">
        <f t="shared" si="171"/>
        <v>61905010410120190243</v>
      </c>
    </row>
    <row r="1440" spans="1:11" s="38" customFormat="1">
      <c r="A1440" s="52" t="s">
        <v>1231</v>
      </c>
      <c r="B1440" s="67" t="s">
        <v>940</v>
      </c>
      <c r="C1440" s="67" t="s">
        <v>100</v>
      </c>
      <c r="D1440" s="67" t="s">
        <v>26</v>
      </c>
      <c r="E1440" s="67" t="s">
        <v>908</v>
      </c>
      <c r="F1440" s="67" t="s">
        <v>46</v>
      </c>
      <c r="G1440" s="55">
        <f>VLOOKUP($K1440,'[1]исх данные 2018-2019'!$A$10:$H$548,6,0)</f>
        <v>2492930</v>
      </c>
      <c r="H1440" s="55">
        <f>VLOOKUP($K1440,'[1]исх данные 2018-2019'!$A$10:$H$548,7,0)</f>
        <v>2492930</v>
      </c>
      <c r="I1440" s="67">
        <v>410120190</v>
      </c>
      <c r="J1440" s="36" t="str">
        <f t="shared" si="170"/>
        <v>0410120190</v>
      </c>
      <c r="K1440" s="45" t="str">
        <f t="shared" si="171"/>
        <v>61905010410120190244</v>
      </c>
    </row>
    <row r="1441" spans="1:11" s="38" customFormat="1">
      <c r="A1441" s="134" t="s">
        <v>912</v>
      </c>
      <c r="B1441" s="48" t="s">
        <v>940</v>
      </c>
      <c r="C1441" s="49" t="s">
        <v>100</v>
      </c>
      <c r="D1441" s="49" t="s">
        <v>28</v>
      </c>
      <c r="E1441" s="49" t="s">
        <v>23</v>
      </c>
      <c r="F1441" s="49" t="s">
        <v>24</v>
      </c>
      <c r="G1441" s="50">
        <f>G1442+G1451</f>
        <v>26930740</v>
      </c>
      <c r="H1441" s="50">
        <f>H1442+H1451</f>
        <v>21430740</v>
      </c>
      <c r="I1441" s="49">
        <v>0</v>
      </c>
      <c r="J1441" s="36" t="str">
        <f t="shared" si="170"/>
        <v>0000000000</v>
      </c>
      <c r="K1441" s="45" t="str">
        <f t="shared" si="171"/>
        <v>61905030000000000000</v>
      </c>
    </row>
    <row r="1442" spans="1:11" s="59" customFormat="1" ht="38.25">
      <c r="A1442" s="57" t="s">
        <v>326</v>
      </c>
      <c r="B1442" s="67" t="s">
        <v>940</v>
      </c>
      <c r="C1442" s="67" t="s">
        <v>100</v>
      </c>
      <c r="D1442" s="67" t="s">
        <v>28</v>
      </c>
      <c r="E1442" s="67" t="s">
        <v>327</v>
      </c>
      <c r="F1442" s="67" t="s">
        <v>24</v>
      </c>
      <c r="G1442" s="68">
        <f t="shared" ref="G1442:H1443" si="173">G1443</f>
        <v>21430740</v>
      </c>
      <c r="H1442" s="68">
        <f t="shared" si="173"/>
        <v>21430740</v>
      </c>
      <c r="I1442" s="67">
        <v>400000000</v>
      </c>
      <c r="J1442" s="36" t="str">
        <f t="shared" si="170"/>
        <v>0400000000</v>
      </c>
      <c r="K1442" s="45" t="str">
        <f t="shared" si="171"/>
        <v>61905030400000000000</v>
      </c>
    </row>
    <row r="1443" spans="1:11" s="38" customFormat="1" ht="25.5">
      <c r="A1443" s="52" t="s">
        <v>1255</v>
      </c>
      <c r="B1443" s="67" t="s">
        <v>940</v>
      </c>
      <c r="C1443" s="67" t="s">
        <v>100</v>
      </c>
      <c r="D1443" s="67" t="s">
        <v>28</v>
      </c>
      <c r="E1443" s="67" t="s">
        <v>602</v>
      </c>
      <c r="F1443" s="67" t="s">
        <v>24</v>
      </c>
      <c r="G1443" s="68">
        <f t="shared" si="173"/>
        <v>21430740</v>
      </c>
      <c r="H1443" s="68">
        <f t="shared" si="173"/>
        <v>21430740</v>
      </c>
      <c r="I1443" s="67">
        <v>430000000</v>
      </c>
      <c r="J1443" s="36" t="str">
        <f t="shared" si="170"/>
        <v>0430000000</v>
      </c>
      <c r="K1443" s="45" t="str">
        <f t="shared" si="171"/>
        <v>61905030430000000000</v>
      </c>
    </row>
    <row r="1444" spans="1:11" s="38" customFormat="1">
      <c r="A1444" s="214" t="s">
        <v>603</v>
      </c>
      <c r="B1444" s="67" t="s">
        <v>940</v>
      </c>
      <c r="C1444" s="67" t="s">
        <v>100</v>
      </c>
      <c r="D1444" s="67" t="s">
        <v>28</v>
      </c>
      <c r="E1444" s="54" t="s">
        <v>604</v>
      </c>
      <c r="F1444" s="67" t="s">
        <v>24</v>
      </c>
      <c r="G1444" s="68">
        <f>G1445+G1448</f>
        <v>21430740</v>
      </c>
      <c r="H1444" s="68">
        <f>H1445+H1448</f>
        <v>21430740</v>
      </c>
      <c r="I1444" s="54">
        <v>430400000</v>
      </c>
      <c r="J1444" s="36" t="str">
        <f t="shared" si="170"/>
        <v>0430400000</v>
      </c>
      <c r="K1444" s="45" t="str">
        <f t="shared" si="171"/>
        <v>61905030430400000000</v>
      </c>
    </row>
    <row r="1445" spans="1:11" s="59" customFormat="1">
      <c r="A1445" s="138" t="s">
        <v>605</v>
      </c>
      <c r="B1445" s="67" t="s">
        <v>940</v>
      </c>
      <c r="C1445" s="67" t="s">
        <v>100</v>
      </c>
      <c r="D1445" s="67" t="s">
        <v>28</v>
      </c>
      <c r="E1445" s="54" t="s">
        <v>606</v>
      </c>
      <c r="F1445" s="67" t="s">
        <v>24</v>
      </c>
      <c r="G1445" s="68">
        <f>G1446</f>
        <v>20489020</v>
      </c>
      <c r="H1445" s="68">
        <f>H1446</f>
        <v>20489020</v>
      </c>
      <c r="I1445" s="54">
        <v>430420300</v>
      </c>
      <c r="J1445" s="36" t="str">
        <f t="shared" si="170"/>
        <v>0430420300</v>
      </c>
      <c r="K1445" s="45" t="str">
        <f t="shared" si="171"/>
        <v>61905030430420300000</v>
      </c>
    </row>
    <row r="1446" spans="1:11" s="38" customFormat="1" ht="25.5">
      <c r="A1446" s="52" t="s">
        <v>43</v>
      </c>
      <c r="B1446" s="67" t="s">
        <v>940</v>
      </c>
      <c r="C1446" s="67" t="s">
        <v>100</v>
      </c>
      <c r="D1446" s="67" t="s">
        <v>28</v>
      </c>
      <c r="E1446" s="54" t="s">
        <v>606</v>
      </c>
      <c r="F1446" s="67" t="s">
        <v>44</v>
      </c>
      <c r="G1446" s="55">
        <f>G1447</f>
        <v>20489020</v>
      </c>
      <c r="H1446" s="55">
        <f>H1447</f>
        <v>20489020</v>
      </c>
      <c r="I1446" s="54">
        <v>430420300</v>
      </c>
      <c r="J1446" s="36" t="str">
        <f t="shared" si="170"/>
        <v>0430420300</v>
      </c>
      <c r="K1446" s="45" t="str">
        <f t="shared" si="171"/>
        <v>61905030430420300240</v>
      </c>
    </row>
    <row r="1447" spans="1:11" s="38" customFormat="1">
      <c r="A1447" s="52" t="s">
        <v>1231</v>
      </c>
      <c r="B1447" s="67" t="s">
        <v>940</v>
      </c>
      <c r="C1447" s="67" t="s">
        <v>100</v>
      </c>
      <c r="D1447" s="67" t="s">
        <v>28</v>
      </c>
      <c r="E1447" s="54" t="s">
        <v>606</v>
      </c>
      <c r="F1447" s="67" t="s">
        <v>46</v>
      </c>
      <c r="G1447" s="55">
        <f>VLOOKUP($K1447,'[1]исх данные 2018-2019'!$A$10:$H$548,6,0)</f>
        <v>20489020</v>
      </c>
      <c r="H1447" s="55">
        <f>VLOOKUP($K1447,'[1]исх данные 2018-2019'!$A$10:$H$548,7,0)</f>
        <v>20489020</v>
      </c>
      <c r="I1447" s="54">
        <v>430420300</v>
      </c>
      <c r="J1447" s="36" t="str">
        <f t="shared" si="170"/>
        <v>0430420300</v>
      </c>
      <c r="K1447" s="45" t="str">
        <f t="shared" si="171"/>
        <v>61905030430420300244</v>
      </c>
    </row>
    <row r="1448" spans="1:11" s="38" customFormat="1">
      <c r="A1448" s="57" t="s">
        <v>915</v>
      </c>
      <c r="B1448" s="67" t="s">
        <v>940</v>
      </c>
      <c r="C1448" s="67" t="s">
        <v>100</v>
      </c>
      <c r="D1448" s="67" t="s">
        <v>28</v>
      </c>
      <c r="E1448" s="67" t="s">
        <v>916</v>
      </c>
      <c r="F1448" s="67" t="s">
        <v>24</v>
      </c>
      <c r="G1448" s="68">
        <f>G1449</f>
        <v>941720</v>
      </c>
      <c r="H1448" s="68">
        <f>H1449</f>
        <v>941720</v>
      </c>
      <c r="I1448" s="67">
        <v>430421070</v>
      </c>
      <c r="J1448" s="36" t="str">
        <f t="shared" si="170"/>
        <v>0430421070</v>
      </c>
      <c r="K1448" s="45" t="str">
        <f t="shared" si="171"/>
        <v>61905030430421070000</v>
      </c>
    </row>
    <row r="1449" spans="1:11" s="38" customFormat="1" ht="25.5">
      <c r="A1449" s="52" t="s">
        <v>43</v>
      </c>
      <c r="B1449" s="67" t="s">
        <v>940</v>
      </c>
      <c r="C1449" s="67" t="s">
        <v>100</v>
      </c>
      <c r="D1449" s="67" t="s">
        <v>28</v>
      </c>
      <c r="E1449" s="67" t="s">
        <v>916</v>
      </c>
      <c r="F1449" s="67" t="s">
        <v>44</v>
      </c>
      <c r="G1449" s="55">
        <f>G1450</f>
        <v>941720</v>
      </c>
      <c r="H1449" s="55">
        <f>H1450</f>
        <v>941720</v>
      </c>
      <c r="I1449" s="67">
        <v>430421070</v>
      </c>
      <c r="J1449" s="36" t="str">
        <f t="shared" si="170"/>
        <v>0430421070</v>
      </c>
      <c r="K1449" s="45" t="str">
        <f t="shared" si="171"/>
        <v>61905030430421070240</v>
      </c>
    </row>
    <row r="1450" spans="1:11" s="38" customFormat="1">
      <c r="A1450" s="52" t="s">
        <v>1231</v>
      </c>
      <c r="B1450" s="67" t="s">
        <v>940</v>
      </c>
      <c r="C1450" s="67" t="s">
        <v>100</v>
      </c>
      <c r="D1450" s="67" t="s">
        <v>28</v>
      </c>
      <c r="E1450" s="67" t="s">
        <v>916</v>
      </c>
      <c r="F1450" s="67" t="s">
        <v>46</v>
      </c>
      <c r="G1450" s="55">
        <f>VLOOKUP($K1450,'[1]исх данные 2018-2019'!$A$10:$H$548,6,0)</f>
        <v>941720</v>
      </c>
      <c r="H1450" s="55">
        <f>VLOOKUP($K1450,'[1]исх данные 2018-2019'!$A$10:$H$548,7,0)</f>
        <v>941720</v>
      </c>
      <c r="I1450" s="67">
        <v>430421070</v>
      </c>
      <c r="J1450" s="36" t="str">
        <f t="shared" si="170"/>
        <v>0430421070</v>
      </c>
      <c r="K1450" s="45" t="str">
        <f t="shared" si="171"/>
        <v>61905030430421070244</v>
      </c>
    </row>
    <row r="1451" spans="1:11" s="59" customFormat="1" ht="25.5">
      <c r="A1451" s="91" t="s">
        <v>101</v>
      </c>
      <c r="B1451" s="67" t="s">
        <v>940</v>
      </c>
      <c r="C1451" s="67" t="s">
        <v>100</v>
      </c>
      <c r="D1451" s="67" t="s">
        <v>28</v>
      </c>
      <c r="E1451" s="67" t="s">
        <v>102</v>
      </c>
      <c r="F1451" s="67" t="s">
        <v>24</v>
      </c>
      <c r="G1451" s="68">
        <f t="shared" ref="G1451:H1454" si="174">G1452</f>
        <v>5500000</v>
      </c>
      <c r="H1451" s="68">
        <f t="shared" si="174"/>
        <v>0</v>
      </c>
      <c r="I1451" s="67">
        <v>9800000000</v>
      </c>
      <c r="J1451" s="36" t="str">
        <f t="shared" si="170"/>
        <v>9800000000</v>
      </c>
      <c r="K1451" s="45" t="str">
        <f t="shared" si="171"/>
        <v>61905039800000000000</v>
      </c>
    </row>
    <row r="1452" spans="1:11" s="38" customFormat="1">
      <c r="A1452" s="91" t="s">
        <v>103</v>
      </c>
      <c r="B1452" s="67" t="s">
        <v>940</v>
      </c>
      <c r="C1452" s="67" t="s">
        <v>100</v>
      </c>
      <c r="D1452" s="67" t="s">
        <v>28</v>
      </c>
      <c r="E1452" s="67" t="s">
        <v>104</v>
      </c>
      <c r="F1452" s="67" t="s">
        <v>24</v>
      </c>
      <c r="G1452" s="68">
        <f t="shared" si="174"/>
        <v>5500000</v>
      </c>
      <c r="H1452" s="68">
        <f t="shared" si="174"/>
        <v>0</v>
      </c>
      <c r="I1452" s="67">
        <v>9810000000</v>
      </c>
      <c r="J1452" s="36" t="str">
        <f t="shared" si="170"/>
        <v>9810000000</v>
      </c>
      <c r="K1452" s="45" t="str">
        <f t="shared" si="171"/>
        <v>61905039810000000000</v>
      </c>
    </row>
    <row r="1453" spans="1:11" s="38" customFormat="1">
      <c r="A1453" s="52" t="s">
        <v>1312</v>
      </c>
      <c r="B1453" s="67" t="s">
        <v>940</v>
      </c>
      <c r="C1453" s="67" t="s">
        <v>100</v>
      </c>
      <c r="D1453" s="67" t="s">
        <v>28</v>
      </c>
      <c r="E1453" s="67" t="s">
        <v>1313</v>
      </c>
      <c r="F1453" s="67" t="s">
        <v>24</v>
      </c>
      <c r="G1453" s="68">
        <f t="shared" si="174"/>
        <v>5500000</v>
      </c>
      <c r="H1453" s="68">
        <f t="shared" si="174"/>
        <v>0</v>
      </c>
      <c r="I1453" s="67">
        <v>9810021450</v>
      </c>
      <c r="J1453" s="36" t="str">
        <f t="shared" si="170"/>
        <v>9810021450</v>
      </c>
      <c r="K1453" s="45" t="str">
        <f t="shared" si="171"/>
        <v>61905039810021450000</v>
      </c>
    </row>
    <row r="1454" spans="1:11" s="38" customFormat="1" ht="25.5">
      <c r="A1454" s="52" t="s">
        <v>43</v>
      </c>
      <c r="B1454" s="67" t="s">
        <v>940</v>
      </c>
      <c r="C1454" s="67" t="s">
        <v>100</v>
      </c>
      <c r="D1454" s="67" t="s">
        <v>28</v>
      </c>
      <c r="E1454" s="67" t="s">
        <v>1313</v>
      </c>
      <c r="F1454" s="67" t="s">
        <v>44</v>
      </c>
      <c r="G1454" s="55">
        <f t="shared" si="174"/>
        <v>5500000</v>
      </c>
      <c r="H1454" s="55">
        <f t="shared" si="174"/>
        <v>0</v>
      </c>
      <c r="I1454" s="67">
        <v>9810021450</v>
      </c>
      <c r="J1454" s="36" t="str">
        <f t="shared" si="170"/>
        <v>9810021450</v>
      </c>
      <c r="K1454" s="45" t="str">
        <f t="shared" si="171"/>
        <v>61905039810021450240</v>
      </c>
    </row>
    <row r="1455" spans="1:11" s="38" customFormat="1">
      <c r="A1455" s="52" t="s">
        <v>1231</v>
      </c>
      <c r="B1455" s="67" t="s">
        <v>940</v>
      </c>
      <c r="C1455" s="67" t="s">
        <v>100</v>
      </c>
      <c r="D1455" s="67" t="s">
        <v>28</v>
      </c>
      <c r="E1455" s="67" t="s">
        <v>1313</v>
      </c>
      <c r="F1455" s="67" t="s">
        <v>46</v>
      </c>
      <c r="G1455" s="55">
        <f>VLOOKUP($K1455,'[1]исх данные 2018-2019'!$A$10:$H$548,6,0)</f>
        <v>5500000</v>
      </c>
      <c r="H1455" s="55">
        <f>VLOOKUP($K1455,'[1]исх данные 2018-2019'!$A$10:$H$548,7,0)</f>
        <v>0</v>
      </c>
      <c r="I1455" s="67">
        <v>9810021450</v>
      </c>
      <c r="J1455" s="36" t="str">
        <f t="shared" si="170"/>
        <v>9810021450</v>
      </c>
      <c r="K1455" s="45" t="str">
        <f t="shared" si="171"/>
        <v>61905039810021450244</v>
      </c>
    </row>
    <row r="1456" spans="1:11" s="38" customFormat="1">
      <c r="A1456" s="40" t="s">
        <v>645</v>
      </c>
      <c r="B1456" s="41" t="s">
        <v>940</v>
      </c>
      <c r="C1456" s="42" t="s">
        <v>251</v>
      </c>
      <c r="D1456" s="42" t="s">
        <v>22</v>
      </c>
      <c r="E1456" s="42" t="s">
        <v>23</v>
      </c>
      <c r="F1456" s="42" t="s">
        <v>24</v>
      </c>
      <c r="G1456" s="43">
        <f t="shared" ref="G1456:H1459" si="175">G1457</f>
        <v>1549000</v>
      </c>
      <c r="H1456" s="43">
        <f t="shared" si="175"/>
        <v>1549000</v>
      </c>
      <c r="I1456" s="42">
        <v>0</v>
      </c>
      <c r="J1456" s="36" t="str">
        <f t="shared" si="170"/>
        <v>0000000000</v>
      </c>
      <c r="K1456" s="45" t="str">
        <f t="shared" si="171"/>
        <v>61908000000000000000</v>
      </c>
    </row>
    <row r="1457" spans="1:11" s="59" customFormat="1">
      <c r="A1457" s="134" t="s">
        <v>252</v>
      </c>
      <c r="B1457" s="48" t="s">
        <v>940</v>
      </c>
      <c r="C1457" s="49" t="s">
        <v>251</v>
      </c>
      <c r="D1457" s="49" t="s">
        <v>26</v>
      </c>
      <c r="E1457" s="49" t="s">
        <v>23</v>
      </c>
      <c r="F1457" s="49" t="s">
        <v>24</v>
      </c>
      <c r="G1457" s="50">
        <f t="shared" si="175"/>
        <v>1549000</v>
      </c>
      <c r="H1457" s="50">
        <f t="shared" si="175"/>
        <v>1549000</v>
      </c>
      <c r="I1457" s="49">
        <v>0</v>
      </c>
      <c r="J1457" s="36" t="str">
        <f t="shared" si="170"/>
        <v>0000000000</v>
      </c>
      <c r="K1457" s="45" t="str">
        <f t="shared" si="171"/>
        <v>61908010000000000000</v>
      </c>
    </row>
    <row r="1458" spans="1:11" s="59" customFormat="1">
      <c r="A1458" s="52" t="s">
        <v>253</v>
      </c>
      <c r="B1458" s="54" t="s">
        <v>940</v>
      </c>
      <c r="C1458" s="54" t="s">
        <v>251</v>
      </c>
      <c r="D1458" s="54" t="s">
        <v>26</v>
      </c>
      <c r="E1458" s="54" t="s">
        <v>254</v>
      </c>
      <c r="F1458" s="54" t="s">
        <v>24</v>
      </c>
      <c r="G1458" s="55">
        <f t="shared" si="175"/>
        <v>1549000</v>
      </c>
      <c r="H1458" s="55">
        <f t="shared" si="175"/>
        <v>1549000</v>
      </c>
      <c r="I1458" s="54">
        <v>700000000</v>
      </c>
      <c r="J1458" s="36" t="str">
        <f t="shared" si="170"/>
        <v>0700000000</v>
      </c>
      <c r="K1458" s="45" t="str">
        <f t="shared" si="171"/>
        <v>61908010700000000000</v>
      </c>
    </row>
    <row r="1459" spans="1:11" s="38" customFormat="1" ht="38.25">
      <c r="A1459" s="65" t="s">
        <v>954</v>
      </c>
      <c r="B1459" s="67" t="s">
        <v>940</v>
      </c>
      <c r="C1459" s="67" t="s">
        <v>251</v>
      </c>
      <c r="D1459" s="67" t="s">
        <v>26</v>
      </c>
      <c r="E1459" s="67" t="s">
        <v>256</v>
      </c>
      <c r="F1459" s="67" t="s">
        <v>24</v>
      </c>
      <c r="G1459" s="68">
        <f t="shared" si="175"/>
        <v>1549000</v>
      </c>
      <c r="H1459" s="68">
        <f t="shared" si="175"/>
        <v>1549000</v>
      </c>
      <c r="I1459" s="67">
        <v>710000000</v>
      </c>
      <c r="J1459" s="36" t="str">
        <f t="shared" si="170"/>
        <v>0710000000</v>
      </c>
      <c r="K1459" s="45" t="str">
        <f t="shared" si="171"/>
        <v>61908010710000000000</v>
      </c>
    </row>
    <row r="1460" spans="1:11" s="59" customFormat="1" ht="51">
      <c r="A1460" s="127" t="s">
        <v>257</v>
      </c>
      <c r="B1460" s="67" t="s">
        <v>940</v>
      </c>
      <c r="C1460" s="67" t="s">
        <v>251</v>
      </c>
      <c r="D1460" s="67" t="s">
        <v>26</v>
      </c>
      <c r="E1460" s="67" t="s">
        <v>258</v>
      </c>
      <c r="F1460" s="67" t="s">
        <v>24</v>
      </c>
      <c r="G1460" s="68">
        <f>G1461+G1464</f>
        <v>1549000</v>
      </c>
      <c r="H1460" s="68">
        <f>H1461+H1464</f>
        <v>1549000</v>
      </c>
      <c r="I1460" s="67">
        <v>710100000</v>
      </c>
      <c r="J1460" s="36" t="str">
        <f t="shared" si="170"/>
        <v>0710100000</v>
      </c>
      <c r="K1460" s="45" t="str">
        <f t="shared" si="171"/>
        <v>61908010710100000000</v>
      </c>
    </row>
    <row r="1461" spans="1:11" s="38" customFormat="1">
      <c r="A1461" s="65" t="s">
        <v>259</v>
      </c>
      <c r="B1461" s="67" t="s">
        <v>940</v>
      </c>
      <c r="C1461" s="67" t="s">
        <v>251</v>
      </c>
      <c r="D1461" s="67" t="s">
        <v>26</v>
      </c>
      <c r="E1461" s="67" t="s">
        <v>260</v>
      </c>
      <c r="F1461" s="67" t="s">
        <v>24</v>
      </c>
      <c r="G1461" s="68">
        <f>G1462</f>
        <v>911500</v>
      </c>
      <c r="H1461" s="68">
        <f>H1462</f>
        <v>911500</v>
      </c>
      <c r="I1461" s="67">
        <v>710120060</v>
      </c>
      <c r="J1461" s="36" t="str">
        <f t="shared" si="170"/>
        <v>0710120060</v>
      </c>
      <c r="K1461" s="45" t="str">
        <f t="shared" si="171"/>
        <v>61908010710120060000</v>
      </c>
    </row>
    <row r="1462" spans="1:11" s="59" customFormat="1" ht="25.5">
      <c r="A1462" s="52" t="s">
        <v>43</v>
      </c>
      <c r="B1462" s="67" t="s">
        <v>940</v>
      </c>
      <c r="C1462" s="67" t="s">
        <v>251</v>
      </c>
      <c r="D1462" s="67" t="s">
        <v>26</v>
      </c>
      <c r="E1462" s="67" t="s">
        <v>260</v>
      </c>
      <c r="F1462" s="67" t="s">
        <v>44</v>
      </c>
      <c r="G1462" s="55">
        <f>G1463</f>
        <v>911500</v>
      </c>
      <c r="H1462" s="55">
        <f>H1463</f>
        <v>911500</v>
      </c>
      <c r="I1462" s="67">
        <v>710120060</v>
      </c>
      <c r="J1462" s="36" t="str">
        <f t="shared" si="170"/>
        <v>0710120060</v>
      </c>
      <c r="K1462" s="45" t="str">
        <f t="shared" si="171"/>
        <v>61908010710120060240</v>
      </c>
    </row>
    <row r="1463" spans="1:11" s="59" customFormat="1">
      <c r="A1463" s="52" t="s">
        <v>1231</v>
      </c>
      <c r="B1463" s="67" t="s">
        <v>940</v>
      </c>
      <c r="C1463" s="67" t="s">
        <v>251</v>
      </c>
      <c r="D1463" s="67" t="s">
        <v>26</v>
      </c>
      <c r="E1463" s="67" t="s">
        <v>260</v>
      </c>
      <c r="F1463" s="67" t="s">
        <v>46</v>
      </c>
      <c r="G1463" s="55">
        <f>VLOOKUP($K1463,'[1]исх данные 2018-2019'!$A$10:$H$548,6,0)</f>
        <v>911500</v>
      </c>
      <c r="H1463" s="55">
        <f>VLOOKUP($K1463,'[1]исх данные 2018-2019'!$A$10:$H$548,7,0)</f>
        <v>911500</v>
      </c>
      <c r="I1463" s="67">
        <v>710120060</v>
      </c>
      <c r="J1463" s="36" t="str">
        <f t="shared" si="170"/>
        <v>0710120060</v>
      </c>
      <c r="K1463" s="45" t="str">
        <f t="shared" si="171"/>
        <v>61908010710120060244</v>
      </c>
    </row>
    <row r="1464" spans="1:11" s="38" customFormat="1" ht="25.5">
      <c r="A1464" s="57" t="s">
        <v>919</v>
      </c>
      <c r="B1464" s="67" t="s">
        <v>940</v>
      </c>
      <c r="C1464" s="67" t="s">
        <v>251</v>
      </c>
      <c r="D1464" s="67" t="s">
        <v>26</v>
      </c>
      <c r="E1464" s="67" t="s">
        <v>920</v>
      </c>
      <c r="F1464" s="67" t="s">
        <v>24</v>
      </c>
      <c r="G1464" s="139">
        <f>G1465</f>
        <v>637500</v>
      </c>
      <c r="H1464" s="139">
        <f>H1465</f>
        <v>637500</v>
      </c>
      <c r="I1464" s="67">
        <v>710121130</v>
      </c>
      <c r="J1464" s="36" t="str">
        <f t="shared" si="170"/>
        <v>0710121130</v>
      </c>
      <c r="K1464" s="45" t="str">
        <f t="shared" si="171"/>
        <v>61908010710121130000</v>
      </c>
    </row>
    <row r="1465" spans="1:11" s="38" customFormat="1" ht="25.5">
      <c r="A1465" s="52" t="s">
        <v>43</v>
      </c>
      <c r="B1465" s="67" t="s">
        <v>940</v>
      </c>
      <c r="C1465" s="67" t="s">
        <v>251</v>
      </c>
      <c r="D1465" s="67" t="s">
        <v>26</v>
      </c>
      <c r="E1465" s="67" t="s">
        <v>920</v>
      </c>
      <c r="F1465" s="67" t="s">
        <v>44</v>
      </c>
      <c r="G1465" s="55">
        <f>G1466</f>
        <v>637500</v>
      </c>
      <c r="H1465" s="55">
        <f>H1466</f>
        <v>637500</v>
      </c>
      <c r="I1465" s="67">
        <v>710121130</v>
      </c>
      <c r="J1465" s="36" t="str">
        <f t="shared" si="170"/>
        <v>0710121130</v>
      </c>
      <c r="K1465" s="45" t="str">
        <f t="shared" si="171"/>
        <v>61908010710121130240</v>
      </c>
    </row>
    <row r="1466" spans="1:11" s="59" customFormat="1">
      <c r="A1466" s="52" t="s">
        <v>1231</v>
      </c>
      <c r="B1466" s="67" t="s">
        <v>940</v>
      </c>
      <c r="C1466" s="67" t="s">
        <v>251</v>
      </c>
      <c r="D1466" s="67" t="s">
        <v>26</v>
      </c>
      <c r="E1466" s="67" t="s">
        <v>920</v>
      </c>
      <c r="F1466" s="67" t="s">
        <v>46</v>
      </c>
      <c r="G1466" s="55">
        <f>VLOOKUP($K1466,'[1]исх данные 2018-2019'!$A$10:$H$548,6,0)</f>
        <v>637500</v>
      </c>
      <c r="H1466" s="55">
        <f>VLOOKUP($K1466,'[1]исх данные 2018-2019'!$A$10:$H$548,7,0)</f>
        <v>637500</v>
      </c>
      <c r="I1466" s="67">
        <v>710121130</v>
      </c>
      <c r="J1466" s="36" t="str">
        <f t="shared" si="170"/>
        <v>0710121130</v>
      </c>
      <c r="K1466" s="45" t="str">
        <f t="shared" si="171"/>
        <v>61908010710121130244</v>
      </c>
    </row>
    <row r="1467" spans="1:11" s="59" customFormat="1">
      <c r="A1467" s="52"/>
      <c r="B1467" s="67"/>
      <c r="C1467" s="67"/>
      <c r="D1467" s="67"/>
      <c r="E1467" s="67"/>
      <c r="F1467" s="67"/>
      <c r="G1467" s="55"/>
      <c r="H1467" s="55"/>
      <c r="I1467" s="67"/>
      <c r="J1467" s="36" t="str">
        <f t="shared" si="170"/>
        <v>0000000000</v>
      </c>
      <c r="K1467" s="45" t="str">
        <f t="shared" si="171"/>
        <v>0000000000</v>
      </c>
    </row>
    <row r="1468" spans="1:11" s="38" customFormat="1" ht="23.25" customHeight="1">
      <c r="A1468" s="31" t="s">
        <v>955</v>
      </c>
      <c r="B1468" s="32" t="s">
        <v>464</v>
      </c>
      <c r="C1468" s="33" t="s">
        <v>22</v>
      </c>
      <c r="D1468" s="33" t="s">
        <v>22</v>
      </c>
      <c r="E1468" s="33" t="s">
        <v>23</v>
      </c>
      <c r="F1468" s="33" t="s">
        <v>24</v>
      </c>
      <c r="G1468" s="140">
        <f>G1469+G1482+G1557+G1654+G1646</f>
        <v>618082860</v>
      </c>
      <c r="H1468" s="140">
        <f>H1469+H1482+H1557+H1654+H1646</f>
        <v>551006570</v>
      </c>
      <c r="I1468" s="33">
        <v>0</v>
      </c>
      <c r="J1468" s="36" t="str">
        <f t="shared" si="170"/>
        <v>0000000000</v>
      </c>
      <c r="K1468" s="45" t="str">
        <f t="shared" si="171"/>
        <v>62000000000000000000</v>
      </c>
    </row>
    <row r="1469" spans="1:11" s="38" customFormat="1">
      <c r="A1469" s="40" t="s">
        <v>25</v>
      </c>
      <c r="B1469" s="41" t="s">
        <v>464</v>
      </c>
      <c r="C1469" s="42" t="s">
        <v>26</v>
      </c>
      <c r="D1469" s="42" t="s">
        <v>22</v>
      </c>
      <c r="E1469" s="42" t="s">
        <v>23</v>
      </c>
      <c r="F1469" s="42" t="s">
        <v>24</v>
      </c>
      <c r="G1469" s="43">
        <f t="shared" ref="G1469:H1480" si="176">G1470</f>
        <v>571660</v>
      </c>
      <c r="H1469" s="43">
        <f t="shared" si="176"/>
        <v>571660</v>
      </c>
      <c r="I1469" s="42">
        <v>0</v>
      </c>
      <c r="J1469" s="36" t="str">
        <f t="shared" si="170"/>
        <v>0000000000</v>
      </c>
      <c r="K1469" s="45" t="str">
        <f t="shared" si="171"/>
        <v>62001000000000000000</v>
      </c>
    </row>
    <row r="1470" spans="1:11" s="38" customFormat="1">
      <c r="A1470" s="47" t="s">
        <v>107</v>
      </c>
      <c r="B1470" s="48" t="s">
        <v>464</v>
      </c>
      <c r="C1470" s="49" t="s">
        <v>26</v>
      </c>
      <c r="D1470" s="49" t="s">
        <v>108</v>
      </c>
      <c r="E1470" s="49" t="s">
        <v>23</v>
      </c>
      <c r="F1470" s="49" t="s">
        <v>24</v>
      </c>
      <c r="G1470" s="50">
        <f>G1477+G1471</f>
        <v>571660</v>
      </c>
      <c r="H1470" s="50">
        <f>H1477+H1471</f>
        <v>571660</v>
      </c>
      <c r="I1470" s="49">
        <v>0</v>
      </c>
      <c r="J1470" s="36" t="str">
        <f t="shared" si="170"/>
        <v>0000000000</v>
      </c>
      <c r="K1470" s="45" t="str">
        <f t="shared" si="171"/>
        <v>62001130000000000000</v>
      </c>
    </row>
    <row r="1471" spans="1:11" s="38" customFormat="1" ht="38.25">
      <c r="A1471" s="52" t="s">
        <v>270</v>
      </c>
      <c r="B1471" s="53" t="s">
        <v>464</v>
      </c>
      <c r="C1471" s="54" t="s">
        <v>26</v>
      </c>
      <c r="D1471" s="54" t="s">
        <v>108</v>
      </c>
      <c r="E1471" s="77" t="s">
        <v>271</v>
      </c>
      <c r="F1471" s="54" t="s">
        <v>24</v>
      </c>
      <c r="G1471" s="55">
        <f t="shared" ref="G1471:H1475" si="177">G1472</f>
        <v>71660</v>
      </c>
      <c r="H1471" s="55">
        <f t="shared" si="177"/>
        <v>71660</v>
      </c>
      <c r="I1471" s="77">
        <v>1100000000</v>
      </c>
      <c r="J1471" s="36" t="str">
        <f t="shared" si="170"/>
        <v>1100000000</v>
      </c>
      <c r="K1471" s="45" t="str">
        <f t="shared" si="171"/>
        <v>62001131100000000000</v>
      </c>
    </row>
    <row r="1472" spans="1:11" s="38" customFormat="1" ht="38.25">
      <c r="A1472" s="52" t="s">
        <v>272</v>
      </c>
      <c r="B1472" s="53" t="s">
        <v>464</v>
      </c>
      <c r="C1472" s="54" t="s">
        <v>26</v>
      </c>
      <c r="D1472" s="54" t="s">
        <v>108</v>
      </c>
      <c r="E1472" s="77" t="s">
        <v>273</v>
      </c>
      <c r="F1472" s="54" t="s">
        <v>24</v>
      </c>
      <c r="G1472" s="55">
        <f t="shared" si="177"/>
        <v>71660</v>
      </c>
      <c r="H1472" s="55">
        <f t="shared" si="177"/>
        <v>71660</v>
      </c>
      <c r="I1472" s="77" t="s">
        <v>274</v>
      </c>
      <c r="J1472" s="36" t="str">
        <f t="shared" si="170"/>
        <v>11Б0000000</v>
      </c>
      <c r="K1472" s="45" t="str">
        <f t="shared" si="171"/>
        <v>620011311Б0000000000</v>
      </c>
    </row>
    <row r="1473" spans="1:11" s="38" customFormat="1" ht="25.5">
      <c r="A1473" s="52" t="s">
        <v>275</v>
      </c>
      <c r="B1473" s="53" t="s">
        <v>464</v>
      </c>
      <c r="C1473" s="54" t="s">
        <v>26</v>
      </c>
      <c r="D1473" s="54" t="s">
        <v>108</v>
      </c>
      <c r="E1473" s="77" t="s">
        <v>276</v>
      </c>
      <c r="F1473" s="54" t="s">
        <v>24</v>
      </c>
      <c r="G1473" s="55">
        <f t="shared" si="177"/>
        <v>71660</v>
      </c>
      <c r="H1473" s="55">
        <f t="shared" si="177"/>
        <v>71660</v>
      </c>
      <c r="I1473" s="77" t="s">
        <v>277</v>
      </c>
      <c r="J1473" s="36" t="str">
        <f t="shared" si="170"/>
        <v>11Б0100000</v>
      </c>
      <c r="K1473" s="45" t="str">
        <f t="shared" si="171"/>
        <v>620011311Б0100000000</v>
      </c>
    </row>
    <row r="1474" spans="1:11" s="38" customFormat="1" ht="25.5">
      <c r="A1474" s="52" t="s">
        <v>284</v>
      </c>
      <c r="B1474" s="53" t="s">
        <v>464</v>
      </c>
      <c r="C1474" s="54" t="s">
        <v>26</v>
      </c>
      <c r="D1474" s="54" t="s">
        <v>108</v>
      </c>
      <c r="E1474" s="77" t="s">
        <v>285</v>
      </c>
      <c r="F1474" s="54" t="s">
        <v>24</v>
      </c>
      <c r="G1474" s="55">
        <f t="shared" si="177"/>
        <v>71660</v>
      </c>
      <c r="H1474" s="55">
        <f t="shared" si="177"/>
        <v>71660</v>
      </c>
      <c r="I1474" s="77" t="s">
        <v>286</v>
      </c>
      <c r="J1474" s="36" t="str">
        <f t="shared" si="170"/>
        <v>11Б0121120</v>
      </c>
      <c r="K1474" s="45" t="str">
        <f t="shared" si="171"/>
        <v>620011311Б0121120000</v>
      </c>
    </row>
    <row r="1475" spans="1:11" s="59" customFormat="1" ht="25.5">
      <c r="A1475" s="52" t="s">
        <v>43</v>
      </c>
      <c r="B1475" s="53" t="s">
        <v>464</v>
      </c>
      <c r="C1475" s="54" t="s">
        <v>26</v>
      </c>
      <c r="D1475" s="54" t="s">
        <v>108</v>
      </c>
      <c r="E1475" s="77" t="s">
        <v>285</v>
      </c>
      <c r="F1475" s="54" t="s">
        <v>44</v>
      </c>
      <c r="G1475" s="55">
        <f t="shared" si="177"/>
        <v>71660</v>
      </c>
      <c r="H1475" s="55">
        <f t="shared" si="177"/>
        <v>71660</v>
      </c>
      <c r="I1475" s="77" t="s">
        <v>286</v>
      </c>
      <c r="J1475" s="36" t="str">
        <f t="shared" si="170"/>
        <v>11Б0121120</v>
      </c>
      <c r="K1475" s="45" t="str">
        <f t="shared" si="171"/>
        <v>620011311Б0121120240</v>
      </c>
    </row>
    <row r="1476" spans="1:11" s="38" customFormat="1">
      <c r="A1476" s="52" t="s">
        <v>1231</v>
      </c>
      <c r="B1476" s="53" t="s">
        <v>464</v>
      </c>
      <c r="C1476" s="54" t="s">
        <v>26</v>
      </c>
      <c r="D1476" s="54" t="s">
        <v>108</v>
      </c>
      <c r="E1476" s="77" t="s">
        <v>285</v>
      </c>
      <c r="F1476" s="54" t="s">
        <v>46</v>
      </c>
      <c r="G1476" s="55">
        <f>VLOOKUP($K1476,'[1]исх данные 2018-2019'!$A$10:$H$548,6,0)</f>
        <v>71660</v>
      </c>
      <c r="H1476" s="55">
        <f>VLOOKUP($K1476,'[1]исх данные 2018-2019'!$A$10:$H$548,7,0)</f>
        <v>71660</v>
      </c>
      <c r="I1476" s="77" t="s">
        <v>286</v>
      </c>
      <c r="J1476" s="36" t="str">
        <f t="shared" si="170"/>
        <v>11Б0121120</v>
      </c>
      <c r="K1476" s="45" t="str">
        <f t="shared" si="171"/>
        <v>620011311Б0121120244</v>
      </c>
    </row>
    <row r="1477" spans="1:11" s="38" customFormat="1" ht="25.5">
      <c r="A1477" s="52" t="s">
        <v>956</v>
      </c>
      <c r="B1477" s="54" t="s">
        <v>464</v>
      </c>
      <c r="C1477" s="54" t="s">
        <v>26</v>
      </c>
      <c r="D1477" s="54" t="s">
        <v>108</v>
      </c>
      <c r="E1477" s="54" t="s">
        <v>957</v>
      </c>
      <c r="F1477" s="54" t="s">
        <v>24</v>
      </c>
      <c r="G1477" s="55">
        <f t="shared" si="176"/>
        <v>500000</v>
      </c>
      <c r="H1477" s="55">
        <f t="shared" si="176"/>
        <v>500000</v>
      </c>
      <c r="I1477" s="54">
        <v>8300000000</v>
      </c>
      <c r="J1477" s="36" t="str">
        <f t="shared" si="170"/>
        <v>8300000000</v>
      </c>
      <c r="K1477" s="45" t="str">
        <f t="shared" si="171"/>
        <v>62001138300000000000</v>
      </c>
    </row>
    <row r="1478" spans="1:11" s="38" customFormat="1" ht="25.5">
      <c r="A1478" s="52" t="s">
        <v>958</v>
      </c>
      <c r="B1478" s="54" t="s">
        <v>464</v>
      </c>
      <c r="C1478" s="54" t="s">
        <v>26</v>
      </c>
      <c r="D1478" s="54" t="s">
        <v>108</v>
      </c>
      <c r="E1478" s="54" t="s">
        <v>959</v>
      </c>
      <c r="F1478" s="54" t="s">
        <v>24</v>
      </c>
      <c r="G1478" s="55">
        <f t="shared" si="176"/>
        <v>500000</v>
      </c>
      <c r="H1478" s="55">
        <f t="shared" si="176"/>
        <v>500000</v>
      </c>
      <c r="I1478" s="54">
        <v>8310000000</v>
      </c>
      <c r="J1478" s="36" t="str">
        <f t="shared" si="170"/>
        <v>8310000000</v>
      </c>
      <c r="K1478" s="45" t="str">
        <f t="shared" si="171"/>
        <v>62001138310000000000</v>
      </c>
    </row>
    <row r="1479" spans="1:11" s="59" customFormat="1">
      <c r="A1479" s="52" t="s">
        <v>208</v>
      </c>
      <c r="B1479" s="54" t="s">
        <v>464</v>
      </c>
      <c r="C1479" s="54" t="s">
        <v>26</v>
      </c>
      <c r="D1479" s="54" t="s">
        <v>108</v>
      </c>
      <c r="E1479" s="54" t="s">
        <v>950</v>
      </c>
      <c r="F1479" s="54" t="s">
        <v>24</v>
      </c>
      <c r="G1479" s="55">
        <f t="shared" si="176"/>
        <v>500000</v>
      </c>
      <c r="H1479" s="55">
        <f t="shared" si="176"/>
        <v>500000</v>
      </c>
      <c r="I1479" s="54">
        <v>8310020050</v>
      </c>
      <c r="J1479" s="36" t="str">
        <f t="shared" si="170"/>
        <v>8310020050</v>
      </c>
      <c r="K1479" s="45" t="str">
        <f t="shared" si="171"/>
        <v>62001138310020050000</v>
      </c>
    </row>
    <row r="1480" spans="1:11" s="38" customFormat="1">
      <c r="A1480" s="52" t="s">
        <v>90</v>
      </c>
      <c r="B1480" s="54" t="s">
        <v>464</v>
      </c>
      <c r="C1480" s="54" t="s">
        <v>26</v>
      </c>
      <c r="D1480" s="54" t="s">
        <v>108</v>
      </c>
      <c r="E1480" s="54" t="s">
        <v>950</v>
      </c>
      <c r="F1480" s="54" t="s">
        <v>91</v>
      </c>
      <c r="G1480" s="55">
        <f t="shared" si="176"/>
        <v>500000</v>
      </c>
      <c r="H1480" s="55">
        <f t="shared" si="176"/>
        <v>500000</v>
      </c>
      <c r="I1480" s="54">
        <v>8310020050</v>
      </c>
      <c r="J1480" s="36" t="str">
        <f t="shared" si="170"/>
        <v>8310020050</v>
      </c>
      <c r="K1480" s="45" t="str">
        <f t="shared" si="171"/>
        <v>62001138310020050830</v>
      </c>
    </row>
    <row r="1481" spans="1:11" s="38" customFormat="1" ht="25.5">
      <c r="A1481" s="52" t="s">
        <v>92</v>
      </c>
      <c r="B1481" s="54" t="s">
        <v>464</v>
      </c>
      <c r="C1481" s="54" t="s">
        <v>26</v>
      </c>
      <c r="D1481" s="54" t="s">
        <v>108</v>
      </c>
      <c r="E1481" s="54" t="s">
        <v>950</v>
      </c>
      <c r="F1481" s="54" t="s">
        <v>93</v>
      </c>
      <c r="G1481" s="55">
        <f>VLOOKUP($K1481,'[1]исх данные 2018-2019'!$A$10:$H$548,6,0)</f>
        <v>500000</v>
      </c>
      <c r="H1481" s="55">
        <f>VLOOKUP($K1481,'[1]исх данные 2018-2019'!$A$10:$H$548,7,0)</f>
        <v>500000</v>
      </c>
      <c r="I1481" s="54">
        <v>8310020050</v>
      </c>
      <c r="J1481" s="36" t="str">
        <f t="shared" si="170"/>
        <v>8310020050</v>
      </c>
      <c r="K1481" s="45" t="str">
        <f t="shared" si="171"/>
        <v>62001138310020050831</v>
      </c>
    </row>
    <row r="1482" spans="1:11" s="38" customFormat="1">
      <c r="A1482" s="40" t="s">
        <v>215</v>
      </c>
      <c r="B1482" s="41" t="s">
        <v>464</v>
      </c>
      <c r="C1482" s="42" t="s">
        <v>86</v>
      </c>
      <c r="D1482" s="42" t="s">
        <v>22</v>
      </c>
      <c r="E1482" s="42" t="s">
        <v>23</v>
      </c>
      <c r="F1482" s="42" t="s">
        <v>24</v>
      </c>
      <c r="G1482" s="43">
        <f>G1483+G1491+G1509+G1551</f>
        <v>311664117.62</v>
      </c>
      <c r="H1482" s="43">
        <f>H1483+H1491+H1509+H1551</f>
        <v>263240056.28999999</v>
      </c>
      <c r="I1482" s="42">
        <v>0</v>
      </c>
      <c r="J1482" s="36" t="str">
        <f t="shared" si="170"/>
        <v>0000000000</v>
      </c>
      <c r="K1482" s="45" t="str">
        <f t="shared" si="171"/>
        <v>62004000000000000000</v>
      </c>
    </row>
    <row r="1483" spans="1:11" s="38" customFormat="1">
      <c r="A1483" s="47" t="s">
        <v>963</v>
      </c>
      <c r="B1483" s="48" t="s">
        <v>464</v>
      </c>
      <c r="C1483" s="49" t="s">
        <v>86</v>
      </c>
      <c r="D1483" s="49" t="s">
        <v>242</v>
      </c>
      <c r="E1483" s="49" t="s">
        <v>23</v>
      </c>
      <c r="F1483" s="49" t="s">
        <v>24</v>
      </c>
      <c r="G1483" s="50">
        <f t="shared" ref="G1483:H1487" si="178">G1484</f>
        <v>13609360</v>
      </c>
      <c r="H1483" s="50">
        <f t="shared" si="178"/>
        <v>13609360</v>
      </c>
      <c r="I1483" s="49">
        <v>0</v>
      </c>
      <c r="J1483" s="36" t="str">
        <f t="shared" si="170"/>
        <v>0000000000</v>
      </c>
      <c r="K1483" s="45" t="str">
        <f t="shared" si="171"/>
        <v>62004070000000000000</v>
      </c>
    </row>
    <row r="1484" spans="1:11" s="38" customFormat="1" ht="38.25">
      <c r="A1484" s="57" t="s">
        <v>326</v>
      </c>
      <c r="B1484" s="54" t="s">
        <v>464</v>
      </c>
      <c r="C1484" s="54" t="s">
        <v>86</v>
      </c>
      <c r="D1484" s="54" t="s">
        <v>242</v>
      </c>
      <c r="E1484" s="54" t="s">
        <v>327</v>
      </c>
      <c r="F1484" s="54" t="s">
        <v>24</v>
      </c>
      <c r="G1484" s="55">
        <f t="shared" si="178"/>
        <v>13609360</v>
      </c>
      <c r="H1484" s="55">
        <f t="shared" si="178"/>
        <v>13609360</v>
      </c>
      <c r="I1484" s="54">
        <v>400000000</v>
      </c>
      <c r="J1484" s="36" t="str">
        <f t="shared" si="170"/>
        <v>0400000000</v>
      </c>
      <c r="K1484" s="45" t="str">
        <f t="shared" si="171"/>
        <v>62004070400000000000</v>
      </c>
    </row>
    <row r="1485" spans="1:11" s="59" customFormat="1" ht="25.5">
      <c r="A1485" s="52" t="s">
        <v>1255</v>
      </c>
      <c r="B1485" s="54" t="s">
        <v>464</v>
      </c>
      <c r="C1485" s="54" t="s">
        <v>86</v>
      </c>
      <c r="D1485" s="54" t="s">
        <v>242</v>
      </c>
      <c r="E1485" s="54" t="s">
        <v>602</v>
      </c>
      <c r="F1485" s="54" t="s">
        <v>24</v>
      </c>
      <c r="G1485" s="55">
        <f>G1486</f>
        <v>13609360</v>
      </c>
      <c r="H1485" s="55">
        <f>H1486</f>
        <v>13609360</v>
      </c>
      <c r="I1485" s="54">
        <v>430000000</v>
      </c>
      <c r="J1485" s="36" t="str">
        <f t="shared" si="170"/>
        <v>0430000000</v>
      </c>
      <c r="K1485" s="45" t="str">
        <f t="shared" si="171"/>
        <v>62004070430000000000</v>
      </c>
    </row>
    <row r="1486" spans="1:11" s="38" customFormat="1" ht="25.5">
      <c r="A1486" s="52" t="s">
        <v>964</v>
      </c>
      <c r="B1486" s="54" t="s">
        <v>464</v>
      </c>
      <c r="C1486" s="54" t="s">
        <v>86</v>
      </c>
      <c r="D1486" s="54" t="s">
        <v>242</v>
      </c>
      <c r="E1486" s="54" t="s">
        <v>965</v>
      </c>
      <c r="F1486" s="54" t="s">
        <v>24</v>
      </c>
      <c r="G1486" s="55">
        <f>G1487</f>
        <v>13609360</v>
      </c>
      <c r="H1486" s="55">
        <f>H1487</f>
        <v>13609360</v>
      </c>
      <c r="I1486" s="54">
        <v>430100000</v>
      </c>
      <c r="J1486" s="36" t="str">
        <f t="shared" si="170"/>
        <v>0430100000</v>
      </c>
      <c r="K1486" s="45" t="str">
        <f t="shared" si="171"/>
        <v>62004070430100000000</v>
      </c>
    </row>
    <row r="1487" spans="1:11" s="38" customFormat="1">
      <c r="A1487" s="52" t="s">
        <v>152</v>
      </c>
      <c r="B1487" s="54" t="s">
        <v>464</v>
      </c>
      <c r="C1487" s="54" t="s">
        <v>86</v>
      </c>
      <c r="D1487" s="54" t="s">
        <v>242</v>
      </c>
      <c r="E1487" s="54" t="s">
        <v>966</v>
      </c>
      <c r="F1487" s="54" t="s">
        <v>24</v>
      </c>
      <c r="G1487" s="55">
        <f t="shared" si="178"/>
        <v>13609360</v>
      </c>
      <c r="H1487" s="55">
        <f t="shared" si="178"/>
        <v>13609360</v>
      </c>
      <c r="I1487" s="54">
        <v>430111010</v>
      </c>
      <c r="J1487" s="36" t="str">
        <f t="shared" si="170"/>
        <v>0430111010</v>
      </c>
      <c r="K1487" s="45" t="str">
        <f t="shared" si="171"/>
        <v>62004070430111010000</v>
      </c>
    </row>
    <row r="1488" spans="1:11" s="38" customFormat="1">
      <c r="A1488" s="70" t="s">
        <v>457</v>
      </c>
      <c r="B1488" s="54" t="s">
        <v>464</v>
      </c>
      <c r="C1488" s="54" t="s">
        <v>86</v>
      </c>
      <c r="D1488" s="54" t="s">
        <v>242</v>
      </c>
      <c r="E1488" s="54" t="s">
        <v>966</v>
      </c>
      <c r="F1488" s="54" t="s">
        <v>458</v>
      </c>
      <c r="G1488" s="55">
        <f>SUM(G1489:G1490)</f>
        <v>13609360</v>
      </c>
      <c r="H1488" s="55">
        <f>SUM(H1489:H1490)</f>
        <v>13609360</v>
      </c>
      <c r="I1488" s="54">
        <v>430111010</v>
      </c>
      <c r="J1488" s="36" t="str">
        <f t="shared" si="170"/>
        <v>0430111010</v>
      </c>
      <c r="K1488" s="45" t="str">
        <f t="shared" si="171"/>
        <v>62004070430111010610</v>
      </c>
    </row>
    <row r="1489" spans="1:11" s="38" customFormat="1" ht="38.25">
      <c r="A1489" s="57" t="s">
        <v>459</v>
      </c>
      <c r="B1489" s="54" t="s">
        <v>464</v>
      </c>
      <c r="C1489" s="54" t="s">
        <v>86</v>
      </c>
      <c r="D1489" s="54" t="s">
        <v>242</v>
      </c>
      <c r="E1489" s="54" t="s">
        <v>966</v>
      </c>
      <c r="F1489" s="54" t="s">
        <v>460</v>
      </c>
      <c r="G1489" s="55">
        <f>VLOOKUP($K1489,'[1]исх данные 2018-2019'!$A$10:$H$548,6,0)</f>
        <v>13059360</v>
      </c>
      <c r="H1489" s="55">
        <f>VLOOKUP($K1489,'[1]исх данные 2018-2019'!$A$10:$H$548,7,0)</f>
        <v>13059360</v>
      </c>
      <c r="I1489" s="54">
        <v>430111010</v>
      </c>
      <c r="J1489" s="36" t="str">
        <f t="shared" si="170"/>
        <v>0430111010</v>
      </c>
      <c r="K1489" s="45" t="str">
        <f t="shared" si="171"/>
        <v>62004070430111010611</v>
      </c>
    </row>
    <row r="1490" spans="1:11" s="38" customFormat="1">
      <c r="A1490" s="57" t="s">
        <v>461</v>
      </c>
      <c r="B1490" s="54" t="s">
        <v>464</v>
      </c>
      <c r="C1490" s="54" t="s">
        <v>86</v>
      </c>
      <c r="D1490" s="54" t="s">
        <v>242</v>
      </c>
      <c r="E1490" s="54" t="s">
        <v>966</v>
      </c>
      <c r="F1490" s="54" t="s">
        <v>462</v>
      </c>
      <c r="G1490" s="55">
        <f>VLOOKUP($K1490,'[1]исх данные 2018-2019'!$A$10:$H$548,6,0)</f>
        <v>550000</v>
      </c>
      <c r="H1490" s="55">
        <f>VLOOKUP($K1490,'[1]исх данные 2018-2019'!$A$10:$H$548,7,0)</f>
        <v>550000</v>
      </c>
      <c r="I1490" s="54">
        <v>430111010</v>
      </c>
      <c r="J1490" s="36" t="str">
        <f t="shared" si="170"/>
        <v>0430111010</v>
      </c>
      <c r="K1490" s="45" t="str">
        <f t="shared" si="171"/>
        <v>62004070430111010612</v>
      </c>
    </row>
    <row r="1491" spans="1:11" s="38" customFormat="1">
      <c r="A1491" s="47" t="s">
        <v>967</v>
      </c>
      <c r="B1491" s="48" t="s">
        <v>464</v>
      </c>
      <c r="C1491" s="49" t="s">
        <v>86</v>
      </c>
      <c r="D1491" s="49" t="s">
        <v>251</v>
      </c>
      <c r="E1491" s="49" t="s">
        <v>23</v>
      </c>
      <c r="F1491" s="49" t="s">
        <v>24</v>
      </c>
      <c r="G1491" s="50">
        <f>G1492+G1504</f>
        <v>52490775.259999998</v>
      </c>
      <c r="H1491" s="50">
        <f>H1492+H1504</f>
        <v>55046328.439999998</v>
      </c>
      <c r="I1491" s="49">
        <v>0</v>
      </c>
      <c r="J1491" s="36" t="str">
        <f t="shared" si="170"/>
        <v>0000000000</v>
      </c>
      <c r="K1491" s="45" t="str">
        <f t="shared" si="171"/>
        <v>62004080000000000000</v>
      </c>
    </row>
    <row r="1492" spans="1:11" s="38" customFormat="1" ht="38.25">
      <c r="A1492" s="57" t="s">
        <v>326</v>
      </c>
      <c r="B1492" s="54" t="s">
        <v>464</v>
      </c>
      <c r="C1492" s="54" t="s">
        <v>86</v>
      </c>
      <c r="D1492" s="54" t="s">
        <v>251</v>
      </c>
      <c r="E1492" s="54" t="s">
        <v>327</v>
      </c>
      <c r="F1492" s="54" t="s">
        <v>24</v>
      </c>
      <c r="G1492" s="55">
        <f>G1493</f>
        <v>52490763.259999998</v>
      </c>
      <c r="H1492" s="55">
        <f>H1493</f>
        <v>55046316.439999998</v>
      </c>
      <c r="I1492" s="54">
        <v>400000000</v>
      </c>
      <c r="J1492" s="36" t="str">
        <f t="shared" si="170"/>
        <v>0400000000</v>
      </c>
      <c r="K1492" s="45" t="str">
        <f t="shared" si="171"/>
        <v>62004080400000000000</v>
      </c>
    </row>
    <row r="1493" spans="1:11" s="38" customFormat="1" ht="38.25">
      <c r="A1493" s="91" t="s">
        <v>328</v>
      </c>
      <c r="B1493" s="54" t="s">
        <v>464</v>
      </c>
      <c r="C1493" s="54" t="s">
        <v>86</v>
      </c>
      <c r="D1493" s="54" t="s">
        <v>251</v>
      </c>
      <c r="E1493" s="54" t="s">
        <v>329</v>
      </c>
      <c r="F1493" s="54" t="s">
        <v>24</v>
      </c>
      <c r="G1493" s="55">
        <f t="shared" ref="G1493:H1493" si="179">G1494</f>
        <v>52490763.259999998</v>
      </c>
      <c r="H1493" s="55">
        <f t="shared" si="179"/>
        <v>55046316.439999998</v>
      </c>
      <c r="I1493" s="54">
        <v>420000000</v>
      </c>
      <c r="J1493" s="36" t="str">
        <f t="shared" si="170"/>
        <v>0420000000</v>
      </c>
      <c r="K1493" s="45" t="str">
        <f t="shared" si="171"/>
        <v>62004080420000000000</v>
      </c>
    </row>
    <row r="1494" spans="1:11" s="38" customFormat="1" ht="38.25">
      <c r="A1494" s="75" t="s">
        <v>968</v>
      </c>
      <c r="B1494" s="54" t="s">
        <v>464</v>
      </c>
      <c r="C1494" s="54" t="s">
        <v>86</v>
      </c>
      <c r="D1494" s="54" t="s">
        <v>251</v>
      </c>
      <c r="E1494" s="54" t="s">
        <v>969</v>
      </c>
      <c r="F1494" s="54" t="s">
        <v>24</v>
      </c>
      <c r="G1494" s="55">
        <f>G1495+G1498+G1501</f>
        <v>52490763.259999998</v>
      </c>
      <c r="H1494" s="55">
        <f>H1495+H1498+H1501</f>
        <v>55046316.439999998</v>
      </c>
      <c r="I1494" s="54">
        <v>420100000</v>
      </c>
      <c r="J1494" s="36" t="str">
        <f t="shared" si="170"/>
        <v>0420100000</v>
      </c>
      <c r="K1494" s="45" t="str">
        <f t="shared" si="171"/>
        <v>62004080420100000000</v>
      </c>
    </row>
    <row r="1495" spans="1:11" s="59" customFormat="1">
      <c r="A1495" s="75" t="s">
        <v>152</v>
      </c>
      <c r="B1495" s="54" t="s">
        <v>464</v>
      </c>
      <c r="C1495" s="54" t="s">
        <v>86</v>
      </c>
      <c r="D1495" s="54" t="s">
        <v>251</v>
      </c>
      <c r="E1495" s="54" t="s">
        <v>970</v>
      </c>
      <c r="F1495" s="54" t="s">
        <v>24</v>
      </c>
      <c r="G1495" s="55">
        <f>G1496</f>
        <v>4023940</v>
      </c>
      <c r="H1495" s="55">
        <f>H1496</f>
        <v>4023940</v>
      </c>
      <c r="I1495" s="54">
        <v>420111010</v>
      </c>
      <c r="J1495" s="36" t="str">
        <f t="shared" si="170"/>
        <v>0420111010</v>
      </c>
      <c r="K1495" s="45" t="str">
        <f t="shared" si="171"/>
        <v>62004080420111010000</v>
      </c>
    </row>
    <row r="1496" spans="1:11" s="38" customFormat="1">
      <c r="A1496" s="70" t="s">
        <v>457</v>
      </c>
      <c r="B1496" s="54" t="s">
        <v>464</v>
      </c>
      <c r="C1496" s="54" t="s">
        <v>86</v>
      </c>
      <c r="D1496" s="54" t="s">
        <v>251</v>
      </c>
      <c r="E1496" s="54" t="s">
        <v>970</v>
      </c>
      <c r="F1496" s="54" t="s">
        <v>458</v>
      </c>
      <c r="G1496" s="55">
        <f>G1497</f>
        <v>4023940</v>
      </c>
      <c r="H1496" s="55">
        <f>H1497</f>
        <v>4023940</v>
      </c>
      <c r="I1496" s="54">
        <v>420111010</v>
      </c>
      <c r="J1496" s="36" t="str">
        <f t="shared" ref="J1496:J1559" si="180">TEXT(I1496,"0000000000")</f>
        <v>0420111010</v>
      </c>
      <c r="K1496" s="45" t="str">
        <f t="shared" ref="K1496:K1559" si="181">CONCATENATE(B1496,C1496,D1496,J1496,F1496)</f>
        <v>62004080420111010610</v>
      </c>
    </row>
    <row r="1497" spans="1:11" s="38" customFormat="1" ht="38.25">
      <c r="A1497" s="57" t="s">
        <v>459</v>
      </c>
      <c r="B1497" s="54" t="s">
        <v>464</v>
      </c>
      <c r="C1497" s="54" t="s">
        <v>86</v>
      </c>
      <c r="D1497" s="54" t="s">
        <v>251</v>
      </c>
      <c r="E1497" s="54" t="s">
        <v>970</v>
      </c>
      <c r="F1497" s="54" t="s">
        <v>460</v>
      </c>
      <c r="G1497" s="55">
        <f>VLOOKUP($K1497,'[1]исх данные 2018-2019'!$A$10:$H$548,6,0)</f>
        <v>4023940</v>
      </c>
      <c r="H1497" s="55">
        <f>VLOOKUP($K1497,'[1]исх данные 2018-2019'!$A$10:$H$548,7,0)</f>
        <v>4023940</v>
      </c>
      <c r="I1497" s="54">
        <v>420111010</v>
      </c>
      <c r="J1497" s="36" t="str">
        <f t="shared" si="180"/>
        <v>0420111010</v>
      </c>
      <c r="K1497" s="45" t="str">
        <f t="shared" si="181"/>
        <v>62004080420111010611</v>
      </c>
    </row>
    <row r="1498" spans="1:11" s="38" customFormat="1">
      <c r="A1498" s="75" t="s">
        <v>971</v>
      </c>
      <c r="B1498" s="54" t="s">
        <v>464</v>
      </c>
      <c r="C1498" s="54" t="s">
        <v>86</v>
      </c>
      <c r="D1498" s="54" t="s">
        <v>251</v>
      </c>
      <c r="E1498" s="54" t="s">
        <v>972</v>
      </c>
      <c r="F1498" s="54" t="s">
        <v>24</v>
      </c>
      <c r="G1498" s="55">
        <f>G1499</f>
        <v>11796870</v>
      </c>
      <c r="H1498" s="55">
        <f>H1499</f>
        <v>11796870</v>
      </c>
      <c r="I1498" s="54">
        <v>420160020</v>
      </c>
      <c r="J1498" s="36" t="str">
        <f t="shared" si="180"/>
        <v>0420160020</v>
      </c>
      <c r="K1498" s="45" t="str">
        <f t="shared" si="181"/>
        <v>62004080420160020000</v>
      </c>
    </row>
    <row r="1499" spans="1:11" s="38" customFormat="1" ht="38.25">
      <c r="A1499" s="65" t="s">
        <v>223</v>
      </c>
      <c r="B1499" s="54" t="s">
        <v>464</v>
      </c>
      <c r="C1499" s="54" t="s">
        <v>86</v>
      </c>
      <c r="D1499" s="54" t="s">
        <v>251</v>
      </c>
      <c r="E1499" s="54" t="s">
        <v>972</v>
      </c>
      <c r="F1499" s="54" t="s">
        <v>224</v>
      </c>
      <c r="G1499" s="55">
        <f>G1500</f>
        <v>11796870</v>
      </c>
      <c r="H1499" s="55">
        <f>H1500</f>
        <v>11796870</v>
      </c>
      <c r="I1499" s="54">
        <v>420160020</v>
      </c>
      <c r="J1499" s="36" t="str">
        <f t="shared" si="180"/>
        <v>0420160020</v>
      </c>
      <c r="K1499" s="45" t="str">
        <f t="shared" si="181"/>
        <v>62004080420160020810</v>
      </c>
    </row>
    <row r="1500" spans="1:11" s="38" customFormat="1" ht="63.75">
      <c r="A1500" s="57" t="s">
        <v>1243</v>
      </c>
      <c r="B1500" s="54" t="s">
        <v>464</v>
      </c>
      <c r="C1500" s="54" t="s">
        <v>86</v>
      </c>
      <c r="D1500" s="54" t="s">
        <v>251</v>
      </c>
      <c r="E1500" s="54" t="s">
        <v>972</v>
      </c>
      <c r="F1500" s="54" t="s">
        <v>227</v>
      </c>
      <c r="G1500" s="55">
        <f>VLOOKUP($K1500,'[1]исх данные 2018-2019'!$A$10:$H$548,6,0)</f>
        <v>11796870</v>
      </c>
      <c r="H1500" s="55">
        <f>VLOOKUP($K1500,'[1]исх данные 2018-2019'!$A$10:$H$548,7,0)</f>
        <v>11796870</v>
      </c>
      <c r="I1500" s="54">
        <v>420160020</v>
      </c>
      <c r="J1500" s="36" t="str">
        <f t="shared" si="180"/>
        <v>0420160020</v>
      </c>
      <c r="K1500" s="45" t="str">
        <f t="shared" si="181"/>
        <v>62004080420160020812</v>
      </c>
    </row>
    <row r="1501" spans="1:11" s="38" customFormat="1" ht="76.5">
      <c r="A1501" s="65" t="s">
        <v>973</v>
      </c>
      <c r="B1501" s="54" t="s">
        <v>464</v>
      </c>
      <c r="C1501" s="54" t="s">
        <v>86</v>
      </c>
      <c r="D1501" s="54" t="s">
        <v>251</v>
      </c>
      <c r="E1501" s="54" t="s">
        <v>974</v>
      </c>
      <c r="F1501" s="54" t="s">
        <v>24</v>
      </c>
      <c r="G1501" s="55">
        <f>G1502</f>
        <v>36669953.259999998</v>
      </c>
      <c r="H1501" s="55">
        <f>H1502</f>
        <v>39225506.439999998</v>
      </c>
      <c r="I1501" s="54">
        <v>420160070</v>
      </c>
      <c r="J1501" s="36" t="str">
        <f t="shared" si="180"/>
        <v>0420160070</v>
      </c>
      <c r="K1501" s="45" t="str">
        <f t="shared" si="181"/>
        <v>62004080420160070000</v>
      </c>
    </row>
    <row r="1502" spans="1:11" s="38" customFormat="1" ht="38.25">
      <c r="A1502" s="65" t="s">
        <v>223</v>
      </c>
      <c r="B1502" s="54" t="s">
        <v>464</v>
      </c>
      <c r="C1502" s="54" t="s">
        <v>86</v>
      </c>
      <c r="D1502" s="54" t="s">
        <v>251</v>
      </c>
      <c r="E1502" s="54" t="s">
        <v>974</v>
      </c>
      <c r="F1502" s="54" t="s">
        <v>224</v>
      </c>
      <c r="G1502" s="55">
        <f>G1503</f>
        <v>36669953.259999998</v>
      </c>
      <c r="H1502" s="55">
        <f>H1503</f>
        <v>39225506.439999998</v>
      </c>
      <c r="I1502" s="54">
        <v>420160070</v>
      </c>
      <c r="J1502" s="36" t="str">
        <f t="shared" si="180"/>
        <v>0420160070</v>
      </c>
      <c r="K1502" s="45" t="str">
        <f t="shared" si="181"/>
        <v>62004080420160070810</v>
      </c>
    </row>
    <row r="1503" spans="1:11" s="82" customFormat="1" ht="63.75">
      <c r="A1503" s="52" t="s">
        <v>1243</v>
      </c>
      <c r="B1503" s="54" t="s">
        <v>464</v>
      </c>
      <c r="C1503" s="54" t="s">
        <v>86</v>
      </c>
      <c r="D1503" s="54" t="s">
        <v>251</v>
      </c>
      <c r="E1503" s="54" t="s">
        <v>974</v>
      </c>
      <c r="F1503" s="54" t="s">
        <v>227</v>
      </c>
      <c r="G1503" s="55">
        <f>VLOOKUP($K1503,'[1]исх данные 2018-2019'!$A$10:$H$548,6,0)</f>
        <v>36669953.259999998</v>
      </c>
      <c r="H1503" s="55">
        <f>VLOOKUP($K1503,'[1]исх данные 2018-2019'!$A$10:$H$548,7,0)</f>
        <v>39225506.439999998</v>
      </c>
      <c r="I1503" s="54">
        <v>420160070</v>
      </c>
      <c r="J1503" s="36" t="str">
        <f t="shared" si="180"/>
        <v>0420160070</v>
      </c>
      <c r="K1503" s="45" t="str">
        <f t="shared" si="181"/>
        <v>62004080420160070812</v>
      </c>
    </row>
    <row r="1504" spans="1:11" s="38" customFormat="1" ht="25.5">
      <c r="A1504" s="65" t="s">
        <v>101</v>
      </c>
      <c r="B1504" s="54" t="s">
        <v>464</v>
      </c>
      <c r="C1504" s="54" t="s">
        <v>86</v>
      </c>
      <c r="D1504" s="54" t="s">
        <v>251</v>
      </c>
      <c r="E1504" s="54" t="s">
        <v>102</v>
      </c>
      <c r="F1504" s="54" t="s">
        <v>24</v>
      </c>
      <c r="G1504" s="55">
        <f t="shared" ref="G1504:H1507" si="182">G1505</f>
        <v>12</v>
      </c>
      <c r="H1504" s="55">
        <f t="shared" si="182"/>
        <v>12</v>
      </c>
      <c r="I1504" s="54">
        <v>9800000000</v>
      </c>
      <c r="J1504" s="36" t="str">
        <f t="shared" si="180"/>
        <v>9800000000</v>
      </c>
      <c r="K1504" s="45" t="str">
        <f t="shared" si="181"/>
        <v>62004089800000000000</v>
      </c>
    </row>
    <row r="1505" spans="1:11" s="38" customFormat="1">
      <c r="A1505" s="65" t="s">
        <v>103</v>
      </c>
      <c r="B1505" s="54" t="s">
        <v>464</v>
      </c>
      <c r="C1505" s="54" t="s">
        <v>86</v>
      </c>
      <c r="D1505" s="54" t="s">
        <v>251</v>
      </c>
      <c r="E1505" s="54" t="s">
        <v>104</v>
      </c>
      <c r="F1505" s="54" t="s">
        <v>24</v>
      </c>
      <c r="G1505" s="55">
        <f t="shared" si="182"/>
        <v>12</v>
      </c>
      <c r="H1505" s="55">
        <f t="shared" si="182"/>
        <v>12</v>
      </c>
      <c r="I1505" s="54">
        <v>9810000000</v>
      </c>
      <c r="J1505" s="36" t="str">
        <f t="shared" si="180"/>
        <v>9810000000</v>
      </c>
      <c r="K1505" s="45" t="str">
        <f t="shared" si="181"/>
        <v>62004089810000000000</v>
      </c>
    </row>
    <row r="1506" spans="1:11" s="38" customFormat="1">
      <c r="A1506" s="65" t="s">
        <v>975</v>
      </c>
      <c r="B1506" s="54" t="s">
        <v>464</v>
      </c>
      <c r="C1506" s="54" t="s">
        <v>86</v>
      </c>
      <c r="D1506" s="54" t="s">
        <v>251</v>
      </c>
      <c r="E1506" s="54" t="s">
        <v>976</v>
      </c>
      <c r="F1506" s="54" t="s">
        <v>24</v>
      </c>
      <c r="G1506" s="55">
        <f t="shared" si="182"/>
        <v>12</v>
      </c>
      <c r="H1506" s="55">
        <f t="shared" si="182"/>
        <v>12</v>
      </c>
      <c r="I1506" s="54">
        <v>9810021170</v>
      </c>
      <c r="J1506" s="36" t="str">
        <f t="shared" si="180"/>
        <v>9810021170</v>
      </c>
      <c r="K1506" s="45" t="str">
        <f t="shared" si="181"/>
        <v>62004089810021170000</v>
      </c>
    </row>
    <row r="1507" spans="1:11" s="38" customFormat="1" ht="25.5">
      <c r="A1507" s="52" t="s">
        <v>43</v>
      </c>
      <c r="B1507" s="54" t="s">
        <v>464</v>
      </c>
      <c r="C1507" s="54" t="s">
        <v>86</v>
      </c>
      <c r="D1507" s="54" t="s">
        <v>251</v>
      </c>
      <c r="E1507" s="54" t="s">
        <v>976</v>
      </c>
      <c r="F1507" s="54" t="s">
        <v>44</v>
      </c>
      <c r="G1507" s="55">
        <f t="shared" si="182"/>
        <v>12</v>
      </c>
      <c r="H1507" s="55">
        <f t="shared" si="182"/>
        <v>12</v>
      </c>
      <c r="I1507" s="54">
        <v>9810021170</v>
      </c>
      <c r="J1507" s="36" t="str">
        <f t="shared" si="180"/>
        <v>9810021170</v>
      </c>
      <c r="K1507" s="45" t="str">
        <f t="shared" si="181"/>
        <v>62004089810021170240</v>
      </c>
    </row>
    <row r="1508" spans="1:11" s="38" customFormat="1">
      <c r="A1508" s="52" t="s">
        <v>1231</v>
      </c>
      <c r="B1508" s="54" t="s">
        <v>464</v>
      </c>
      <c r="C1508" s="54" t="s">
        <v>86</v>
      </c>
      <c r="D1508" s="54" t="s">
        <v>251</v>
      </c>
      <c r="E1508" s="54" t="s">
        <v>976</v>
      </c>
      <c r="F1508" s="54" t="s">
        <v>46</v>
      </c>
      <c r="G1508" s="55">
        <f>VLOOKUP($K1508,'[1]исх данные 2018-2019'!$A$10:$H$548,6,0)</f>
        <v>12</v>
      </c>
      <c r="H1508" s="55">
        <f>VLOOKUP($K1508,'[1]исх данные 2018-2019'!$A$10:$H$548,7,0)</f>
        <v>12</v>
      </c>
      <c r="I1508" s="54">
        <v>9810021170</v>
      </c>
      <c r="J1508" s="36" t="str">
        <f t="shared" si="180"/>
        <v>9810021170</v>
      </c>
      <c r="K1508" s="45" t="str">
        <f t="shared" si="181"/>
        <v>62004089810021170244</v>
      </c>
    </row>
    <row r="1509" spans="1:11" s="38" customFormat="1">
      <c r="A1509" s="47" t="s">
        <v>894</v>
      </c>
      <c r="B1509" s="48" t="s">
        <v>464</v>
      </c>
      <c r="C1509" s="49" t="s">
        <v>86</v>
      </c>
      <c r="D1509" s="49" t="s">
        <v>520</v>
      </c>
      <c r="E1509" s="49" t="s">
        <v>23</v>
      </c>
      <c r="F1509" s="49" t="s">
        <v>24</v>
      </c>
      <c r="G1509" s="50">
        <f>G1510+G1516</f>
        <v>242563982.35999998</v>
      </c>
      <c r="H1509" s="50">
        <f>H1510+H1516</f>
        <v>194584367.84999999</v>
      </c>
      <c r="I1509" s="49">
        <v>0</v>
      </c>
      <c r="J1509" s="36" t="str">
        <f t="shared" si="180"/>
        <v>0000000000</v>
      </c>
      <c r="K1509" s="45" t="str">
        <f t="shared" si="181"/>
        <v>62004090000000000000</v>
      </c>
    </row>
    <row r="1510" spans="1:11" s="38" customFormat="1" ht="38.25">
      <c r="A1510" s="75" t="s">
        <v>315</v>
      </c>
      <c r="B1510" s="53" t="s">
        <v>464</v>
      </c>
      <c r="C1510" s="53" t="s">
        <v>86</v>
      </c>
      <c r="D1510" s="53" t="s">
        <v>520</v>
      </c>
      <c r="E1510" s="53" t="s">
        <v>316</v>
      </c>
      <c r="F1510" s="53" t="s">
        <v>24</v>
      </c>
      <c r="G1510" s="93">
        <f t="shared" ref="G1510:H1513" si="183">G1511</f>
        <v>7251460</v>
      </c>
      <c r="H1510" s="93">
        <f t="shared" si="183"/>
        <v>5251460</v>
      </c>
      <c r="I1510" s="53">
        <v>200000000</v>
      </c>
      <c r="J1510" s="36" t="str">
        <f t="shared" si="180"/>
        <v>0200000000</v>
      </c>
      <c r="K1510" s="45" t="str">
        <f t="shared" si="181"/>
        <v>62004090200000000000</v>
      </c>
    </row>
    <row r="1511" spans="1:11" s="38" customFormat="1" ht="38.25">
      <c r="A1511" s="52" t="s">
        <v>317</v>
      </c>
      <c r="B1511" s="53" t="s">
        <v>464</v>
      </c>
      <c r="C1511" s="53" t="s">
        <v>86</v>
      </c>
      <c r="D1511" s="53" t="s">
        <v>520</v>
      </c>
      <c r="E1511" s="53" t="s">
        <v>318</v>
      </c>
      <c r="F1511" s="53" t="s">
        <v>24</v>
      </c>
      <c r="G1511" s="93">
        <f t="shared" si="183"/>
        <v>7251460</v>
      </c>
      <c r="H1511" s="93">
        <f t="shared" si="183"/>
        <v>5251460</v>
      </c>
      <c r="I1511" s="53" t="s">
        <v>319</v>
      </c>
      <c r="J1511" s="36" t="str">
        <f t="shared" si="180"/>
        <v>02Б0000000</v>
      </c>
      <c r="K1511" s="45" t="str">
        <f t="shared" si="181"/>
        <v>620040902Б0000000000</v>
      </c>
    </row>
    <row r="1512" spans="1:11" s="38" customFormat="1" ht="51">
      <c r="A1512" s="57" t="s">
        <v>977</v>
      </c>
      <c r="B1512" s="53" t="s">
        <v>464</v>
      </c>
      <c r="C1512" s="53" t="s">
        <v>86</v>
      </c>
      <c r="D1512" s="53" t="s">
        <v>520</v>
      </c>
      <c r="E1512" s="53" t="s">
        <v>321</v>
      </c>
      <c r="F1512" s="53" t="s">
        <v>24</v>
      </c>
      <c r="G1512" s="93">
        <f t="shared" si="183"/>
        <v>7251460</v>
      </c>
      <c r="H1512" s="93">
        <f t="shared" si="183"/>
        <v>5251460</v>
      </c>
      <c r="I1512" s="53" t="s">
        <v>322</v>
      </c>
      <c r="J1512" s="36" t="str">
        <f t="shared" si="180"/>
        <v>02Б0200000</v>
      </c>
      <c r="K1512" s="45" t="str">
        <f t="shared" si="181"/>
        <v>620040902Б0200000000</v>
      </c>
    </row>
    <row r="1513" spans="1:11" s="38" customFormat="1" ht="38.25">
      <c r="A1513" s="57" t="s">
        <v>980</v>
      </c>
      <c r="B1513" s="53" t="s">
        <v>464</v>
      </c>
      <c r="C1513" s="53" t="s">
        <v>86</v>
      </c>
      <c r="D1513" s="53" t="s">
        <v>520</v>
      </c>
      <c r="E1513" s="53" t="s">
        <v>1314</v>
      </c>
      <c r="F1513" s="53" t="s">
        <v>24</v>
      </c>
      <c r="G1513" s="93">
        <f t="shared" si="183"/>
        <v>7251460</v>
      </c>
      <c r="H1513" s="93">
        <f t="shared" si="183"/>
        <v>5251460</v>
      </c>
      <c r="I1513" s="53" t="s">
        <v>1315</v>
      </c>
      <c r="J1513" s="36" t="str">
        <f t="shared" si="180"/>
        <v>02Б0220560</v>
      </c>
      <c r="K1513" s="45" t="str">
        <f t="shared" si="181"/>
        <v>620040902Б0220560000</v>
      </c>
    </row>
    <row r="1514" spans="1:11" s="59" customFormat="1" ht="25.5">
      <c r="A1514" s="52" t="s">
        <v>43</v>
      </c>
      <c r="B1514" s="53" t="s">
        <v>464</v>
      </c>
      <c r="C1514" s="53" t="s">
        <v>86</v>
      </c>
      <c r="D1514" s="53" t="s">
        <v>520</v>
      </c>
      <c r="E1514" s="53" t="s">
        <v>1314</v>
      </c>
      <c r="F1514" s="53" t="s">
        <v>44</v>
      </c>
      <c r="G1514" s="55">
        <f>G1515</f>
        <v>7251460</v>
      </c>
      <c r="H1514" s="55">
        <f>H1515</f>
        <v>5251460</v>
      </c>
      <c r="I1514" s="53" t="s">
        <v>1315</v>
      </c>
      <c r="J1514" s="36" t="str">
        <f t="shared" si="180"/>
        <v>02Б0220560</v>
      </c>
      <c r="K1514" s="45" t="str">
        <f t="shared" si="181"/>
        <v>620040902Б0220560240</v>
      </c>
    </row>
    <row r="1515" spans="1:11" s="38" customFormat="1">
      <c r="A1515" s="52" t="s">
        <v>1231</v>
      </c>
      <c r="B1515" s="53" t="s">
        <v>464</v>
      </c>
      <c r="C1515" s="53" t="s">
        <v>86</v>
      </c>
      <c r="D1515" s="53" t="s">
        <v>520</v>
      </c>
      <c r="E1515" s="53" t="s">
        <v>1314</v>
      </c>
      <c r="F1515" s="53" t="s">
        <v>46</v>
      </c>
      <c r="G1515" s="55">
        <f>VLOOKUP($K1515,'[1]исх данные 2018-2019'!$A$10:$H$548,6,0)</f>
        <v>7251460</v>
      </c>
      <c r="H1515" s="55">
        <f>VLOOKUP($K1515,'[1]исх данные 2018-2019'!$A$10:$H$548,7,0)</f>
        <v>5251460</v>
      </c>
      <c r="I1515" s="53" t="s">
        <v>1315</v>
      </c>
      <c r="J1515" s="36" t="str">
        <f t="shared" si="180"/>
        <v>02Б0220560</v>
      </c>
      <c r="K1515" s="45" t="str">
        <f t="shared" si="181"/>
        <v>620040902Б0220560244</v>
      </c>
    </row>
    <row r="1516" spans="1:11" s="38" customFormat="1" ht="38.25">
      <c r="A1516" s="57" t="s">
        <v>326</v>
      </c>
      <c r="B1516" s="54" t="s">
        <v>464</v>
      </c>
      <c r="C1516" s="54" t="s">
        <v>86</v>
      </c>
      <c r="D1516" s="54" t="s">
        <v>520</v>
      </c>
      <c r="E1516" s="54" t="s">
        <v>327</v>
      </c>
      <c r="F1516" s="53" t="s">
        <v>24</v>
      </c>
      <c r="G1516" s="93">
        <f>G1517</f>
        <v>235312522.35999998</v>
      </c>
      <c r="H1516" s="93">
        <f>H1517</f>
        <v>189332907.84999999</v>
      </c>
      <c r="I1516" s="54">
        <v>400000000</v>
      </c>
      <c r="J1516" s="36" t="str">
        <f t="shared" si="180"/>
        <v>0400000000</v>
      </c>
      <c r="K1516" s="45" t="str">
        <f t="shared" si="181"/>
        <v>62004090400000000000</v>
      </c>
    </row>
    <row r="1517" spans="1:11" s="59" customFormat="1" ht="38.25">
      <c r="A1517" s="91" t="s">
        <v>328</v>
      </c>
      <c r="B1517" s="54" t="s">
        <v>464</v>
      </c>
      <c r="C1517" s="54" t="s">
        <v>86</v>
      </c>
      <c r="D1517" s="54" t="s">
        <v>520</v>
      </c>
      <c r="E1517" s="54" t="s">
        <v>329</v>
      </c>
      <c r="F1517" s="53" t="s">
        <v>24</v>
      </c>
      <c r="G1517" s="93">
        <f>G1518+G1543</f>
        <v>235312522.35999998</v>
      </c>
      <c r="H1517" s="93">
        <f>H1518+H1543</f>
        <v>189332907.84999999</v>
      </c>
      <c r="I1517" s="54">
        <v>420000000</v>
      </c>
      <c r="J1517" s="36" t="str">
        <f t="shared" si="180"/>
        <v>0420000000</v>
      </c>
      <c r="K1517" s="45" t="str">
        <f t="shared" si="181"/>
        <v>62004090420000000000</v>
      </c>
    </row>
    <row r="1518" spans="1:11" s="38" customFormat="1" ht="38.25">
      <c r="A1518" s="52" t="s">
        <v>330</v>
      </c>
      <c r="B1518" s="54" t="s">
        <v>464</v>
      </c>
      <c r="C1518" s="54" t="s">
        <v>86</v>
      </c>
      <c r="D1518" s="54" t="s">
        <v>520</v>
      </c>
      <c r="E1518" s="54" t="s">
        <v>331</v>
      </c>
      <c r="F1518" s="53" t="s">
        <v>24</v>
      </c>
      <c r="G1518" s="93">
        <f>G1519+G1522+G1525+G1537+G1540+G1528+G1531+G1534</f>
        <v>177184924.35999998</v>
      </c>
      <c r="H1518" s="93">
        <f>H1519+H1522+H1525+H1537+H1540+H1528+H1531+H1534</f>
        <v>137808309.84999999</v>
      </c>
      <c r="I1518" s="54">
        <v>420200000</v>
      </c>
      <c r="J1518" s="36" t="str">
        <f t="shared" si="180"/>
        <v>0420200000</v>
      </c>
      <c r="K1518" s="45" t="str">
        <f t="shared" si="181"/>
        <v>62004090420200000000</v>
      </c>
    </row>
    <row r="1519" spans="1:11" s="38" customFormat="1">
      <c r="A1519" s="52" t="s">
        <v>983</v>
      </c>
      <c r="B1519" s="54" t="s">
        <v>464</v>
      </c>
      <c r="C1519" s="54" t="s">
        <v>86</v>
      </c>
      <c r="D1519" s="54" t="s">
        <v>520</v>
      </c>
      <c r="E1519" s="54" t="s">
        <v>984</v>
      </c>
      <c r="F1519" s="53" t="s">
        <v>24</v>
      </c>
      <c r="G1519" s="93">
        <f>G1520</f>
        <v>78131710</v>
      </c>
      <c r="H1519" s="93">
        <f>H1520</f>
        <v>72051710</v>
      </c>
      <c r="I1519" s="54">
        <v>420220130</v>
      </c>
      <c r="J1519" s="36" t="str">
        <f t="shared" si="180"/>
        <v>0420220130</v>
      </c>
      <c r="K1519" s="45" t="str">
        <f t="shared" si="181"/>
        <v>62004090420220130000</v>
      </c>
    </row>
    <row r="1520" spans="1:11" s="38" customFormat="1" ht="25.5">
      <c r="A1520" s="52" t="s">
        <v>43</v>
      </c>
      <c r="B1520" s="54" t="s">
        <v>464</v>
      </c>
      <c r="C1520" s="54" t="s">
        <v>86</v>
      </c>
      <c r="D1520" s="54" t="s">
        <v>520</v>
      </c>
      <c r="E1520" s="54" t="s">
        <v>984</v>
      </c>
      <c r="F1520" s="53" t="s">
        <v>44</v>
      </c>
      <c r="G1520" s="55">
        <f>G1521</f>
        <v>78131710</v>
      </c>
      <c r="H1520" s="55">
        <f>H1521</f>
        <v>72051710</v>
      </c>
      <c r="I1520" s="54">
        <v>420220130</v>
      </c>
      <c r="J1520" s="36" t="str">
        <f t="shared" si="180"/>
        <v>0420220130</v>
      </c>
      <c r="K1520" s="45" t="str">
        <f t="shared" si="181"/>
        <v>62004090420220130240</v>
      </c>
    </row>
    <row r="1521" spans="1:11" s="38" customFormat="1">
      <c r="A1521" s="52" t="s">
        <v>1231</v>
      </c>
      <c r="B1521" s="54" t="s">
        <v>464</v>
      </c>
      <c r="C1521" s="54" t="s">
        <v>86</v>
      </c>
      <c r="D1521" s="54" t="s">
        <v>520</v>
      </c>
      <c r="E1521" s="54" t="s">
        <v>984</v>
      </c>
      <c r="F1521" s="53" t="s">
        <v>46</v>
      </c>
      <c r="G1521" s="55">
        <f>VLOOKUP($K1521,'[1]исх данные 2018-2019'!$A$10:$H$548,6,0)</f>
        <v>78131710</v>
      </c>
      <c r="H1521" s="55">
        <f>VLOOKUP($K1521,'[1]исх данные 2018-2019'!$A$10:$H$548,7,0)</f>
        <v>72051710</v>
      </c>
      <c r="I1521" s="54">
        <v>420220130</v>
      </c>
      <c r="J1521" s="36" t="str">
        <f t="shared" si="180"/>
        <v>0420220130</v>
      </c>
      <c r="K1521" s="45" t="str">
        <f t="shared" si="181"/>
        <v>62004090420220130244</v>
      </c>
    </row>
    <row r="1522" spans="1:11" s="38" customFormat="1" ht="63.75">
      <c r="A1522" s="52" t="s">
        <v>1316</v>
      </c>
      <c r="B1522" s="54" t="s">
        <v>464</v>
      </c>
      <c r="C1522" s="54" t="s">
        <v>86</v>
      </c>
      <c r="D1522" s="54" t="s">
        <v>520</v>
      </c>
      <c r="E1522" s="54" t="s">
        <v>986</v>
      </c>
      <c r="F1522" s="53" t="s">
        <v>24</v>
      </c>
      <c r="G1522" s="93">
        <f>G1523</f>
        <v>18688990.969999999</v>
      </c>
      <c r="H1522" s="93">
        <f>H1523</f>
        <v>18688990</v>
      </c>
      <c r="I1522" s="54">
        <v>420220810</v>
      </c>
      <c r="J1522" s="36" t="str">
        <f t="shared" si="180"/>
        <v>0420220810</v>
      </c>
      <c r="K1522" s="45" t="str">
        <f t="shared" si="181"/>
        <v>62004090420220810000</v>
      </c>
    </row>
    <row r="1523" spans="1:11" s="38" customFormat="1" ht="25.5">
      <c r="A1523" s="52" t="s">
        <v>43</v>
      </c>
      <c r="B1523" s="54" t="s">
        <v>464</v>
      </c>
      <c r="C1523" s="54" t="s">
        <v>86</v>
      </c>
      <c r="D1523" s="54" t="s">
        <v>520</v>
      </c>
      <c r="E1523" s="54" t="s">
        <v>986</v>
      </c>
      <c r="F1523" s="53" t="s">
        <v>44</v>
      </c>
      <c r="G1523" s="55">
        <f>G1524</f>
        <v>18688990.969999999</v>
      </c>
      <c r="H1523" s="55">
        <f>H1524</f>
        <v>18688990</v>
      </c>
      <c r="I1523" s="54">
        <v>420220810</v>
      </c>
      <c r="J1523" s="36" t="str">
        <f t="shared" si="180"/>
        <v>0420220810</v>
      </c>
      <c r="K1523" s="45" t="str">
        <f t="shared" si="181"/>
        <v>62004090420220810240</v>
      </c>
    </row>
    <row r="1524" spans="1:11" s="38" customFormat="1">
      <c r="A1524" s="52" t="s">
        <v>1231</v>
      </c>
      <c r="B1524" s="54" t="s">
        <v>464</v>
      </c>
      <c r="C1524" s="54" t="s">
        <v>86</v>
      </c>
      <c r="D1524" s="54" t="s">
        <v>520</v>
      </c>
      <c r="E1524" s="54" t="s">
        <v>986</v>
      </c>
      <c r="F1524" s="53" t="s">
        <v>46</v>
      </c>
      <c r="G1524" s="55">
        <f>VLOOKUP($K1524,'[1]исх данные 2018-2019'!$A$10:$H$548,6,0)</f>
        <v>18688990.969999999</v>
      </c>
      <c r="H1524" s="55">
        <f>VLOOKUP($K1524,'[1]исх данные 2018-2019'!$A$10:$H$548,7,0)</f>
        <v>18688990</v>
      </c>
      <c r="I1524" s="54">
        <v>420220810</v>
      </c>
      <c r="J1524" s="36" t="str">
        <f t="shared" si="180"/>
        <v>0420220810</v>
      </c>
      <c r="K1524" s="45" t="str">
        <f t="shared" si="181"/>
        <v>62004090420220810244</v>
      </c>
    </row>
    <row r="1525" spans="1:11" s="59" customFormat="1">
      <c r="A1525" s="52" t="s">
        <v>987</v>
      </c>
      <c r="B1525" s="54" t="s">
        <v>464</v>
      </c>
      <c r="C1525" s="54" t="s">
        <v>86</v>
      </c>
      <c r="D1525" s="54" t="s">
        <v>520</v>
      </c>
      <c r="E1525" s="54" t="s">
        <v>988</v>
      </c>
      <c r="F1525" s="53" t="s">
        <v>24</v>
      </c>
      <c r="G1525" s="93">
        <f>G1526</f>
        <v>1350000</v>
      </c>
      <c r="H1525" s="93">
        <f>H1526</f>
        <v>1350000</v>
      </c>
      <c r="I1525" s="54">
        <v>420220830</v>
      </c>
      <c r="J1525" s="36" t="str">
        <f t="shared" si="180"/>
        <v>0420220830</v>
      </c>
      <c r="K1525" s="45" t="str">
        <f t="shared" si="181"/>
        <v>62004090420220830000</v>
      </c>
    </row>
    <row r="1526" spans="1:11" s="38" customFormat="1" ht="25.5">
      <c r="A1526" s="52" t="s">
        <v>43</v>
      </c>
      <c r="B1526" s="54" t="s">
        <v>464</v>
      </c>
      <c r="C1526" s="54" t="s">
        <v>86</v>
      </c>
      <c r="D1526" s="54" t="s">
        <v>520</v>
      </c>
      <c r="E1526" s="54" t="s">
        <v>988</v>
      </c>
      <c r="F1526" s="53" t="s">
        <v>44</v>
      </c>
      <c r="G1526" s="55">
        <f>G1527</f>
        <v>1350000</v>
      </c>
      <c r="H1526" s="55">
        <f>H1527</f>
        <v>1350000</v>
      </c>
      <c r="I1526" s="54">
        <v>420220830</v>
      </c>
      <c r="J1526" s="36" t="str">
        <f t="shared" si="180"/>
        <v>0420220830</v>
      </c>
      <c r="K1526" s="45" t="str">
        <f t="shared" si="181"/>
        <v>62004090420220830240</v>
      </c>
    </row>
    <row r="1527" spans="1:11" s="38" customFormat="1">
      <c r="A1527" s="52" t="s">
        <v>1231</v>
      </c>
      <c r="B1527" s="54" t="s">
        <v>464</v>
      </c>
      <c r="C1527" s="54" t="s">
        <v>86</v>
      </c>
      <c r="D1527" s="54" t="s">
        <v>520</v>
      </c>
      <c r="E1527" s="54" t="s">
        <v>988</v>
      </c>
      <c r="F1527" s="53" t="s">
        <v>46</v>
      </c>
      <c r="G1527" s="55">
        <f>VLOOKUP($K1527,'[1]исх данные 2018-2019'!$A$10:$H$548,6,0)</f>
        <v>1350000</v>
      </c>
      <c r="H1527" s="55">
        <f>VLOOKUP($K1527,'[1]исх данные 2018-2019'!$A$10:$H$548,7,0)</f>
        <v>1350000</v>
      </c>
      <c r="I1527" s="54">
        <v>420220830</v>
      </c>
      <c r="J1527" s="36" t="str">
        <f t="shared" si="180"/>
        <v>0420220830</v>
      </c>
      <c r="K1527" s="45" t="str">
        <f t="shared" si="181"/>
        <v>62004090420220830244</v>
      </c>
    </row>
    <row r="1528" spans="1:11" s="38" customFormat="1" ht="25.5">
      <c r="A1528" s="52" t="s">
        <v>1317</v>
      </c>
      <c r="B1528" s="54" t="s">
        <v>464</v>
      </c>
      <c r="C1528" s="54" t="s">
        <v>86</v>
      </c>
      <c r="D1528" s="54" t="s">
        <v>520</v>
      </c>
      <c r="E1528" s="54" t="s">
        <v>1318</v>
      </c>
      <c r="F1528" s="53" t="s">
        <v>24</v>
      </c>
      <c r="G1528" s="93">
        <f>G1529</f>
        <v>21274620</v>
      </c>
      <c r="H1528" s="93">
        <f>H1529</f>
        <v>4435280</v>
      </c>
      <c r="I1528" s="54">
        <v>420221180</v>
      </c>
      <c r="J1528" s="36" t="str">
        <f t="shared" si="180"/>
        <v>0420221180</v>
      </c>
      <c r="K1528" s="45" t="str">
        <f t="shared" si="181"/>
        <v>62004090420221180000</v>
      </c>
    </row>
    <row r="1529" spans="1:11" s="59" customFormat="1">
      <c r="A1529" s="52" t="s">
        <v>1057</v>
      </c>
      <c r="B1529" s="54" t="s">
        <v>464</v>
      </c>
      <c r="C1529" s="54" t="s">
        <v>86</v>
      </c>
      <c r="D1529" s="54" t="s">
        <v>520</v>
      </c>
      <c r="E1529" s="54" t="s">
        <v>1318</v>
      </c>
      <c r="F1529" s="53" t="s">
        <v>347</v>
      </c>
      <c r="G1529" s="55">
        <f>G1530</f>
        <v>21274620</v>
      </c>
      <c r="H1529" s="55">
        <f>H1530</f>
        <v>4435280</v>
      </c>
      <c r="I1529" s="54">
        <v>420221180</v>
      </c>
      <c r="J1529" s="36" t="str">
        <f t="shared" si="180"/>
        <v>0420221180</v>
      </c>
      <c r="K1529" s="45" t="str">
        <f t="shared" si="181"/>
        <v>62004090420221180410</v>
      </c>
    </row>
    <row r="1530" spans="1:11" s="38" customFormat="1" ht="25.5">
      <c r="A1530" s="52" t="s">
        <v>1038</v>
      </c>
      <c r="B1530" s="54" t="s">
        <v>464</v>
      </c>
      <c r="C1530" s="54" t="s">
        <v>86</v>
      </c>
      <c r="D1530" s="54" t="s">
        <v>520</v>
      </c>
      <c r="E1530" s="54" t="s">
        <v>1318</v>
      </c>
      <c r="F1530" s="53" t="s">
        <v>1039</v>
      </c>
      <c r="G1530" s="55">
        <f>VLOOKUP($K1530,'[1]исх данные 2018-2019'!$A$10:$H$548,6,0)</f>
        <v>21274620</v>
      </c>
      <c r="H1530" s="55">
        <f>VLOOKUP($K1530,'[1]исх данные 2018-2019'!$A$10:$H$548,7,0)</f>
        <v>4435280</v>
      </c>
      <c r="I1530" s="54">
        <v>420221180</v>
      </c>
      <c r="J1530" s="36" t="str">
        <f t="shared" si="180"/>
        <v>0420221180</v>
      </c>
      <c r="K1530" s="45" t="str">
        <f t="shared" si="181"/>
        <v>62004090420221180414</v>
      </c>
    </row>
    <row r="1531" spans="1:11" s="38" customFormat="1" ht="127.5">
      <c r="A1531" s="52" t="s">
        <v>1319</v>
      </c>
      <c r="B1531" s="54" t="s">
        <v>464</v>
      </c>
      <c r="C1531" s="54" t="s">
        <v>86</v>
      </c>
      <c r="D1531" s="54" t="s">
        <v>520</v>
      </c>
      <c r="E1531" s="54" t="s">
        <v>1320</v>
      </c>
      <c r="F1531" s="53" t="s">
        <v>24</v>
      </c>
      <c r="G1531" s="93">
        <f>G1532</f>
        <v>19287713.539999999</v>
      </c>
      <c r="H1531" s="93">
        <f>H1532</f>
        <v>0</v>
      </c>
      <c r="I1531" s="54">
        <v>420221460</v>
      </c>
      <c r="J1531" s="36" t="str">
        <f t="shared" si="180"/>
        <v>0420221460</v>
      </c>
      <c r="K1531" s="45" t="str">
        <f t="shared" si="181"/>
        <v>62004090420221460000</v>
      </c>
    </row>
    <row r="1532" spans="1:11" s="38" customFormat="1" ht="25.5">
      <c r="A1532" s="52" t="s">
        <v>43</v>
      </c>
      <c r="B1532" s="54" t="s">
        <v>464</v>
      </c>
      <c r="C1532" s="54" t="s">
        <v>86</v>
      </c>
      <c r="D1532" s="54" t="s">
        <v>520</v>
      </c>
      <c r="E1532" s="54" t="s">
        <v>1320</v>
      </c>
      <c r="F1532" s="53" t="s">
        <v>44</v>
      </c>
      <c r="G1532" s="55">
        <f>G1533</f>
        <v>19287713.539999999</v>
      </c>
      <c r="H1532" s="55">
        <f>H1533</f>
        <v>0</v>
      </c>
      <c r="I1532" s="54">
        <v>420221460</v>
      </c>
      <c r="J1532" s="36" t="str">
        <f t="shared" si="180"/>
        <v>0420221460</v>
      </c>
      <c r="K1532" s="45" t="str">
        <f t="shared" si="181"/>
        <v>62004090420221460240</v>
      </c>
    </row>
    <row r="1533" spans="1:11" s="38" customFormat="1">
      <c r="A1533" s="52" t="s">
        <v>1231</v>
      </c>
      <c r="B1533" s="54" t="s">
        <v>464</v>
      </c>
      <c r="C1533" s="54" t="s">
        <v>86</v>
      </c>
      <c r="D1533" s="54" t="s">
        <v>520</v>
      </c>
      <c r="E1533" s="54" t="s">
        <v>1320</v>
      </c>
      <c r="F1533" s="53" t="s">
        <v>46</v>
      </c>
      <c r="G1533" s="55">
        <f>VLOOKUP($K1533,'[1]исх данные 2018-2019'!$A$10:$H$548,6,0)</f>
        <v>19287713.539999999</v>
      </c>
      <c r="H1533" s="55">
        <f>VLOOKUP($K1533,'[1]исх данные 2018-2019'!$A$10:$H$548,7,0)</f>
        <v>0</v>
      </c>
      <c r="I1533" s="54">
        <v>420221460</v>
      </c>
      <c r="J1533" s="36" t="str">
        <f t="shared" si="180"/>
        <v>0420221460</v>
      </c>
      <c r="K1533" s="45" t="str">
        <f t="shared" si="181"/>
        <v>62004090420221460244</v>
      </c>
    </row>
    <row r="1534" spans="1:11" s="59" customFormat="1" ht="38.25">
      <c r="A1534" s="52" t="s">
        <v>1321</v>
      </c>
      <c r="B1534" s="54" t="s">
        <v>464</v>
      </c>
      <c r="C1534" s="54" t="s">
        <v>86</v>
      </c>
      <c r="D1534" s="54" t="s">
        <v>520</v>
      </c>
      <c r="E1534" s="54" t="s">
        <v>1322</v>
      </c>
      <c r="F1534" s="53" t="s">
        <v>24</v>
      </c>
      <c r="G1534" s="93">
        <f>G1535</f>
        <v>6350000</v>
      </c>
      <c r="H1534" s="93">
        <f>H1535</f>
        <v>0</v>
      </c>
      <c r="I1534" s="54">
        <v>420221490</v>
      </c>
      <c r="J1534" s="36" t="str">
        <f t="shared" si="180"/>
        <v>0420221490</v>
      </c>
      <c r="K1534" s="45" t="str">
        <f t="shared" si="181"/>
        <v>62004090420221490000</v>
      </c>
    </row>
    <row r="1535" spans="1:11" s="38" customFormat="1" ht="25.5">
      <c r="A1535" s="52" t="s">
        <v>43</v>
      </c>
      <c r="B1535" s="54" t="s">
        <v>464</v>
      </c>
      <c r="C1535" s="54" t="s">
        <v>86</v>
      </c>
      <c r="D1535" s="54" t="s">
        <v>520</v>
      </c>
      <c r="E1535" s="54" t="s">
        <v>1322</v>
      </c>
      <c r="F1535" s="53" t="s">
        <v>44</v>
      </c>
      <c r="G1535" s="55">
        <f>G1536</f>
        <v>6350000</v>
      </c>
      <c r="H1535" s="55">
        <f>H1536</f>
        <v>0</v>
      </c>
      <c r="I1535" s="54">
        <v>420221490</v>
      </c>
      <c r="J1535" s="36" t="str">
        <f t="shared" si="180"/>
        <v>0420221490</v>
      </c>
      <c r="K1535" s="45" t="str">
        <f t="shared" si="181"/>
        <v>62004090420221490240</v>
      </c>
    </row>
    <row r="1536" spans="1:11" s="38" customFormat="1">
      <c r="A1536" s="52" t="s">
        <v>1231</v>
      </c>
      <c r="B1536" s="54" t="s">
        <v>464</v>
      </c>
      <c r="C1536" s="54" t="s">
        <v>86</v>
      </c>
      <c r="D1536" s="54" t="s">
        <v>520</v>
      </c>
      <c r="E1536" s="54" t="s">
        <v>1322</v>
      </c>
      <c r="F1536" s="53" t="s">
        <v>46</v>
      </c>
      <c r="G1536" s="55">
        <f>VLOOKUP($K1536,'[1]исх данные 2018-2019'!$A$10:$H$548,6,0)</f>
        <v>6350000</v>
      </c>
      <c r="H1536" s="55">
        <f>VLOOKUP($K1536,'[1]исх данные 2018-2019'!$A$10:$H$548,7,0)</f>
        <v>0</v>
      </c>
      <c r="I1536" s="54">
        <v>420221490</v>
      </c>
      <c r="J1536" s="36" t="str">
        <f t="shared" si="180"/>
        <v>0420221490</v>
      </c>
      <c r="K1536" s="45" t="str">
        <f t="shared" si="181"/>
        <v>62004090420221490244</v>
      </c>
    </row>
    <row r="1537" spans="1:11" s="38" customFormat="1" ht="51">
      <c r="A1537" s="52" t="s">
        <v>989</v>
      </c>
      <c r="B1537" s="53" t="s">
        <v>464</v>
      </c>
      <c r="C1537" s="54" t="s">
        <v>86</v>
      </c>
      <c r="D1537" s="54" t="s">
        <v>520</v>
      </c>
      <c r="E1537" s="77" t="s">
        <v>990</v>
      </c>
      <c r="F1537" s="53" t="s">
        <v>24</v>
      </c>
      <c r="G1537" s="93">
        <f>G1538</f>
        <v>17260620</v>
      </c>
      <c r="H1537" s="93">
        <f>H1538</f>
        <v>26441060</v>
      </c>
      <c r="I1537" s="77">
        <v>420260090</v>
      </c>
      <c r="J1537" s="36" t="str">
        <f t="shared" si="180"/>
        <v>0420260090</v>
      </c>
      <c r="K1537" s="45" t="str">
        <f t="shared" si="181"/>
        <v>62004090420260090000</v>
      </c>
    </row>
    <row r="1538" spans="1:11" s="38" customFormat="1" ht="38.25">
      <c r="A1538" s="65" t="s">
        <v>223</v>
      </c>
      <c r="B1538" s="53" t="s">
        <v>464</v>
      </c>
      <c r="C1538" s="54" t="s">
        <v>86</v>
      </c>
      <c r="D1538" s="54" t="s">
        <v>520</v>
      </c>
      <c r="E1538" s="77" t="s">
        <v>990</v>
      </c>
      <c r="F1538" s="53" t="s">
        <v>224</v>
      </c>
      <c r="G1538" s="55">
        <f>G1539</f>
        <v>17260620</v>
      </c>
      <c r="H1538" s="55">
        <f>H1539</f>
        <v>26441060</v>
      </c>
      <c r="I1538" s="77">
        <v>420260090</v>
      </c>
      <c r="J1538" s="36" t="str">
        <f t="shared" si="180"/>
        <v>0420260090</v>
      </c>
      <c r="K1538" s="45" t="str">
        <f t="shared" si="181"/>
        <v>62004090420260090810</v>
      </c>
    </row>
    <row r="1539" spans="1:11" s="38" customFormat="1" ht="38.25">
      <c r="A1539" s="52" t="s">
        <v>1242</v>
      </c>
      <c r="B1539" s="53" t="s">
        <v>464</v>
      </c>
      <c r="C1539" s="54" t="s">
        <v>86</v>
      </c>
      <c r="D1539" s="54" t="s">
        <v>520</v>
      </c>
      <c r="E1539" s="77" t="s">
        <v>990</v>
      </c>
      <c r="F1539" s="53" t="s">
        <v>225</v>
      </c>
      <c r="G1539" s="55">
        <f>VLOOKUP($K1539,'[1]исх данные 2018-2019'!$A$10:$H$548,6,0)</f>
        <v>17260620</v>
      </c>
      <c r="H1539" s="55">
        <f>VLOOKUP($K1539,'[1]исх данные 2018-2019'!$A$10:$H$548,7,0)</f>
        <v>26441060</v>
      </c>
      <c r="I1539" s="77">
        <v>420260090</v>
      </c>
      <c r="J1539" s="36" t="str">
        <f t="shared" si="180"/>
        <v>0420260090</v>
      </c>
      <c r="K1539" s="45" t="str">
        <f t="shared" si="181"/>
        <v>62004090420260090811</v>
      </c>
    </row>
    <row r="1540" spans="1:11" s="38" customFormat="1" ht="25.5">
      <c r="A1540" s="52" t="s">
        <v>993</v>
      </c>
      <c r="B1540" s="53" t="s">
        <v>464</v>
      </c>
      <c r="C1540" s="54" t="s">
        <v>86</v>
      </c>
      <c r="D1540" s="54" t="s">
        <v>520</v>
      </c>
      <c r="E1540" s="77" t="s">
        <v>994</v>
      </c>
      <c r="F1540" s="53" t="s">
        <v>24</v>
      </c>
      <c r="G1540" s="93">
        <f>G1541</f>
        <v>14841269.85</v>
      </c>
      <c r="H1540" s="93">
        <f>H1541</f>
        <v>14841269.85</v>
      </c>
      <c r="I1540" s="77" t="s">
        <v>995</v>
      </c>
      <c r="J1540" s="36" t="str">
        <f t="shared" si="180"/>
        <v>04202S6460</v>
      </c>
      <c r="K1540" s="45" t="str">
        <f t="shared" si="181"/>
        <v>620040904202S6460000</v>
      </c>
    </row>
    <row r="1541" spans="1:11" s="38" customFormat="1" ht="25.5">
      <c r="A1541" s="52" t="s">
        <v>43</v>
      </c>
      <c r="B1541" s="53" t="s">
        <v>464</v>
      </c>
      <c r="C1541" s="54" t="s">
        <v>86</v>
      </c>
      <c r="D1541" s="54" t="s">
        <v>520</v>
      </c>
      <c r="E1541" s="77" t="s">
        <v>994</v>
      </c>
      <c r="F1541" s="53" t="s">
        <v>44</v>
      </c>
      <c r="G1541" s="55">
        <f>G1542</f>
        <v>14841269.85</v>
      </c>
      <c r="H1541" s="55">
        <f>H1542</f>
        <v>14841269.85</v>
      </c>
      <c r="I1541" s="77" t="s">
        <v>995</v>
      </c>
      <c r="J1541" s="36" t="str">
        <f t="shared" si="180"/>
        <v>04202S6460</v>
      </c>
      <c r="K1541" s="45" t="str">
        <f t="shared" si="181"/>
        <v>620040904202S6460240</v>
      </c>
    </row>
    <row r="1542" spans="1:11" s="59" customFormat="1">
      <c r="A1542" s="52" t="s">
        <v>1231</v>
      </c>
      <c r="B1542" s="53" t="s">
        <v>464</v>
      </c>
      <c r="C1542" s="54" t="s">
        <v>86</v>
      </c>
      <c r="D1542" s="54" t="s">
        <v>520</v>
      </c>
      <c r="E1542" s="77" t="s">
        <v>994</v>
      </c>
      <c r="F1542" s="53" t="s">
        <v>46</v>
      </c>
      <c r="G1542" s="55">
        <f>VLOOKUP($K1542,'[1]исх данные 2018-2019'!$A$10:$H$548,6,0)</f>
        <v>14841269.85</v>
      </c>
      <c r="H1542" s="55">
        <f>VLOOKUP($K1542,'[1]исх данные 2018-2019'!$A$10:$H$548,7,0)</f>
        <v>14841269.85</v>
      </c>
      <c r="I1542" s="77" t="s">
        <v>995</v>
      </c>
      <c r="J1542" s="36" t="str">
        <f t="shared" si="180"/>
        <v>04202S6460</v>
      </c>
      <c r="K1542" s="45" t="str">
        <f t="shared" si="181"/>
        <v>620040904202S6460244</v>
      </c>
    </row>
    <row r="1543" spans="1:11" s="38" customFormat="1" ht="25.5">
      <c r="A1543" s="52" t="s">
        <v>999</v>
      </c>
      <c r="B1543" s="54" t="s">
        <v>464</v>
      </c>
      <c r="C1543" s="54" t="s">
        <v>86</v>
      </c>
      <c r="D1543" s="54" t="s">
        <v>520</v>
      </c>
      <c r="E1543" s="54" t="s">
        <v>1000</v>
      </c>
      <c r="F1543" s="53" t="s">
        <v>24</v>
      </c>
      <c r="G1543" s="93">
        <f>G1548+G1544</f>
        <v>58127598</v>
      </c>
      <c r="H1543" s="93">
        <f>H1548+H1544</f>
        <v>51524598</v>
      </c>
      <c r="I1543" s="54">
        <v>420300000</v>
      </c>
      <c r="J1543" s="36" t="str">
        <f t="shared" si="180"/>
        <v>0420300000</v>
      </c>
      <c r="K1543" s="45" t="str">
        <f t="shared" si="181"/>
        <v>62004090420300000000</v>
      </c>
    </row>
    <row r="1544" spans="1:11" s="38" customFormat="1">
      <c r="A1544" s="75" t="s">
        <v>152</v>
      </c>
      <c r="B1544" s="54" t="s">
        <v>464</v>
      </c>
      <c r="C1544" s="54" t="s">
        <v>86</v>
      </c>
      <c r="D1544" s="54" t="s">
        <v>520</v>
      </c>
      <c r="E1544" s="54" t="s">
        <v>1001</v>
      </c>
      <c r="F1544" s="54" t="s">
        <v>24</v>
      </c>
      <c r="G1544" s="55">
        <f>G1545</f>
        <v>42580750</v>
      </c>
      <c r="H1544" s="55">
        <f>H1545</f>
        <v>42580750</v>
      </c>
      <c r="I1544" s="54">
        <v>420311010</v>
      </c>
      <c r="J1544" s="36" t="str">
        <f t="shared" si="180"/>
        <v>0420311010</v>
      </c>
      <c r="K1544" s="45" t="str">
        <f t="shared" si="181"/>
        <v>62004090420311010000</v>
      </c>
    </row>
    <row r="1545" spans="1:11" s="38" customFormat="1">
      <c r="A1545" s="70" t="s">
        <v>457</v>
      </c>
      <c r="B1545" s="54" t="s">
        <v>464</v>
      </c>
      <c r="C1545" s="54" t="s">
        <v>86</v>
      </c>
      <c r="D1545" s="54" t="s">
        <v>520</v>
      </c>
      <c r="E1545" s="54" t="s">
        <v>1001</v>
      </c>
      <c r="F1545" s="54" t="s">
        <v>458</v>
      </c>
      <c r="G1545" s="55">
        <f>SUM(G1546:G1547)</f>
        <v>42580750</v>
      </c>
      <c r="H1545" s="55">
        <f>SUM(H1546:H1547)</f>
        <v>42580750</v>
      </c>
      <c r="I1545" s="54">
        <v>420311010</v>
      </c>
      <c r="J1545" s="36" t="str">
        <f t="shared" si="180"/>
        <v>0420311010</v>
      </c>
      <c r="K1545" s="45" t="str">
        <f t="shared" si="181"/>
        <v>62004090420311010610</v>
      </c>
    </row>
    <row r="1546" spans="1:11" s="38" customFormat="1" ht="38.25">
      <c r="A1546" s="57" t="s">
        <v>459</v>
      </c>
      <c r="B1546" s="54" t="s">
        <v>464</v>
      </c>
      <c r="C1546" s="54" t="s">
        <v>86</v>
      </c>
      <c r="D1546" s="54" t="s">
        <v>520</v>
      </c>
      <c r="E1546" s="54" t="s">
        <v>1001</v>
      </c>
      <c r="F1546" s="54" t="s">
        <v>460</v>
      </c>
      <c r="G1546" s="55">
        <f>VLOOKUP($K1546,'[1]исх данные 2018-2019'!$A$10:$H$548,6,0)</f>
        <v>41780750</v>
      </c>
      <c r="H1546" s="55">
        <f>VLOOKUP($K1546,'[1]исх данные 2018-2019'!$A$10:$H$548,7,0)</f>
        <v>41780750</v>
      </c>
      <c r="I1546" s="54">
        <v>420311010</v>
      </c>
      <c r="J1546" s="36" t="str">
        <f t="shared" si="180"/>
        <v>0420311010</v>
      </c>
      <c r="K1546" s="45" t="str">
        <f t="shared" si="181"/>
        <v>62004090420311010611</v>
      </c>
    </row>
    <row r="1547" spans="1:11" s="38" customFormat="1">
      <c r="A1547" s="57" t="s">
        <v>461</v>
      </c>
      <c r="B1547" s="54" t="s">
        <v>464</v>
      </c>
      <c r="C1547" s="54" t="s">
        <v>86</v>
      </c>
      <c r="D1547" s="54" t="s">
        <v>520</v>
      </c>
      <c r="E1547" s="54" t="s">
        <v>1001</v>
      </c>
      <c r="F1547" s="54" t="s">
        <v>462</v>
      </c>
      <c r="G1547" s="55">
        <f>VLOOKUP($K1547,'[1]исх данные 2018-2019'!$A$10:$H$548,6,0)</f>
        <v>800000</v>
      </c>
      <c r="H1547" s="55">
        <f>VLOOKUP($K1547,'[1]исх данные 2018-2019'!$A$10:$H$548,7,0)</f>
        <v>800000</v>
      </c>
      <c r="I1547" s="54">
        <v>420311010</v>
      </c>
      <c r="J1547" s="36" t="str">
        <f t="shared" si="180"/>
        <v>0420311010</v>
      </c>
      <c r="K1547" s="45" t="str">
        <f t="shared" si="181"/>
        <v>62004090420311010612</v>
      </c>
    </row>
    <row r="1548" spans="1:11" s="38" customFormat="1" ht="25.5">
      <c r="A1548" s="52" t="s">
        <v>1002</v>
      </c>
      <c r="B1548" s="54" t="s">
        <v>464</v>
      </c>
      <c r="C1548" s="54" t="s">
        <v>86</v>
      </c>
      <c r="D1548" s="54" t="s">
        <v>520</v>
      </c>
      <c r="E1548" s="54" t="s">
        <v>1003</v>
      </c>
      <c r="F1548" s="53" t="s">
        <v>24</v>
      </c>
      <c r="G1548" s="93">
        <f>G1549</f>
        <v>15546848</v>
      </c>
      <c r="H1548" s="93">
        <f>H1549</f>
        <v>8943848</v>
      </c>
      <c r="I1548" s="54">
        <v>420320570</v>
      </c>
      <c r="J1548" s="36" t="str">
        <f t="shared" si="180"/>
        <v>0420320570</v>
      </c>
      <c r="K1548" s="45" t="str">
        <f t="shared" si="181"/>
        <v>62004090420320570000</v>
      </c>
    </row>
    <row r="1549" spans="1:11" s="59" customFormat="1" ht="25.5">
      <c r="A1549" s="52" t="s">
        <v>43</v>
      </c>
      <c r="B1549" s="54" t="s">
        <v>464</v>
      </c>
      <c r="C1549" s="54" t="s">
        <v>86</v>
      </c>
      <c r="D1549" s="54" t="s">
        <v>520</v>
      </c>
      <c r="E1549" s="54" t="s">
        <v>1003</v>
      </c>
      <c r="F1549" s="53" t="s">
        <v>44</v>
      </c>
      <c r="G1549" s="55">
        <f>G1550</f>
        <v>15546848</v>
      </c>
      <c r="H1549" s="55">
        <f>H1550</f>
        <v>8943848</v>
      </c>
      <c r="I1549" s="54">
        <v>420320570</v>
      </c>
      <c r="J1549" s="36" t="str">
        <f t="shared" si="180"/>
        <v>0420320570</v>
      </c>
      <c r="K1549" s="45" t="str">
        <f t="shared" si="181"/>
        <v>62004090420320570240</v>
      </c>
    </row>
    <row r="1550" spans="1:11" s="38" customFormat="1">
      <c r="A1550" s="52" t="s">
        <v>1231</v>
      </c>
      <c r="B1550" s="54" t="s">
        <v>464</v>
      </c>
      <c r="C1550" s="54" t="s">
        <v>86</v>
      </c>
      <c r="D1550" s="54" t="s">
        <v>520</v>
      </c>
      <c r="E1550" s="54" t="s">
        <v>1003</v>
      </c>
      <c r="F1550" s="53" t="s">
        <v>46</v>
      </c>
      <c r="G1550" s="55">
        <f>VLOOKUP($K1550,'[1]исх данные 2018-2019'!$A$10:$H$548,6,0)</f>
        <v>15546848</v>
      </c>
      <c r="H1550" s="55">
        <f>VLOOKUP($K1550,'[1]исх данные 2018-2019'!$A$10:$H$548,7,0)</f>
        <v>8943848</v>
      </c>
      <c r="I1550" s="54">
        <v>420320570</v>
      </c>
      <c r="J1550" s="36" t="str">
        <f t="shared" si="180"/>
        <v>0420320570</v>
      </c>
      <c r="K1550" s="45" t="str">
        <f t="shared" si="181"/>
        <v>62004090420320570244</v>
      </c>
    </row>
    <row r="1551" spans="1:11" s="38" customFormat="1">
      <c r="A1551" s="47" t="s">
        <v>314</v>
      </c>
      <c r="B1551" s="48" t="s">
        <v>464</v>
      </c>
      <c r="C1551" s="49" t="s">
        <v>86</v>
      </c>
      <c r="D1551" s="49" t="s">
        <v>68</v>
      </c>
      <c r="E1551" s="49" t="s">
        <v>23</v>
      </c>
      <c r="F1551" s="49" t="s">
        <v>24</v>
      </c>
      <c r="G1551" s="50">
        <f t="shared" ref="G1551:H1555" si="184">G1552</f>
        <v>3000000</v>
      </c>
      <c r="H1551" s="50">
        <f t="shared" si="184"/>
        <v>0</v>
      </c>
      <c r="I1551" s="49">
        <v>0</v>
      </c>
      <c r="J1551" s="36" t="str">
        <f t="shared" si="180"/>
        <v>0000000000</v>
      </c>
      <c r="K1551" s="45" t="str">
        <f t="shared" si="181"/>
        <v>62004120000000000000</v>
      </c>
    </row>
    <row r="1552" spans="1:11" s="38" customFormat="1" ht="25.5">
      <c r="A1552" s="52" t="s">
        <v>101</v>
      </c>
      <c r="B1552" s="54" t="s">
        <v>464</v>
      </c>
      <c r="C1552" s="54" t="s">
        <v>86</v>
      </c>
      <c r="D1552" s="54" t="s">
        <v>68</v>
      </c>
      <c r="E1552" s="54" t="s">
        <v>102</v>
      </c>
      <c r="F1552" s="53" t="s">
        <v>24</v>
      </c>
      <c r="G1552" s="93">
        <f t="shared" si="184"/>
        <v>3000000</v>
      </c>
      <c r="H1552" s="93">
        <f t="shared" si="184"/>
        <v>0</v>
      </c>
      <c r="I1552" s="54">
        <v>9800000000</v>
      </c>
      <c r="J1552" s="36" t="str">
        <f t="shared" si="180"/>
        <v>9800000000</v>
      </c>
      <c r="K1552" s="45" t="str">
        <f t="shared" si="181"/>
        <v>62004129800000000000</v>
      </c>
    </row>
    <row r="1553" spans="1:11" s="38" customFormat="1">
      <c r="A1553" s="52" t="s">
        <v>103</v>
      </c>
      <c r="B1553" s="54" t="s">
        <v>464</v>
      </c>
      <c r="C1553" s="54" t="s">
        <v>86</v>
      </c>
      <c r="D1553" s="54" t="s">
        <v>68</v>
      </c>
      <c r="E1553" s="54" t="s">
        <v>104</v>
      </c>
      <c r="F1553" s="53" t="s">
        <v>24</v>
      </c>
      <c r="G1553" s="93">
        <f t="shared" si="184"/>
        <v>3000000</v>
      </c>
      <c r="H1553" s="93">
        <f t="shared" si="184"/>
        <v>0</v>
      </c>
      <c r="I1553" s="54">
        <v>9810000000</v>
      </c>
      <c r="J1553" s="36" t="str">
        <f t="shared" si="180"/>
        <v>9810000000</v>
      </c>
      <c r="K1553" s="45" t="str">
        <f t="shared" si="181"/>
        <v>62004129810000000000</v>
      </c>
    </row>
    <row r="1554" spans="1:11" s="38" customFormat="1" ht="25.5">
      <c r="A1554" s="52" t="s">
        <v>1323</v>
      </c>
      <c r="B1554" s="54" t="s">
        <v>464</v>
      </c>
      <c r="C1554" s="54" t="s">
        <v>86</v>
      </c>
      <c r="D1554" s="54" t="s">
        <v>68</v>
      </c>
      <c r="E1554" s="54" t="s">
        <v>1324</v>
      </c>
      <c r="F1554" s="53" t="s">
        <v>24</v>
      </c>
      <c r="G1554" s="93">
        <f t="shared" si="184"/>
        <v>3000000</v>
      </c>
      <c r="H1554" s="93">
        <f t="shared" si="184"/>
        <v>0</v>
      </c>
      <c r="I1554" s="54">
        <v>9810021540</v>
      </c>
      <c r="J1554" s="36" t="str">
        <f t="shared" si="180"/>
        <v>9810021540</v>
      </c>
      <c r="K1554" s="45" t="str">
        <f t="shared" si="181"/>
        <v>62004129810021540000</v>
      </c>
    </row>
    <row r="1555" spans="1:11" s="38" customFormat="1" ht="25.5">
      <c r="A1555" s="52" t="s">
        <v>43</v>
      </c>
      <c r="B1555" s="54" t="s">
        <v>464</v>
      </c>
      <c r="C1555" s="54" t="s">
        <v>86</v>
      </c>
      <c r="D1555" s="54" t="s">
        <v>68</v>
      </c>
      <c r="E1555" s="54" t="s">
        <v>1324</v>
      </c>
      <c r="F1555" s="53" t="s">
        <v>44</v>
      </c>
      <c r="G1555" s="55">
        <f t="shared" si="184"/>
        <v>3000000</v>
      </c>
      <c r="H1555" s="55">
        <f t="shared" si="184"/>
        <v>0</v>
      </c>
      <c r="I1555" s="54">
        <v>9810021540</v>
      </c>
      <c r="J1555" s="36" t="str">
        <f t="shared" si="180"/>
        <v>9810021540</v>
      </c>
      <c r="K1555" s="45" t="str">
        <f t="shared" si="181"/>
        <v>62004129810021540240</v>
      </c>
    </row>
    <row r="1556" spans="1:11" s="38" customFormat="1">
      <c r="A1556" s="52" t="s">
        <v>1231</v>
      </c>
      <c r="B1556" s="54" t="s">
        <v>464</v>
      </c>
      <c r="C1556" s="54" t="s">
        <v>86</v>
      </c>
      <c r="D1556" s="54" t="s">
        <v>68</v>
      </c>
      <c r="E1556" s="54" t="s">
        <v>1324</v>
      </c>
      <c r="F1556" s="53" t="s">
        <v>46</v>
      </c>
      <c r="G1556" s="55">
        <f>VLOOKUP($K1556,'[1]исх данные 2018-2019'!$A$10:$H$548,6,0)</f>
        <v>3000000</v>
      </c>
      <c r="H1556" s="55">
        <f>VLOOKUP($K1556,'[1]исх данные 2018-2019'!$A$10:$H$548,7,0)</f>
        <v>0</v>
      </c>
      <c r="I1556" s="54">
        <v>9810021540</v>
      </c>
      <c r="J1556" s="36" t="str">
        <f t="shared" si="180"/>
        <v>9810021540</v>
      </c>
      <c r="K1556" s="45" t="str">
        <f t="shared" si="181"/>
        <v>62004129810021540244</v>
      </c>
    </row>
    <row r="1557" spans="1:11" s="59" customFormat="1">
      <c r="A1557" s="40" t="s">
        <v>340</v>
      </c>
      <c r="B1557" s="41" t="s">
        <v>464</v>
      </c>
      <c r="C1557" s="42" t="s">
        <v>100</v>
      </c>
      <c r="D1557" s="42" t="s">
        <v>22</v>
      </c>
      <c r="E1557" s="42" t="s">
        <v>23</v>
      </c>
      <c r="F1557" s="42" t="s">
        <v>24</v>
      </c>
      <c r="G1557" s="43">
        <f>G1558+G1565+G1576+G1630</f>
        <v>281198802.38</v>
      </c>
      <c r="H1557" s="43">
        <f>H1558+H1565+H1576+H1630</f>
        <v>262546573.71000001</v>
      </c>
      <c r="I1557" s="42">
        <v>0</v>
      </c>
      <c r="J1557" s="36" t="str">
        <f t="shared" si="180"/>
        <v>0000000000</v>
      </c>
      <c r="K1557" s="45" t="str">
        <f t="shared" si="181"/>
        <v>62005000000000000000</v>
      </c>
    </row>
    <row r="1558" spans="1:11" s="64" customFormat="1">
      <c r="A1558" s="47" t="s">
        <v>341</v>
      </c>
      <c r="B1558" s="48" t="s">
        <v>464</v>
      </c>
      <c r="C1558" s="49" t="s">
        <v>100</v>
      </c>
      <c r="D1558" s="49" t="s">
        <v>26</v>
      </c>
      <c r="E1558" s="49" t="s">
        <v>23</v>
      </c>
      <c r="F1558" s="49" t="s">
        <v>24</v>
      </c>
      <c r="G1558" s="50">
        <f>G1559</f>
        <v>90000</v>
      </c>
      <c r="H1558" s="50">
        <f>H1559</f>
        <v>90000</v>
      </c>
      <c r="I1558" s="49">
        <v>0</v>
      </c>
      <c r="J1558" s="36" t="str">
        <f t="shared" si="180"/>
        <v>0000000000</v>
      </c>
      <c r="K1558" s="45" t="str">
        <f t="shared" si="181"/>
        <v>62005010000000000000</v>
      </c>
    </row>
    <row r="1559" spans="1:11" s="38" customFormat="1" ht="38.25">
      <c r="A1559" s="57" t="s">
        <v>326</v>
      </c>
      <c r="B1559" s="53" t="s">
        <v>464</v>
      </c>
      <c r="C1559" s="54" t="s">
        <v>100</v>
      </c>
      <c r="D1559" s="54" t="s">
        <v>26</v>
      </c>
      <c r="E1559" s="77" t="s">
        <v>327</v>
      </c>
      <c r="F1559" s="54" t="s">
        <v>24</v>
      </c>
      <c r="G1559" s="93">
        <f t="shared" ref="G1559:H1563" si="185">G1560</f>
        <v>90000</v>
      </c>
      <c r="H1559" s="93">
        <f t="shared" si="185"/>
        <v>90000</v>
      </c>
      <c r="I1559" s="77">
        <v>400000000</v>
      </c>
      <c r="J1559" s="36" t="str">
        <f t="shared" si="180"/>
        <v>0400000000</v>
      </c>
      <c r="K1559" s="45" t="str">
        <f t="shared" si="181"/>
        <v>62005010400000000000</v>
      </c>
    </row>
    <row r="1560" spans="1:11" s="38" customFormat="1" ht="25.5">
      <c r="A1560" s="52" t="s">
        <v>903</v>
      </c>
      <c r="B1560" s="53" t="s">
        <v>464</v>
      </c>
      <c r="C1560" s="54" t="s">
        <v>100</v>
      </c>
      <c r="D1560" s="54" t="s">
        <v>26</v>
      </c>
      <c r="E1560" s="77" t="s">
        <v>904</v>
      </c>
      <c r="F1560" s="54" t="s">
        <v>24</v>
      </c>
      <c r="G1560" s="93">
        <f t="shared" si="185"/>
        <v>90000</v>
      </c>
      <c r="H1560" s="93">
        <f t="shared" si="185"/>
        <v>90000</v>
      </c>
      <c r="I1560" s="77">
        <v>410000000</v>
      </c>
      <c r="J1560" s="36" t="str">
        <f t="shared" ref="J1560:J1623" si="186">TEXT(I1560,"0000000000")</f>
        <v>0410000000</v>
      </c>
      <c r="K1560" s="45" t="str">
        <f t="shared" ref="K1560:K1623" si="187">CONCATENATE(B1560,C1560,D1560,J1560,F1560)</f>
        <v>62005010410000000000</v>
      </c>
    </row>
    <row r="1561" spans="1:11" s="38" customFormat="1" ht="25.5">
      <c r="A1561" s="52" t="s">
        <v>933</v>
      </c>
      <c r="B1561" s="53" t="s">
        <v>464</v>
      </c>
      <c r="C1561" s="54" t="s">
        <v>100</v>
      </c>
      <c r="D1561" s="54" t="s">
        <v>26</v>
      </c>
      <c r="E1561" s="77" t="s">
        <v>906</v>
      </c>
      <c r="F1561" s="54" t="s">
        <v>24</v>
      </c>
      <c r="G1561" s="93">
        <f t="shared" si="185"/>
        <v>90000</v>
      </c>
      <c r="H1561" s="93">
        <f t="shared" si="185"/>
        <v>90000</v>
      </c>
      <c r="I1561" s="77">
        <v>410100000</v>
      </c>
      <c r="J1561" s="36" t="str">
        <f t="shared" si="186"/>
        <v>0410100000</v>
      </c>
      <c r="K1561" s="45" t="str">
        <f t="shared" si="187"/>
        <v>62005010410100000000</v>
      </c>
    </row>
    <row r="1562" spans="1:11" s="38" customFormat="1">
      <c r="A1562" s="52" t="s">
        <v>952</v>
      </c>
      <c r="B1562" s="53" t="s">
        <v>464</v>
      </c>
      <c r="C1562" s="54" t="s">
        <v>100</v>
      </c>
      <c r="D1562" s="54" t="s">
        <v>26</v>
      </c>
      <c r="E1562" s="77" t="s">
        <v>1013</v>
      </c>
      <c r="F1562" s="54" t="s">
        <v>24</v>
      </c>
      <c r="G1562" s="93">
        <f t="shared" si="185"/>
        <v>90000</v>
      </c>
      <c r="H1562" s="93">
        <f t="shared" si="185"/>
        <v>90000</v>
      </c>
      <c r="I1562" s="77">
        <v>410120200</v>
      </c>
      <c r="J1562" s="36" t="str">
        <f t="shared" si="186"/>
        <v>0410120200</v>
      </c>
      <c r="K1562" s="45" t="str">
        <f t="shared" si="187"/>
        <v>62005010410120200000</v>
      </c>
    </row>
    <row r="1563" spans="1:11" s="150" customFormat="1" ht="25.5">
      <c r="A1563" s="52" t="s">
        <v>43</v>
      </c>
      <c r="B1563" s="54" t="s">
        <v>464</v>
      </c>
      <c r="C1563" s="54" t="s">
        <v>100</v>
      </c>
      <c r="D1563" s="54" t="s">
        <v>26</v>
      </c>
      <c r="E1563" s="77" t="s">
        <v>1013</v>
      </c>
      <c r="F1563" s="54" t="s">
        <v>44</v>
      </c>
      <c r="G1563" s="55">
        <f t="shared" si="185"/>
        <v>90000</v>
      </c>
      <c r="H1563" s="55">
        <f t="shared" si="185"/>
        <v>90000</v>
      </c>
      <c r="I1563" s="77">
        <v>410120200</v>
      </c>
      <c r="J1563" s="36" t="str">
        <f t="shared" si="186"/>
        <v>0410120200</v>
      </c>
      <c r="K1563" s="45" t="str">
        <f t="shared" si="187"/>
        <v>62005010410120200240</v>
      </c>
    </row>
    <row r="1564" spans="1:11" s="38" customFormat="1">
      <c r="A1564" s="52" t="s">
        <v>1231</v>
      </c>
      <c r="B1564" s="54" t="s">
        <v>464</v>
      </c>
      <c r="C1564" s="54" t="s">
        <v>100</v>
      </c>
      <c r="D1564" s="54" t="s">
        <v>26</v>
      </c>
      <c r="E1564" s="77" t="s">
        <v>1013</v>
      </c>
      <c r="F1564" s="54" t="s">
        <v>46</v>
      </c>
      <c r="G1564" s="55">
        <f>VLOOKUP($K1564,'[1]исх данные 2018-2019'!$A$10:$H$548,6,0)</f>
        <v>90000</v>
      </c>
      <c r="H1564" s="55">
        <f>VLOOKUP($K1564,'[1]исх данные 2018-2019'!$A$10:$H$548,7,0)</f>
        <v>90000</v>
      </c>
      <c r="I1564" s="77">
        <v>410120200</v>
      </c>
      <c r="J1564" s="36" t="str">
        <f t="shared" si="186"/>
        <v>0410120200</v>
      </c>
      <c r="K1564" s="45" t="str">
        <f t="shared" si="187"/>
        <v>62005010410120200244</v>
      </c>
    </row>
    <row r="1565" spans="1:11" s="38" customFormat="1">
      <c r="A1565" s="47" t="s">
        <v>1020</v>
      </c>
      <c r="B1565" s="48">
        <v>620</v>
      </c>
      <c r="C1565" s="49" t="s">
        <v>100</v>
      </c>
      <c r="D1565" s="49" t="s">
        <v>75</v>
      </c>
      <c r="E1565" s="49" t="s">
        <v>23</v>
      </c>
      <c r="F1565" s="49" t="s">
        <v>24</v>
      </c>
      <c r="G1565" s="50">
        <f t="shared" ref="G1565:H1568" si="188">G1566</f>
        <v>120000</v>
      </c>
      <c r="H1565" s="50">
        <f t="shared" si="188"/>
        <v>20000</v>
      </c>
      <c r="I1565" s="49">
        <v>0</v>
      </c>
      <c r="J1565" s="36" t="str">
        <f t="shared" si="186"/>
        <v>0000000000</v>
      </c>
      <c r="K1565" s="45" t="str">
        <f t="shared" si="187"/>
        <v>62005020000000000000</v>
      </c>
    </row>
    <row r="1566" spans="1:11" s="38" customFormat="1" ht="38.25">
      <c r="A1566" s="57" t="s">
        <v>326</v>
      </c>
      <c r="B1566" s="72">
        <v>620</v>
      </c>
      <c r="C1566" s="54" t="s">
        <v>100</v>
      </c>
      <c r="D1566" s="54" t="s">
        <v>75</v>
      </c>
      <c r="E1566" s="77" t="s">
        <v>327</v>
      </c>
      <c r="F1566" s="54" t="s">
        <v>24</v>
      </c>
      <c r="G1566" s="93">
        <f t="shared" si="188"/>
        <v>120000</v>
      </c>
      <c r="H1566" s="93">
        <f t="shared" si="188"/>
        <v>20000</v>
      </c>
      <c r="I1566" s="77">
        <v>400000000</v>
      </c>
      <c r="J1566" s="36" t="str">
        <f t="shared" si="186"/>
        <v>0400000000</v>
      </c>
      <c r="K1566" s="45" t="str">
        <f t="shared" si="187"/>
        <v>62005020400000000000</v>
      </c>
    </row>
    <row r="1567" spans="1:11" s="82" customFormat="1" ht="25.5">
      <c r="A1567" s="52" t="s">
        <v>903</v>
      </c>
      <c r="B1567" s="72">
        <v>620</v>
      </c>
      <c r="C1567" s="54" t="s">
        <v>100</v>
      </c>
      <c r="D1567" s="54" t="s">
        <v>75</v>
      </c>
      <c r="E1567" s="77" t="s">
        <v>904</v>
      </c>
      <c r="F1567" s="54" t="s">
        <v>24</v>
      </c>
      <c r="G1567" s="93">
        <f>G1568+G1572</f>
        <v>120000</v>
      </c>
      <c r="H1567" s="93">
        <f>H1568+H1572</f>
        <v>20000</v>
      </c>
      <c r="I1567" s="77">
        <v>410000000</v>
      </c>
      <c r="J1567" s="36" t="str">
        <f t="shared" si="186"/>
        <v>0410000000</v>
      </c>
      <c r="K1567" s="45" t="str">
        <f t="shared" si="187"/>
        <v>62005020410000000000</v>
      </c>
    </row>
    <row r="1568" spans="1:11" s="38" customFormat="1" ht="25.5">
      <c r="A1568" s="52" t="s">
        <v>1021</v>
      </c>
      <c r="B1568" s="72">
        <v>620</v>
      </c>
      <c r="C1568" s="54" t="s">
        <v>100</v>
      </c>
      <c r="D1568" s="54" t="s">
        <v>75</v>
      </c>
      <c r="E1568" s="77" t="s">
        <v>1022</v>
      </c>
      <c r="F1568" s="54" t="s">
        <v>24</v>
      </c>
      <c r="G1568" s="93">
        <f t="shared" si="188"/>
        <v>20000</v>
      </c>
      <c r="H1568" s="93">
        <f t="shared" si="188"/>
        <v>20000</v>
      </c>
      <c r="I1568" s="77">
        <v>410200000</v>
      </c>
      <c r="J1568" s="36" t="str">
        <f t="shared" si="186"/>
        <v>0410200000</v>
      </c>
      <c r="K1568" s="45" t="str">
        <f t="shared" si="187"/>
        <v>62005020410200000000</v>
      </c>
    </row>
    <row r="1569" spans="1:11" s="150" customFormat="1">
      <c r="A1569" s="52" t="s">
        <v>1023</v>
      </c>
      <c r="B1569" s="72">
        <v>620</v>
      </c>
      <c r="C1569" s="54" t="s">
        <v>100</v>
      </c>
      <c r="D1569" s="54" t="s">
        <v>75</v>
      </c>
      <c r="E1569" s="77" t="s">
        <v>1024</v>
      </c>
      <c r="F1569" s="54" t="s">
        <v>24</v>
      </c>
      <c r="G1569" s="93">
        <f>G1570</f>
        <v>20000</v>
      </c>
      <c r="H1569" s="93">
        <f>H1570</f>
        <v>20000</v>
      </c>
      <c r="I1569" s="77">
        <v>410220220</v>
      </c>
      <c r="J1569" s="36" t="str">
        <f t="shared" si="186"/>
        <v>0410220220</v>
      </c>
      <c r="K1569" s="45" t="str">
        <f t="shared" si="187"/>
        <v>62005020410220220000</v>
      </c>
    </row>
    <row r="1570" spans="1:11" s="38" customFormat="1" ht="25.5">
      <c r="A1570" s="52" t="s">
        <v>43</v>
      </c>
      <c r="B1570" s="54" t="s">
        <v>464</v>
      </c>
      <c r="C1570" s="54" t="s">
        <v>100</v>
      </c>
      <c r="D1570" s="54" t="s">
        <v>75</v>
      </c>
      <c r="E1570" s="77" t="s">
        <v>1024</v>
      </c>
      <c r="F1570" s="54" t="s">
        <v>44</v>
      </c>
      <c r="G1570" s="55">
        <f>G1571</f>
        <v>20000</v>
      </c>
      <c r="H1570" s="55">
        <f>H1571</f>
        <v>20000</v>
      </c>
      <c r="I1570" s="77">
        <v>410220220</v>
      </c>
      <c r="J1570" s="36" t="str">
        <f t="shared" si="186"/>
        <v>0410220220</v>
      </c>
      <c r="K1570" s="45" t="str">
        <f t="shared" si="187"/>
        <v>62005020410220220240</v>
      </c>
    </row>
    <row r="1571" spans="1:11" s="38" customFormat="1">
      <c r="A1571" s="52" t="s">
        <v>1231</v>
      </c>
      <c r="B1571" s="54" t="s">
        <v>464</v>
      </c>
      <c r="C1571" s="54" t="s">
        <v>100</v>
      </c>
      <c r="D1571" s="54" t="s">
        <v>75</v>
      </c>
      <c r="E1571" s="77" t="s">
        <v>1024</v>
      </c>
      <c r="F1571" s="54" t="s">
        <v>46</v>
      </c>
      <c r="G1571" s="55">
        <f>VLOOKUP($K1571,'[1]исх данные 2018-2019'!$A$10:$H$548,6,0)</f>
        <v>20000</v>
      </c>
      <c r="H1571" s="55">
        <f>VLOOKUP($K1571,'[1]исх данные 2018-2019'!$A$10:$H$548,7,0)</f>
        <v>20000</v>
      </c>
      <c r="I1571" s="77">
        <v>410220220</v>
      </c>
      <c r="J1571" s="36" t="str">
        <f t="shared" si="186"/>
        <v>0410220220</v>
      </c>
      <c r="K1571" s="45" t="str">
        <f t="shared" si="187"/>
        <v>62005020410220220244</v>
      </c>
    </row>
    <row r="1572" spans="1:11" s="38" customFormat="1" ht="25.5">
      <c r="A1572" s="52" t="s">
        <v>1025</v>
      </c>
      <c r="B1572" s="72">
        <v>620</v>
      </c>
      <c r="C1572" s="54" t="s">
        <v>100</v>
      </c>
      <c r="D1572" s="54" t="s">
        <v>75</v>
      </c>
      <c r="E1572" s="77" t="s">
        <v>1026</v>
      </c>
      <c r="F1572" s="54" t="s">
        <v>24</v>
      </c>
      <c r="G1572" s="93">
        <f t="shared" ref="G1572:H1574" si="189">G1573</f>
        <v>100000</v>
      </c>
      <c r="H1572" s="93">
        <f t="shared" si="189"/>
        <v>0</v>
      </c>
      <c r="I1572" s="77">
        <v>410300000</v>
      </c>
      <c r="J1572" s="36" t="str">
        <f t="shared" si="186"/>
        <v>0410300000</v>
      </c>
      <c r="K1572" s="45" t="str">
        <f t="shared" si="187"/>
        <v>62005020410300000000</v>
      </c>
    </row>
    <row r="1573" spans="1:11" s="59" customFormat="1">
      <c r="A1573" s="52" t="s">
        <v>1023</v>
      </c>
      <c r="B1573" s="72">
        <v>620</v>
      </c>
      <c r="C1573" s="54" t="s">
        <v>100</v>
      </c>
      <c r="D1573" s="54" t="s">
        <v>75</v>
      </c>
      <c r="E1573" s="77" t="s">
        <v>1027</v>
      </c>
      <c r="F1573" s="54" t="s">
        <v>24</v>
      </c>
      <c r="G1573" s="93">
        <f t="shared" si="189"/>
        <v>100000</v>
      </c>
      <c r="H1573" s="93">
        <f t="shared" si="189"/>
        <v>0</v>
      </c>
      <c r="I1573" s="77">
        <v>410320220</v>
      </c>
      <c r="J1573" s="36" t="str">
        <f t="shared" si="186"/>
        <v>0410320220</v>
      </c>
      <c r="K1573" s="45" t="str">
        <f t="shared" si="187"/>
        <v>62005020410320220000</v>
      </c>
    </row>
    <row r="1574" spans="1:11" s="38" customFormat="1" ht="25.5">
      <c r="A1574" s="52" t="s">
        <v>43</v>
      </c>
      <c r="B1574" s="72">
        <v>620</v>
      </c>
      <c r="C1574" s="54" t="s">
        <v>100</v>
      </c>
      <c r="D1574" s="54" t="s">
        <v>75</v>
      </c>
      <c r="E1574" s="77" t="s">
        <v>1027</v>
      </c>
      <c r="F1574" s="54" t="s">
        <v>44</v>
      </c>
      <c r="G1574" s="55">
        <f t="shared" si="189"/>
        <v>100000</v>
      </c>
      <c r="H1574" s="55">
        <f t="shared" si="189"/>
        <v>0</v>
      </c>
      <c r="I1574" s="77">
        <v>410320220</v>
      </c>
      <c r="J1574" s="36" t="str">
        <f t="shared" si="186"/>
        <v>0410320220</v>
      </c>
      <c r="K1574" s="45" t="str">
        <f t="shared" si="187"/>
        <v>62005020410320220240</v>
      </c>
    </row>
    <row r="1575" spans="1:11" s="38" customFormat="1">
      <c r="A1575" s="52" t="s">
        <v>1231</v>
      </c>
      <c r="B1575" s="72">
        <v>620</v>
      </c>
      <c r="C1575" s="54" t="s">
        <v>100</v>
      </c>
      <c r="D1575" s="54" t="s">
        <v>75</v>
      </c>
      <c r="E1575" s="77" t="s">
        <v>1027</v>
      </c>
      <c r="F1575" s="54" t="s">
        <v>46</v>
      </c>
      <c r="G1575" s="55">
        <f>VLOOKUP($K1575,'[1]исх данные 2018-2019'!$A$10:$H$548,6,0)</f>
        <v>100000</v>
      </c>
      <c r="H1575" s="55">
        <f>VLOOKUP($K1575,'[1]исх данные 2018-2019'!$A$10:$H$548,7,0)</f>
        <v>0</v>
      </c>
      <c r="I1575" s="77">
        <v>410320220</v>
      </c>
      <c r="J1575" s="36" t="str">
        <f t="shared" si="186"/>
        <v>0410320220</v>
      </c>
      <c r="K1575" s="45" t="str">
        <f t="shared" si="187"/>
        <v>62005020410320220244</v>
      </c>
    </row>
    <row r="1576" spans="1:11" s="38" customFormat="1">
      <c r="A1576" s="47" t="s">
        <v>912</v>
      </c>
      <c r="B1576" s="48" t="s">
        <v>464</v>
      </c>
      <c r="C1576" s="49" t="s">
        <v>100</v>
      </c>
      <c r="D1576" s="49" t="s">
        <v>28</v>
      </c>
      <c r="E1576" s="49" t="s">
        <v>23</v>
      </c>
      <c r="F1576" s="49" t="s">
        <v>24</v>
      </c>
      <c r="G1576" s="50">
        <f>G1577+G1610+G1616</f>
        <v>232730352.38</v>
      </c>
      <c r="H1576" s="50">
        <f>H1577+H1610+H1616</f>
        <v>214178123.71000001</v>
      </c>
      <c r="I1576" s="49">
        <v>0</v>
      </c>
      <c r="J1576" s="36" t="str">
        <f t="shared" si="186"/>
        <v>0000000000</v>
      </c>
      <c r="K1576" s="45" t="str">
        <f t="shared" si="187"/>
        <v>62005030000000000000</v>
      </c>
    </row>
    <row r="1577" spans="1:11" s="59" customFormat="1" ht="38.25">
      <c r="A1577" s="57" t="s">
        <v>326</v>
      </c>
      <c r="B1577" s="54" t="s">
        <v>464</v>
      </c>
      <c r="C1577" s="54" t="s">
        <v>100</v>
      </c>
      <c r="D1577" s="54" t="s">
        <v>28</v>
      </c>
      <c r="E1577" s="54" t="s">
        <v>327</v>
      </c>
      <c r="F1577" s="54" t="s">
        <v>24</v>
      </c>
      <c r="G1577" s="93">
        <f>G1578</f>
        <v>223074725.49000001</v>
      </c>
      <c r="H1577" s="93">
        <f>H1578</f>
        <v>201612440</v>
      </c>
      <c r="I1577" s="54">
        <v>400000000</v>
      </c>
      <c r="J1577" s="36" t="str">
        <f t="shared" si="186"/>
        <v>0400000000</v>
      </c>
      <c r="K1577" s="45" t="str">
        <f t="shared" si="187"/>
        <v>62005030400000000000</v>
      </c>
    </row>
    <row r="1578" spans="1:11" s="59" customFormat="1" ht="25.5">
      <c r="A1578" s="52" t="s">
        <v>1255</v>
      </c>
      <c r="B1578" s="54" t="s">
        <v>464</v>
      </c>
      <c r="C1578" s="54" t="s">
        <v>100</v>
      </c>
      <c r="D1578" s="54" t="s">
        <v>28</v>
      </c>
      <c r="E1578" s="54" t="s">
        <v>602</v>
      </c>
      <c r="F1578" s="54" t="s">
        <v>24</v>
      </c>
      <c r="G1578" s="93">
        <f>G1579+G1583+G1587</f>
        <v>223074725.49000001</v>
      </c>
      <c r="H1578" s="93">
        <f>H1579+H1583+H1587</f>
        <v>201612440</v>
      </c>
      <c r="I1578" s="54">
        <v>430000000</v>
      </c>
      <c r="J1578" s="36" t="str">
        <f t="shared" si="186"/>
        <v>0430000000</v>
      </c>
      <c r="K1578" s="45" t="str">
        <f t="shared" si="187"/>
        <v>62005030430000000000</v>
      </c>
    </row>
    <row r="1579" spans="1:11" s="38" customFormat="1" ht="25.5">
      <c r="A1579" s="52" t="s">
        <v>1028</v>
      </c>
      <c r="B1579" s="54" t="s">
        <v>464</v>
      </c>
      <c r="C1579" s="54" t="s">
        <v>100</v>
      </c>
      <c r="D1579" s="54" t="s">
        <v>28</v>
      </c>
      <c r="E1579" s="54" t="s">
        <v>1029</v>
      </c>
      <c r="F1579" s="54" t="s">
        <v>24</v>
      </c>
      <c r="G1579" s="93">
        <f t="shared" ref="G1579:H1581" si="190">G1580</f>
        <v>21821770</v>
      </c>
      <c r="H1579" s="93">
        <f t="shared" si="190"/>
        <v>16821770</v>
      </c>
      <c r="I1579" s="54">
        <v>430200000</v>
      </c>
      <c r="J1579" s="36" t="str">
        <f t="shared" si="186"/>
        <v>0430200000</v>
      </c>
      <c r="K1579" s="45" t="str">
        <f t="shared" si="187"/>
        <v>62005030430200000000</v>
      </c>
    </row>
    <row r="1580" spans="1:11" s="59" customFormat="1" ht="25.5">
      <c r="A1580" s="52" t="s">
        <v>1325</v>
      </c>
      <c r="B1580" s="54" t="s">
        <v>464</v>
      </c>
      <c r="C1580" s="54" t="s">
        <v>100</v>
      </c>
      <c r="D1580" s="54" t="s">
        <v>28</v>
      </c>
      <c r="E1580" s="54" t="s">
        <v>1030</v>
      </c>
      <c r="F1580" s="54" t="s">
        <v>24</v>
      </c>
      <c r="G1580" s="93">
        <f t="shared" si="190"/>
        <v>21821770</v>
      </c>
      <c r="H1580" s="93">
        <f t="shared" si="190"/>
        <v>16821770</v>
      </c>
      <c r="I1580" s="54">
        <v>430220290</v>
      </c>
      <c r="J1580" s="36" t="str">
        <f t="shared" si="186"/>
        <v>0430220290</v>
      </c>
      <c r="K1580" s="45" t="str">
        <f t="shared" si="187"/>
        <v>62005030430220290000</v>
      </c>
    </row>
    <row r="1581" spans="1:11" s="38" customFormat="1" ht="25.5">
      <c r="A1581" s="52" t="s">
        <v>43</v>
      </c>
      <c r="B1581" s="54" t="s">
        <v>464</v>
      </c>
      <c r="C1581" s="54" t="s">
        <v>100</v>
      </c>
      <c r="D1581" s="54" t="s">
        <v>28</v>
      </c>
      <c r="E1581" s="54" t="s">
        <v>1030</v>
      </c>
      <c r="F1581" s="54" t="s">
        <v>44</v>
      </c>
      <c r="G1581" s="55">
        <f t="shared" si="190"/>
        <v>21821770</v>
      </c>
      <c r="H1581" s="55">
        <f t="shared" si="190"/>
        <v>16821770</v>
      </c>
      <c r="I1581" s="54">
        <v>430220290</v>
      </c>
      <c r="J1581" s="36" t="str">
        <f t="shared" si="186"/>
        <v>0430220290</v>
      </c>
      <c r="K1581" s="45" t="str">
        <f t="shared" si="187"/>
        <v>62005030430220290240</v>
      </c>
    </row>
    <row r="1582" spans="1:11" s="59" customFormat="1">
      <c r="A1582" s="52" t="s">
        <v>1231</v>
      </c>
      <c r="B1582" s="54" t="s">
        <v>464</v>
      </c>
      <c r="C1582" s="54" t="s">
        <v>100</v>
      </c>
      <c r="D1582" s="54" t="s">
        <v>28</v>
      </c>
      <c r="E1582" s="54" t="s">
        <v>1030</v>
      </c>
      <c r="F1582" s="54" t="s">
        <v>46</v>
      </c>
      <c r="G1582" s="55">
        <f>VLOOKUP($K1582,'[1]исх данные 2018-2019'!$A$10:$H$548,6,0)</f>
        <v>21821770</v>
      </c>
      <c r="H1582" s="55">
        <f>VLOOKUP($K1582,'[1]исх данные 2018-2019'!$A$10:$H$548,7,0)</f>
        <v>16821770</v>
      </c>
      <c r="I1582" s="54">
        <v>430220290</v>
      </c>
      <c r="J1582" s="36" t="str">
        <f t="shared" si="186"/>
        <v>0430220290</v>
      </c>
      <c r="K1582" s="45" t="str">
        <f t="shared" si="187"/>
        <v>62005030430220290244</v>
      </c>
    </row>
    <row r="1583" spans="1:11" s="82" customFormat="1" ht="25.5">
      <c r="A1583" s="52" t="s">
        <v>1031</v>
      </c>
      <c r="B1583" s="54" t="s">
        <v>464</v>
      </c>
      <c r="C1583" s="54" t="s">
        <v>100</v>
      </c>
      <c r="D1583" s="54" t="s">
        <v>28</v>
      </c>
      <c r="E1583" s="54" t="s">
        <v>1032</v>
      </c>
      <c r="F1583" s="54" t="s">
        <v>24</v>
      </c>
      <c r="G1583" s="93">
        <f t="shared" ref="G1583:H1584" si="191">G1584</f>
        <v>2284560</v>
      </c>
      <c r="H1583" s="93">
        <f t="shared" si="191"/>
        <v>2284560</v>
      </c>
      <c r="I1583" s="54">
        <v>430300000</v>
      </c>
      <c r="J1583" s="36" t="str">
        <f t="shared" si="186"/>
        <v>0430300000</v>
      </c>
      <c r="K1583" s="45" t="str">
        <f t="shared" si="187"/>
        <v>62005030430300000000</v>
      </c>
    </row>
    <row r="1584" spans="1:11" s="38" customFormat="1" ht="25.5">
      <c r="A1584" s="52" t="s">
        <v>1033</v>
      </c>
      <c r="B1584" s="54" t="s">
        <v>464</v>
      </c>
      <c r="C1584" s="54" t="s">
        <v>100</v>
      </c>
      <c r="D1584" s="54" t="s">
        <v>28</v>
      </c>
      <c r="E1584" s="54" t="s">
        <v>1034</v>
      </c>
      <c r="F1584" s="54" t="s">
        <v>24</v>
      </c>
      <c r="G1584" s="93">
        <f t="shared" si="191"/>
        <v>2284560</v>
      </c>
      <c r="H1584" s="93">
        <f t="shared" si="191"/>
        <v>2284560</v>
      </c>
      <c r="I1584" s="54">
        <v>430377150</v>
      </c>
      <c r="J1584" s="36" t="str">
        <f t="shared" si="186"/>
        <v>0430377150</v>
      </c>
      <c r="K1584" s="45" t="str">
        <f t="shared" si="187"/>
        <v>62005030430377150000</v>
      </c>
    </row>
    <row r="1585" spans="1:11" s="38" customFormat="1" ht="25.5">
      <c r="A1585" s="52" t="s">
        <v>43</v>
      </c>
      <c r="B1585" s="54" t="s">
        <v>464</v>
      </c>
      <c r="C1585" s="54" t="s">
        <v>100</v>
      </c>
      <c r="D1585" s="54" t="s">
        <v>28</v>
      </c>
      <c r="E1585" s="54" t="s">
        <v>1034</v>
      </c>
      <c r="F1585" s="54" t="s">
        <v>44</v>
      </c>
      <c r="G1585" s="55">
        <f>G1586</f>
        <v>2284560</v>
      </c>
      <c r="H1585" s="55">
        <f>H1586</f>
        <v>2284560</v>
      </c>
      <c r="I1585" s="54">
        <v>430377150</v>
      </c>
      <c r="J1585" s="36" t="str">
        <f t="shared" si="186"/>
        <v>0430377150</v>
      </c>
      <c r="K1585" s="45" t="str">
        <f t="shared" si="187"/>
        <v>62005030430377150240</v>
      </c>
    </row>
    <row r="1586" spans="1:11" s="38" customFormat="1">
      <c r="A1586" s="52" t="s">
        <v>1231</v>
      </c>
      <c r="B1586" s="54" t="s">
        <v>464</v>
      </c>
      <c r="C1586" s="54" t="s">
        <v>100</v>
      </c>
      <c r="D1586" s="54" t="s">
        <v>28</v>
      </c>
      <c r="E1586" s="54" t="s">
        <v>1034</v>
      </c>
      <c r="F1586" s="54" t="s">
        <v>46</v>
      </c>
      <c r="G1586" s="55">
        <f>VLOOKUP($K1586,'[1]исх данные 2018-2019'!$A$10:$H$548,6,0)</f>
        <v>2284560</v>
      </c>
      <c r="H1586" s="55">
        <f>VLOOKUP($K1586,'[1]исх данные 2018-2019'!$A$10:$H$548,7,0)</f>
        <v>2284560</v>
      </c>
      <c r="I1586" s="54">
        <v>430377150</v>
      </c>
      <c r="J1586" s="36" t="str">
        <f t="shared" si="186"/>
        <v>0430377150</v>
      </c>
      <c r="K1586" s="45" t="str">
        <f t="shared" si="187"/>
        <v>62005030430377150244</v>
      </c>
    </row>
    <row r="1587" spans="1:11" s="59" customFormat="1">
      <c r="A1587" s="214" t="s">
        <v>603</v>
      </c>
      <c r="B1587" s="54" t="s">
        <v>464</v>
      </c>
      <c r="C1587" s="54" t="s">
        <v>100</v>
      </c>
      <c r="D1587" s="54" t="s">
        <v>28</v>
      </c>
      <c r="E1587" s="54" t="s">
        <v>604</v>
      </c>
      <c r="F1587" s="54" t="s">
        <v>24</v>
      </c>
      <c r="G1587" s="93">
        <f>G1588+G1591+G1594+G1601+G1604+G1607</f>
        <v>198968395.49000001</v>
      </c>
      <c r="H1587" s="93">
        <f>H1588+H1591+H1594+H1601+H1604+H1607</f>
        <v>182506110</v>
      </c>
      <c r="I1587" s="54">
        <v>430400000</v>
      </c>
      <c r="J1587" s="36" t="str">
        <f t="shared" si="186"/>
        <v>0430400000</v>
      </c>
      <c r="K1587" s="45" t="str">
        <f t="shared" si="187"/>
        <v>62005030430400000000</v>
      </c>
    </row>
    <row r="1588" spans="1:11" s="150" customFormat="1">
      <c r="A1588" s="52" t="s">
        <v>152</v>
      </c>
      <c r="B1588" s="54" t="s">
        <v>464</v>
      </c>
      <c r="C1588" s="54" t="s">
        <v>100</v>
      </c>
      <c r="D1588" s="54" t="s">
        <v>28</v>
      </c>
      <c r="E1588" s="54" t="s">
        <v>1035</v>
      </c>
      <c r="F1588" s="54" t="s">
        <v>24</v>
      </c>
      <c r="G1588" s="93">
        <f>G1589</f>
        <v>17734230</v>
      </c>
      <c r="H1588" s="93">
        <f>H1589</f>
        <v>17734230</v>
      </c>
      <c r="I1588" s="54">
        <v>430411010</v>
      </c>
      <c r="J1588" s="36" t="str">
        <f t="shared" si="186"/>
        <v>0430411010</v>
      </c>
      <c r="K1588" s="45" t="str">
        <f t="shared" si="187"/>
        <v>62005030430411010000</v>
      </c>
    </row>
    <row r="1589" spans="1:11" s="38" customFormat="1">
      <c r="A1589" s="70" t="s">
        <v>457</v>
      </c>
      <c r="B1589" s="54" t="s">
        <v>464</v>
      </c>
      <c r="C1589" s="54" t="s">
        <v>100</v>
      </c>
      <c r="D1589" s="54" t="s">
        <v>28</v>
      </c>
      <c r="E1589" s="54" t="s">
        <v>1035</v>
      </c>
      <c r="F1589" s="54" t="s">
        <v>458</v>
      </c>
      <c r="G1589" s="55">
        <f>G1590</f>
        <v>17734230</v>
      </c>
      <c r="H1589" s="55">
        <f>H1590</f>
        <v>17734230</v>
      </c>
      <c r="I1589" s="54">
        <v>430411010</v>
      </c>
      <c r="J1589" s="36" t="str">
        <f t="shared" si="186"/>
        <v>0430411010</v>
      </c>
      <c r="K1589" s="45" t="str">
        <f t="shared" si="187"/>
        <v>62005030430411010610</v>
      </c>
    </row>
    <row r="1590" spans="1:11" s="38" customFormat="1" ht="38.25">
      <c r="A1590" s="57" t="s">
        <v>459</v>
      </c>
      <c r="B1590" s="54" t="s">
        <v>464</v>
      </c>
      <c r="C1590" s="54" t="s">
        <v>100</v>
      </c>
      <c r="D1590" s="54" t="s">
        <v>28</v>
      </c>
      <c r="E1590" s="54" t="s">
        <v>1035</v>
      </c>
      <c r="F1590" s="54" t="s">
        <v>460</v>
      </c>
      <c r="G1590" s="55">
        <f>VLOOKUP($K1590,'[1]исх данные 2018-2019'!$A$10:$H$548,6,0)</f>
        <v>17734230</v>
      </c>
      <c r="H1590" s="55">
        <f>VLOOKUP($K1590,'[1]исх данные 2018-2019'!$A$10:$H$548,7,0)</f>
        <v>17734230</v>
      </c>
      <c r="I1590" s="54">
        <v>430411010</v>
      </c>
      <c r="J1590" s="36" t="str">
        <f t="shared" si="186"/>
        <v>0430411010</v>
      </c>
      <c r="K1590" s="45" t="str">
        <f t="shared" si="187"/>
        <v>62005030430411010611</v>
      </c>
    </row>
    <row r="1591" spans="1:11" s="38" customFormat="1">
      <c r="A1591" s="52" t="s">
        <v>1036</v>
      </c>
      <c r="B1591" s="54" t="s">
        <v>464</v>
      </c>
      <c r="C1591" s="54" t="s">
        <v>100</v>
      </c>
      <c r="D1591" s="54" t="s">
        <v>28</v>
      </c>
      <c r="E1591" s="54" t="s">
        <v>1037</v>
      </c>
      <c r="F1591" s="54" t="s">
        <v>24</v>
      </c>
      <c r="G1591" s="93">
        <f>G1592</f>
        <v>108492620</v>
      </c>
      <c r="H1591" s="93">
        <f>H1592</f>
        <v>105992620</v>
      </c>
      <c r="I1591" s="54">
        <v>430420280</v>
      </c>
      <c r="J1591" s="36" t="str">
        <f t="shared" si="186"/>
        <v>0430420280</v>
      </c>
      <c r="K1591" s="45" t="str">
        <f t="shared" si="187"/>
        <v>62005030430420280000</v>
      </c>
    </row>
    <row r="1592" spans="1:11" s="59" customFormat="1" ht="25.5">
      <c r="A1592" s="52" t="s">
        <v>43</v>
      </c>
      <c r="B1592" s="54" t="s">
        <v>464</v>
      </c>
      <c r="C1592" s="54" t="s">
        <v>100</v>
      </c>
      <c r="D1592" s="54" t="s">
        <v>28</v>
      </c>
      <c r="E1592" s="54" t="s">
        <v>1037</v>
      </c>
      <c r="F1592" s="54" t="s">
        <v>44</v>
      </c>
      <c r="G1592" s="55">
        <f>G1593</f>
        <v>108492620</v>
      </c>
      <c r="H1592" s="55">
        <f>H1593</f>
        <v>105992620</v>
      </c>
      <c r="I1592" s="54">
        <v>430420280</v>
      </c>
      <c r="J1592" s="36" t="str">
        <f t="shared" si="186"/>
        <v>0430420280</v>
      </c>
      <c r="K1592" s="45" t="str">
        <f t="shared" si="187"/>
        <v>62005030430420280240</v>
      </c>
    </row>
    <row r="1593" spans="1:11" s="38" customFormat="1">
      <c r="A1593" s="52" t="s">
        <v>1231</v>
      </c>
      <c r="B1593" s="54" t="s">
        <v>464</v>
      </c>
      <c r="C1593" s="54" t="s">
        <v>100</v>
      </c>
      <c r="D1593" s="54" t="s">
        <v>28</v>
      </c>
      <c r="E1593" s="54" t="s">
        <v>1037</v>
      </c>
      <c r="F1593" s="54" t="s">
        <v>46</v>
      </c>
      <c r="G1593" s="55">
        <f>VLOOKUP($K1593,'[1]исх данные 2018-2019'!$A$10:$H$548,6,0)</f>
        <v>108492620</v>
      </c>
      <c r="H1593" s="55">
        <f>VLOOKUP($K1593,'[1]исх данные 2018-2019'!$A$10:$H$548,7,0)</f>
        <v>105992620</v>
      </c>
      <c r="I1593" s="54">
        <v>430420280</v>
      </c>
      <c r="J1593" s="36" t="str">
        <f t="shared" si="186"/>
        <v>0430420280</v>
      </c>
      <c r="K1593" s="45" t="str">
        <f t="shared" si="187"/>
        <v>62005030430420280244</v>
      </c>
    </row>
    <row r="1594" spans="1:11" s="38" customFormat="1">
      <c r="A1594" s="52" t="s">
        <v>605</v>
      </c>
      <c r="B1594" s="54" t="s">
        <v>464</v>
      </c>
      <c r="C1594" s="54" t="s">
        <v>100</v>
      </c>
      <c r="D1594" s="54" t="s">
        <v>28</v>
      </c>
      <c r="E1594" s="54" t="s">
        <v>606</v>
      </c>
      <c r="F1594" s="54" t="s">
        <v>24</v>
      </c>
      <c r="G1594" s="93">
        <f>G1595+G1599+G1597</f>
        <v>10131510</v>
      </c>
      <c r="H1594" s="93">
        <f>H1595+H1599+H1597</f>
        <v>8531510</v>
      </c>
      <c r="I1594" s="54">
        <v>430420300</v>
      </c>
      <c r="J1594" s="36" t="str">
        <f t="shared" si="186"/>
        <v>0430420300</v>
      </c>
      <c r="K1594" s="45" t="str">
        <f t="shared" si="187"/>
        <v>62005030430420300000</v>
      </c>
    </row>
    <row r="1595" spans="1:11" s="38" customFormat="1" ht="25.5">
      <c r="A1595" s="52" t="s">
        <v>43</v>
      </c>
      <c r="B1595" s="54" t="s">
        <v>464</v>
      </c>
      <c r="C1595" s="54" t="s">
        <v>100</v>
      </c>
      <c r="D1595" s="54" t="s">
        <v>28</v>
      </c>
      <c r="E1595" s="54" t="s">
        <v>606</v>
      </c>
      <c r="F1595" s="54" t="s">
        <v>44</v>
      </c>
      <c r="G1595" s="55">
        <f>G1596</f>
        <v>9881510</v>
      </c>
      <c r="H1595" s="55">
        <f>H1596</f>
        <v>8381510</v>
      </c>
      <c r="I1595" s="54">
        <v>430420300</v>
      </c>
      <c r="J1595" s="36" t="str">
        <f t="shared" si="186"/>
        <v>0430420300</v>
      </c>
      <c r="K1595" s="45" t="str">
        <f t="shared" si="187"/>
        <v>62005030430420300240</v>
      </c>
    </row>
    <row r="1596" spans="1:11" s="38" customFormat="1">
      <c r="A1596" s="52" t="s">
        <v>1231</v>
      </c>
      <c r="B1596" s="54" t="s">
        <v>464</v>
      </c>
      <c r="C1596" s="54" t="s">
        <v>100</v>
      </c>
      <c r="D1596" s="54" t="s">
        <v>28</v>
      </c>
      <c r="E1596" s="54" t="s">
        <v>606</v>
      </c>
      <c r="F1596" s="54" t="s">
        <v>46</v>
      </c>
      <c r="G1596" s="55">
        <f>VLOOKUP($K1596,'[1]исх данные 2018-2019'!$A$10:$H$548,6,0)</f>
        <v>9881510</v>
      </c>
      <c r="H1596" s="55">
        <f>VLOOKUP($K1596,'[1]исх данные 2018-2019'!$A$10:$H$548,7,0)</f>
        <v>8381510</v>
      </c>
      <c r="I1596" s="54">
        <v>430420300</v>
      </c>
      <c r="J1596" s="36" t="str">
        <f t="shared" si="186"/>
        <v>0430420300</v>
      </c>
      <c r="K1596" s="45" t="str">
        <f t="shared" si="187"/>
        <v>62005030430420300244</v>
      </c>
    </row>
    <row r="1597" spans="1:11" s="59" customFormat="1">
      <c r="A1597" s="52" t="s">
        <v>1057</v>
      </c>
      <c r="B1597" s="54" t="s">
        <v>464</v>
      </c>
      <c r="C1597" s="54" t="s">
        <v>100</v>
      </c>
      <c r="D1597" s="54" t="s">
        <v>28</v>
      </c>
      <c r="E1597" s="54" t="s">
        <v>606</v>
      </c>
      <c r="F1597" s="53" t="s">
        <v>347</v>
      </c>
      <c r="G1597" s="55">
        <f>G1598</f>
        <v>100000</v>
      </c>
      <c r="H1597" s="55">
        <f>H1598</f>
        <v>0</v>
      </c>
      <c r="I1597" s="54">
        <v>430420300</v>
      </c>
      <c r="J1597" s="36" t="str">
        <f t="shared" si="186"/>
        <v>0430420300</v>
      </c>
      <c r="K1597" s="45" t="str">
        <f t="shared" si="187"/>
        <v>62005030430420300410</v>
      </c>
    </row>
    <row r="1598" spans="1:11" s="59" customFormat="1" ht="25.5">
      <c r="A1598" s="52" t="s">
        <v>1038</v>
      </c>
      <c r="B1598" s="54" t="s">
        <v>464</v>
      </c>
      <c r="C1598" s="54" t="s">
        <v>100</v>
      </c>
      <c r="D1598" s="54" t="s">
        <v>28</v>
      </c>
      <c r="E1598" s="54" t="s">
        <v>606</v>
      </c>
      <c r="F1598" s="53" t="s">
        <v>1039</v>
      </c>
      <c r="G1598" s="55">
        <f>VLOOKUP($K1598,'[1]исх данные 2018-2019'!$A$10:$H$548,6,0)</f>
        <v>100000</v>
      </c>
      <c r="H1598" s="55">
        <f>VLOOKUP($K1598,'[1]исх данные 2018-2019'!$A$10:$H$548,7,0)</f>
        <v>0</v>
      </c>
      <c r="I1598" s="54">
        <v>430420300</v>
      </c>
      <c r="J1598" s="36" t="str">
        <f t="shared" si="186"/>
        <v>0430420300</v>
      </c>
      <c r="K1598" s="45" t="str">
        <f t="shared" si="187"/>
        <v>62005030430420300414</v>
      </c>
    </row>
    <row r="1599" spans="1:11" s="38" customFormat="1" ht="38.25">
      <c r="A1599" s="52" t="s">
        <v>223</v>
      </c>
      <c r="B1599" s="54" t="s">
        <v>464</v>
      </c>
      <c r="C1599" s="54" t="s">
        <v>100</v>
      </c>
      <c r="D1599" s="54" t="s">
        <v>28</v>
      </c>
      <c r="E1599" s="54" t="s">
        <v>606</v>
      </c>
      <c r="F1599" s="54" t="s">
        <v>224</v>
      </c>
      <c r="G1599" s="55">
        <f>G1600</f>
        <v>150000</v>
      </c>
      <c r="H1599" s="55">
        <f>H1600</f>
        <v>150000</v>
      </c>
      <c r="I1599" s="54">
        <v>430420300</v>
      </c>
      <c r="J1599" s="36" t="str">
        <f t="shared" si="186"/>
        <v>0430420300</v>
      </c>
      <c r="K1599" s="45" t="str">
        <f t="shared" si="187"/>
        <v>62005030430420300810</v>
      </c>
    </row>
    <row r="1600" spans="1:11" s="59" customFormat="1" ht="63.75">
      <c r="A1600" s="52" t="s">
        <v>1246</v>
      </c>
      <c r="B1600" s="54" t="s">
        <v>464</v>
      </c>
      <c r="C1600" s="54" t="s">
        <v>100</v>
      </c>
      <c r="D1600" s="54" t="s">
        <v>28</v>
      </c>
      <c r="E1600" s="54" t="s">
        <v>606</v>
      </c>
      <c r="F1600" s="54" t="s">
        <v>1247</v>
      </c>
      <c r="G1600" s="55">
        <f>VLOOKUP($K1600,'[1]исх данные 2018-2019'!$A$10:$H$548,6,0)</f>
        <v>150000</v>
      </c>
      <c r="H1600" s="55">
        <f>VLOOKUP($K1600,'[1]исх данные 2018-2019'!$A$10:$H$548,7,0)</f>
        <v>150000</v>
      </c>
      <c r="I1600" s="54">
        <v>430420300</v>
      </c>
      <c r="J1600" s="36" t="str">
        <f t="shared" si="186"/>
        <v>0430420300</v>
      </c>
      <c r="K1600" s="45" t="str">
        <f t="shared" si="187"/>
        <v>62005030430420300813</v>
      </c>
    </row>
    <row r="1601" spans="1:11" s="38" customFormat="1">
      <c r="A1601" s="75" t="s">
        <v>1040</v>
      </c>
      <c r="B1601" s="54" t="s">
        <v>464</v>
      </c>
      <c r="C1601" s="54" t="s">
        <v>100</v>
      </c>
      <c r="D1601" s="54" t="s">
        <v>28</v>
      </c>
      <c r="E1601" s="54" t="s">
        <v>1041</v>
      </c>
      <c r="F1601" s="54" t="s">
        <v>24</v>
      </c>
      <c r="G1601" s="93">
        <f>G1602</f>
        <v>35409690</v>
      </c>
      <c r="H1601" s="93">
        <f>H1602</f>
        <v>35409690</v>
      </c>
      <c r="I1601" s="54">
        <v>430420780</v>
      </c>
      <c r="J1601" s="36" t="str">
        <f t="shared" si="186"/>
        <v>0430420780</v>
      </c>
      <c r="K1601" s="45" t="str">
        <f t="shared" si="187"/>
        <v>62005030430420780000</v>
      </c>
    </row>
    <row r="1602" spans="1:11" s="59" customFormat="1" ht="25.5">
      <c r="A1602" s="52" t="s">
        <v>43</v>
      </c>
      <c r="B1602" s="54" t="s">
        <v>464</v>
      </c>
      <c r="C1602" s="54" t="s">
        <v>100</v>
      </c>
      <c r="D1602" s="54" t="s">
        <v>28</v>
      </c>
      <c r="E1602" s="54" t="s">
        <v>1041</v>
      </c>
      <c r="F1602" s="54" t="s">
        <v>44</v>
      </c>
      <c r="G1602" s="55">
        <f>G1603</f>
        <v>35409690</v>
      </c>
      <c r="H1602" s="55">
        <f>H1603</f>
        <v>35409690</v>
      </c>
      <c r="I1602" s="54">
        <v>430420780</v>
      </c>
      <c r="J1602" s="36" t="str">
        <f t="shared" si="186"/>
        <v>0430420780</v>
      </c>
      <c r="K1602" s="45" t="str">
        <f t="shared" si="187"/>
        <v>62005030430420780240</v>
      </c>
    </row>
    <row r="1603" spans="1:11" s="59" customFormat="1">
      <c r="A1603" s="52" t="s">
        <v>1231</v>
      </c>
      <c r="B1603" s="54" t="s">
        <v>464</v>
      </c>
      <c r="C1603" s="54" t="s">
        <v>100</v>
      </c>
      <c r="D1603" s="54" t="s">
        <v>28</v>
      </c>
      <c r="E1603" s="54" t="s">
        <v>1041</v>
      </c>
      <c r="F1603" s="54" t="s">
        <v>46</v>
      </c>
      <c r="G1603" s="55">
        <f>VLOOKUP($K1603,'[1]исх данные 2018-2019'!$A$10:$H$548,6,0)</f>
        <v>35409690</v>
      </c>
      <c r="H1603" s="55">
        <f>VLOOKUP($K1603,'[1]исх данные 2018-2019'!$A$10:$H$548,7,0)</f>
        <v>35409690</v>
      </c>
      <c r="I1603" s="54">
        <v>430420780</v>
      </c>
      <c r="J1603" s="36" t="str">
        <f t="shared" si="186"/>
        <v>0430420780</v>
      </c>
      <c r="K1603" s="45" t="str">
        <f t="shared" si="187"/>
        <v>62005030430420780244</v>
      </c>
    </row>
    <row r="1604" spans="1:11" s="38" customFormat="1" ht="51">
      <c r="A1604" s="52" t="s">
        <v>1326</v>
      </c>
      <c r="B1604" s="54" t="s">
        <v>464</v>
      </c>
      <c r="C1604" s="54" t="s">
        <v>100</v>
      </c>
      <c r="D1604" s="54" t="s">
        <v>28</v>
      </c>
      <c r="E1604" s="54" t="s">
        <v>914</v>
      </c>
      <c r="F1604" s="54" t="s">
        <v>24</v>
      </c>
      <c r="G1604" s="93">
        <f>G1605</f>
        <v>19744080</v>
      </c>
      <c r="H1604" s="93">
        <f>H1605</f>
        <v>14838060</v>
      </c>
      <c r="I1604" s="54">
        <v>430420790</v>
      </c>
      <c r="J1604" s="36" t="str">
        <f t="shared" si="186"/>
        <v>0430420790</v>
      </c>
      <c r="K1604" s="45" t="str">
        <f t="shared" si="187"/>
        <v>62005030430420790000</v>
      </c>
    </row>
    <row r="1605" spans="1:11" s="38" customFormat="1" ht="25.5">
      <c r="A1605" s="52" t="s">
        <v>43</v>
      </c>
      <c r="B1605" s="54" t="s">
        <v>464</v>
      </c>
      <c r="C1605" s="54" t="s">
        <v>100</v>
      </c>
      <c r="D1605" s="54" t="s">
        <v>28</v>
      </c>
      <c r="E1605" s="54" t="s">
        <v>914</v>
      </c>
      <c r="F1605" s="54" t="s">
        <v>44</v>
      </c>
      <c r="G1605" s="55">
        <f>G1606</f>
        <v>19744080</v>
      </c>
      <c r="H1605" s="55">
        <f>H1606</f>
        <v>14838060</v>
      </c>
      <c r="I1605" s="54">
        <v>430420790</v>
      </c>
      <c r="J1605" s="36" t="str">
        <f t="shared" si="186"/>
        <v>0430420790</v>
      </c>
      <c r="K1605" s="45" t="str">
        <f t="shared" si="187"/>
        <v>62005030430420790240</v>
      </c>
    </row>
    <row r="1606" spans="1:11" s="38" customFormat="1">
      <c r="A1606" s="52" t="s">
        <v>1231</v>
      </c>
      <c r="B1606" s="54" t="s">
        <v>464</v>
      </c>
      <c r="C1606" s="54" t="s">
        <v>100</v>
      </c>
      <c r="D1606" s="54" t="s">
        <v>28</v>
      </c>
      <c r="E1606" s="54" t="s">
        <v>914</v>
      </c>
      <c r="F1606" s="54" t="s">
        <v>46</v>
      </c>
      <c r="G1606" s="55">
        <f>VLOOKUP($K1606,'[1]исх данные 2018-2019'!$A$10:$H$548,6,0)</f>
        <v>19744080</v>
      </c>
      <c r="H1606" s="55">
        <f>VLOOKUP($K1606,'[1]исх данные 2018-2019'!$A$10:$H$548,7,0)</f>
        <v>14838060</v>
      </c>
      <c r="I1606" s="54">
        <v>430420790</v>
      </c>
      <c r="J1606" s="36" t="str">
        <f t="shared" si="186"/>
        <v>0430420790</v>
      </c>
      <c r="K1606" s="45" t="str">
        <f t="shared" si="187"/>
        <v>62005030430420790244</v>
      </c>
    </row>
    <row r="1607" spans="1:11" s="59" customFormat="1" ht="76.5">
      <c r="A1607" s="52" t="s">
        <v>1327</v>
      </c>
      <c r="B1607" s="66" t="s">
        <v>464</v>
      </c>
      <c r="C1607" s="67" t="s">
        <v>100</v>
      </c>
      <c r="D1607" s="67" t="s">
        <v>28</v>
      </c>
      <c r="E1607" s="67" t="s">
        <v>1328</v>
      </c>
      <c r="F1607" s="67" t="s">
        <v>24</v>
      </c>
      <c r="G1607" s="68">
        <f t="shared" ref="G1607:H1607" si="192">G1608</f>
        <v>7456265.4900000002</v>
      </c>
      <c r="H1607" s="68">
        <f t="shared" si="192"/>
        <v>0</v>
      </c>
      <c r="I1607" s="67">
        <v>430421480</v>
      </c>
      <c r="J1607" s="36" t="str">
        <f t="shared" si="186"/>
        <v>0430421480</v>
      </c>
      <c r="K1607" s="45" t="str">
        <f t="shared" si="187"/>
        <v>62005030430421480000</v>
      </c>
    </row>
    <row r="1608" spans="1:11" s="38" customFormat="1" ht="25.5">
      <c r="A1608" s="52" t="s">
        <v>43</v>
      </c>
      <c r="B1608" s="66" t="s">
        <v>464</v>
      </c>
      <c r="C1608" s="67" t="s">
        <v>100</v>
      </c>
      <c r="D1608" s="67" t="s">
        <v>28</v>
      </c>
      <c r="E1608" s="67" t="s">
        <v>1328</v>
      </c>
      <c r="F1608" s="67" t="s">
        <v>44</v>
      </c>
      <c r="G1608" s="55">
        <f>G1609</f>
        <v>7456265.4900000002</v>
      </c>
      <c r="H1608" s="55">
        <f>H1609</f>
        <v>0</v>
      </c>
      <c r="I1608" s="67">
        <v>430421480</v>
      </c>
      <c r="J1608" s="36" t="str">
        <f t="shared" si="186"/>
        <v>0430421480</v>
      </c>
      <c r="K1608" s="45" t="str">
        <f t="shared" si="187"/>
        <v>62005030430421480240</v>
      </c>
    </row>
    <row r="1609" spans="1:11" s="38" customFormat="1">
      <c r="A1609" s="52" t="s">
        <v>1231</v>
      </c>
      <c r="B1609" s="66" t="s">
        <v>464</v>
      </c>
      <c r="C1609" s="67" t="s">
        <v>100</v>
      </c>
      <c r="D1609" s="67" t="s">
        <v>28</v>
      </c>
      <c r="E1609" s="67" t="s">
        <v>1328</v>
      </c>
      <c r="F1609" s="67" t="s">
        <v>46</v>
      </c>
      <c r="G1609" s="55">
        <f>VLOOKUP($K1609,'[1]исх данные 2018-2019'!$A$10:$H$548,6,0)</f>
        <v>7456265.4900000002</v>
      </c>
      <c r="H1609" s="55">
        <f>VLOOKUP($K1609,'[1]исх данные 2018-2019'!$A$10:$H$548,7,0)</f>
        <v>0</v>
      </c>
      <c r="I1609" s="67">
        <v>430421480</v>
      </c>
      <c r="J1609" s="36" t="str">
        <f t="shared" si="186"/>
        <v>0430421480</v>
      </c>
      <c r="K1609" s="45" t="str">
        <f t="shared" si="187"/>
        <v>62005030430421480244</v>
      </c>
    </row>
    <row r="1610" spans="1:11" s="38" customFormat="1" ht="25.5">
      <c r="A1610" s="52" t="s">
        <v>591</v>
      </c>
      <c r="B1610" s="67" t="s">
        <v>464</v>
      </c>
      <c r="C1610" s="67" t="s">
        <v>100</v>
      </c>
      <c r="D1610" s="67" t="s">
        <v>28</v>
      </c>
      <c r="E1610" s="67" t="s">
        <v>592</v>
      </c>
      <c r="F1610" s="67" t="s">
        <v>24</v>
      </c>
      <c r="G1610" s="135">
        <f t="shared" ref="G1610:H1613" si="193">G1611</f>
        <v>3385520</v>
      </c>
      <c r="H1610" s="135">
        <f t="shared" si="193"/>
        <v>3385520</v>
      </c>
      <c r="I1610" s="67">
        <v>1700000000</v>
      </c>
      <c r="J1610" s="36" t="str">
        <f t="shared" si="186"/>
        <v>1700000000</v>
      </c>
      <c r="K1610" s="45" t="str">
        <f t="shared" si="187"/>
        <v>62005031700000000000</v>
      </c>
    </row>
    <row r="1611" spans="1:11" s="59" customFormat="1" ht="25.5">
      <c r="A1611" s="65" t="s">
        <v>593</v>
      </c>
      <c r="B1611" s="67" t="s">
        <v>464</v>
      </c>
      <c r="C1611" s="67" t="s">
        <v>100</v>
      </c>
      <c r="D1611" s="67" t="s">
        <v>28</v>
      </c>
      <c r="E1611" s="67" t="s">
        <v>594</v>
      </c>
      <c r="F1611" s="67" t="s">
        <v>24</v>
      </c>
      <c r="G1611" s="135">
        <f t="shared" si="193"/>
        <v>3385520</v>
      </c>
      <c r="H1611" s="135">
        <f t="shared" si="193"/>
        <v>3385520</v>
      </c>
      <c r="I1611" s="67" t="s">
        <v>595</v>
      </c>
      <c r="J1611" s="36" t="str">
        <f t="shared" si="186"/>
        <v>17Б0000000</v>
      </c>
      <c r="K1611" s="45" t="str">
        <f t="shared" si="187"/>
        <v>620050317Б0000000000</v>
      </c>
    </row>
    <row r="1612" spans="1:11" s="38" customFormat="1" ht="25.5">
      <c r="A1612" s="65" t="s">
        <v>1050</v>
      </c>
      <c r="B1612" s="67" t="s">
        <v>464</v>
      </c>
      <c r="C1612" s="67" t="s">
        <v>100</v>
      </c>
      <c r="D1612" s="67" t="s">
        <v>28</v>
      </c>
      <c r="E1612" s="67" t="s">
        <v>1051</v>
      </c>
      <c r="F1612" s="67" t="s">
        <v>24</v>
      </c>
      <c r="G1612" s="135">
        <f t="shared" si="193"/>
        <v>3385520</v>
      </c>
      <c r="H1612" s="135">
        <f t="shared" si="193"/>
        <v>3385520</v>
      </c>
      <c r="I1612" s="67" t="s">
        <v>1052</v>
      </c>
      <c r="J1612" s="36" t="str">
        <f t="shared" si="186"/>
        <v>17Б0200000</v>
      </c>
      <c r="K1612" s="45" t="str">
        <f t="shared" si="187"/>
        <v>620050317Б0200000000</v>
      </c>
    </row>
    <row r="1613" spans="1:11" s="38" customFormat="1" ht="25.5">
      <c r="A1613" s="70" t="s">
        <v>1278</v>
      </c>
      <c r="B1613" s="54" t="s">
        <v>464</v>
      </c>
      <c r="C1613" s="54" t="s">
        <v>100</v>
      </c>
      <c r="D1613" s="54" t="s">
        <v>28</v>
      </c>
      <c r="E1613" s="54" t="s">
        <v>1053</v>
      </c>
      <c r="F1613" s="54" t="s">
        <v>24</v>
      </c>
      <c r="G1613" s="145">
        <f t="shared" si="193"/>
        <v>3385520</v>
      </c>
      <c r="H1613" s="145">
        <f t="shared" si="193"/>
        <v>3385520</v>
      </c>
      <c r="I1613" s="54" t="s">
        <v>1054</v>
      </c>
      <c r="J1613" s="36" t="str">
        <f t="shared" si="186"/>
        <v>17Б0220490</v>
      </c>
      <c r="K1613" s="45" t="str">
        <f t="shared" si="187"/>
        <v>620050317Б0220490000</v>
      </c>
    </row>
    <row r="1614" spans="1:11" s="38" customFormat="1" ht="25.5">
      <c r="A1614" s="52" t="s">
        <v>43</v>
      </c>
      <c r="B1614" s="54" t="s">
        <v>464</v>
      </c>
      <c r="C1614" s="54" t="s">
        <v>100</v>
      </c>
      <c r="D1614" s="54" t="s">
        <v>28</v>
      </c>
      <c r="E1614" s="54" t="s">
        <v>1053</v>
      </c>
      <c r="F1614" s="54" t="s">
        <v>44</v>
      </c>
      <c r="G1614" s="55">
        <f>G1615</f>
        <v>3385520</v>
      </c>
      <c r="H1614" s="55">
        <f>H1615</f>
        <v>3385520</v>
      </c>
      <c r="I1614" s="54" t="s">
        <v>1054</v>
      </c>
      <c r="J1614" s="36" t="str">
        <f t="shared" si="186"/>
        <v>17Б0220490</v>
      </c>
      <c r="K1614" s="45" t="str">
        <f t="shared" si="187"/>
        <v>620050317Б0220490240</v>
      </c>
    </row>
    <row r="1615" spans="1:11" s="59" customFormat="1">
      <c r="A1615" s="52" t="s">
        <v>1231</v>
      </c>
      <c r="B1615" s="54" t="s">
        <v>464</v>
      </c>
      <c r="C1615" s="54" t="s">
        <v>100</v>
      </c>
      <c r="D1615" s="54" t="s">
        <v>28</v>
      </c>
      <c r="E1615" s="54" t="s">
        <v>1053</v>
      </c>
      <c r="F1615" s="54" t="s">
        <v>46</v>
      </c>
      <c r="G1615" s="55">
        <f>VLOOKUP($K1615,'[1]исх данные 2018-2019'!$A$10:$H$548,6,0)</f>
        <v>3385520</v>
      </c>
      <c r="H1615" s="55">
        <f>VLOOKUP($K1615,'[1]исх данные 2018-2019'!$A$10:$H$548,7,0)</f>
        <v>3385520</v>
      </c>
      <c r="I1615" s="54" t="s">
        <v>1054</v>
      </c>
      <c r="J1615" s="36" t="str">
        <f t="shared" si="186"/>
        <v>17Б0220490</v>
      </c>
      <c r="K1615" s="45" t="str">
        <f t="shared" si="187"/>
        <v>620050317Б0220490244</v>
      </c>
    </row>
    <row r="1616" spans="1:11" s="38" customFormat="1" ht="25.5">
      <c r="A1616" s="52" t="s">
        <v>1329</v>
      </c>
      <c r="B1616" s="54" t="s">
        <v>464</v>
      </c>
      <c r="C1616" s="54" t="s">
        <v>100</v>
      </c>
      <c r="D1616" s="54" t="s">
        <v>28</v>
      </c>
      <c r="E1616" s="54" t="s">
        <v>1330</v>
      </c>
      <c r="F1616" s="54" t="s">
        <v>24</v>
      </c>
      <c r="G1616" s="145">
        <f>G1617</f>
        <v>6270106.8899999997</v>
      </c>
      <c r="H1616" s="145">
        <f>H1617</f>
        <v>9180163.7100000009</v>
      </c>
      <c r="I1616" s="54">
        <v>2000000000</v>
      </c>
      <c r="J1616" s="36" t="str">
        <f t="shared" si="186"/>
        <v>2000000000</v>
      </c>
      <c r="K1616" s="45" t="str">
        <f t="shared" si="187"/>
        <v>62005032000000000000</v>
      </c>
    </row>
    <row r="1617" spans="1:11" s="150" customFormat="1" ht="25.5">
      <c r="A1617" s="52" t="s">
        <v>1331</v>
      </c>
      <c r="B1617" s="54" t="s">
        <v>464</v>
      </c>
      <c r="C1617" s="54" t="s">
        <v>100</v>
      </c>
      <c r="D1617" s="54" t="s">
        <v>28</v>
      </c>
      <c r="E1617" s="54" t="s">
        <v>1332</v>
      </c>
      <c r="F1617" s="54" t="s">
        <v>24</v>
      </c>
      <c r="G1617" s="145">
        <f>G1618+G1622+G1626</f>
        <v>6270106.8899999997</v>
      </c>
      <c r="H1617" s="145">
        <f>H1618+H1622+H1626</f>
        <v>9180163.7100000009</v>
      </c>
      <c r="I1617" s="54" t="s">
        <v>1333</v>
      </c>
      <c r="J1617" s="36" t="str">
        <f t="shared" si="186"/>
        <v>20Б0000000</v>
      </c>
      <c r="K1617" s="45" t="str">
        <f t="shared" si="187"/>
        <v>620050320Б0000000000</v>
      </c>
    </row>
    <row r="1618" spans="1:11" s="38" customFormat="1" ht="25.5">
      <c r="A1618" s="52" t="s">
        <v>1334</v>
      </c>
      <c r="B1618" s="54" t="s">
        <v>464</v>
      </c>
      <c r="C1618" s="54" t="s">
        <v>100</v>
      </c>
      <c r="D1618" s="54" t="s">
        <v>28</v>
      </c>
      <c r="E1618" s="54" t="s">
        <v>1335</v>
      </c>
      <c r="F1618" s="54" t="s">
        <v>24</v>
      </c>
      <c r="G1618" s="145">
        <f t="shared" ref="G1618:H1620" si="194">G1619</f>
        <v>3880068.28</v>
      </c>
      <c r="H1618" s="145">
        <f t="shared" si="194"/>
        <v>5820105.7999999998</v>
      </c>
      <c r="I1618" s="54" t="s">
        <v>1336</v>
      </c>
      <c r="J1618" s="36" t="str">
        <f t="shared" si="186"/>
        <v>20Б0100000</v>
      </c>
      <c r="K1618" s="45" t="str">
        <f t="shared" si="187"/>
        <v>620050320Б0100000000</v>
      </c>
    </row>
    <row r="1619" spans="1:11" s="38" customFormat="1" ht="25.5">
      <c r="A1619" s="52" t="s">
        <v>1044</v>
      </c>
      <c r="B1619" s="54" t="s">
        <v>464</v>
      </c>
      <c r="C1619" s="54" t="s">
        <v>100</v>
      </c>
      <c r="D1619" s="54" t="s">
        <v>28</v>
      </c>
      <c r="E1619" s="54" t="s">
        <v>1337</v>
      </c>
      <c r="F1619" s="54" t="s">
        <v>24</v>
      </c>
      <c r="G1619" s="145">
        <f t="shared" si="194"/>
        <v>3880068.28</v>
      </c>
      <c r="H1619" s="145">
        <f t="shared" si="194"/>
        <v>5820105.7999999998</v>
      </c>
      <c r="I1619" s="54" t="s">
        <v>1338</v>
      </c>
      <c r="J1619" s="36" t="str">
        <f t="shared" si="186"/>
        <v>20Б01L5550</v>
      </c>
      <c r="K1619" s="45" t="str">
        <f t="shared" si="187"/>
        <v>620050320Б01L5550000</v>
      </c>
    </row>
    <row r="1620" spans="1:11" s="38" customFormat="1" ht="25.5">
      <c r="A1620" s="52" t="s">
        <v>43</v>
      </c>
      <c r="B1620" s="54" t="s">
        <v>464</v>
      </c>
      <c r="C1620" s="54" t="s">
        <v>100</v>
      </c>
      <c r="D1620" s="54" t="s">
        <v>28</v>
      </c>
      <c r="E1620" s="54" t="s">
        <v>1337</v>
      </c>
      <c r="F1620" s="54" t="s">
        <v>44</v>
      </c>
      <c r="G1620" s="55">
        <f t="shared" si="194"/>
        <v>3880068.28</v>
      </c>
      <c r="H1620" s="55">
        <f t="shared" si="194"/>
        <v>5820105.7999999998</v>
      </c>
      <c r="I1620" s="54" t="s">
        <v>1338</v>
      </c>
      <c r="J1620" s="36" t="str">
        <f t="shared" si="186"/>
        <v>20Б01L5550</v>
      </c>
      <c r="K1620" s="45" t="str">
        <f t="shared" si="187"/>
        <v>620050320Б01L5550240</v>
      </c>
    </row>
    <row r="1621" spans="1:11" s="38" customFormat="1">
      <c r="A1621" s="52" t="s">
        <v>1231</v>
      </c>
      <c r="B1621" s="54" t="s">
        <v>464</v>
      </c>
      <c r="C1621" s="54" t="s">
        <v>100</v>
      </c>
      <c r="D1621" s="54" t="s">
        <v>28</v>
      </c>
      <c r="E1621" s="54" t="s">
        <v>1337</v>
      </c>
      <c r="F1621" s="54" t="s">
        <v>46</v>
      </c>
      <c r="G1621" s="55">
        <f>VLOOKUP($K1621,'[1]исх данные 2018-2019'!$A$10:$H$548,6,0)</f>
        <v>3880068.28</v>
      </c>
      <c r="H1621" s="55">
        <f>VLOOKUP($K1621,'[1]исх данные 2018-2019'!$A$10:$H$548,7,0)</f>
        <v>5820105.7999999998</v>
      </c>
      <c r="I1621" s="54" t="s">
        <v>1338</v>
      </c>
      <c r="J1621" s="36" t="str">
        <f t="shared" si="186"/>
        <v>20Б01L5550</v>
      </c>
      <c r="K1621" s="45" t="str">
        <f t="shared" si="187"/>
        <v>620050320Б01L5550244</v>
      </c>
    </row>
    <row r="1622" spans="1:11" s="38" customFormat="1" ht="25.5">
      <c r="A1622" s="52" t="s">
        <v>1339</v>
      </c>
      <c r="B1622" s="54" t="s">
        <v>464</v>
      </c>
      <c r="C1622" s="54" t="s">
        <v>100</v>
      </c>
      <c r="D1622" s="54" t="s">
        <v>28</v>
      </c>
      <c r="E1622" s="54" t="s">
        <v>1340</v>
      </c>
      <c r="F1622" s="54" t="s">
        <v>24</v>
      </c>
      <c r="G1622" s="145">
        <f t="shared" ref="G1622:H1624" si="195">G1623</f>
        <v>1940038.61</v>
      </c>
      <c r="H1622" s="145">
        <f t="shared" si="195"/>
        <v>2910057.91</v>
      </c>
      <c r="I1622" s="54" t="s">
        <v>1341</v>
      </c>
      <c r="J1622" s="36" t="str">
        <f t="shared" si="186"/>
        <v>20Б0200000</v>
      </c>
      <c r="K1622" s="45" t="str">
        <f t="shared" si="187"/>
        <v>620050320Б0200000000</v>
      </c>
    </row>
    <row r="1623" spans="1:11" s="38" customFormat="1" ht="25.5">
      <c r="A1623" s="52" t="s">
        <v>1044</v>
      </c>
      <c r="B1623" s="54" t="s">
        <v>464</v>
      </c>
      <c r="C1623" s="54" t="s">
        <v>100</v>
      </c>
      <c r="D1623" s="54" t="s">
        <v>28</v>
      </c>
      <c r="E1623" s="54" t="s">
        <v>1342</v>
      </c>
      <c r="F1623" s="54" t="s">
        <v>24</v>
      </c>
      <c r="G1623" s="145">
        <f t="shared" si="195"/>
        <v>1940038.61</v>
      </c>
      <c r="H1623" s="145">
        <f t="shared" si="195"/>
        <v>2910057.91</v>
      </c>
      <c r="I1623" s="54" t="s">
        <v>1343</v>
      </c>
      <c r="J1623" s="36" t="str">
        <f t="shared" si="186"/>
        <v>20Б02L5550</v>
      </c>
      <c r="K1623" s="45" t="str">
        <f t="shared" si="187"/>
        <v>620050320Б02L5550000</v>
      </c>
    </row>
    <row r="1624" spans="1:11" s="38" customFormat="1" ht="25.5">
      <c r="A1624" s="52" t="s">
        <v>43</v>
      </c>
      <c r="B1624" s="54" t="s">
        <v>464</v>
      </c>
      <c r="C1624" s="54" t="s">
        <v>100</v>
      </c>
      <c r="D1624" s="54" t="s">
        <v>28</v>
      </c>
      <c r="E1624" s="54" t="s">
        <v>1342</v>
      </c>
      <c r="F1624" s="54" t="s">
        <v>44</v>
      </c>
      <c r="G1624" s="55">
        <f t="shared" si="195"/>
        <v>1940038.61</v>
      </c>
      <c r="H1624" s="55">
        <f t="shared" si="195"/>
        <v>2910057.91</v>
      </c>
      <c r="I1624" s="54" t="s">
        <v>1343</v>
      </c>
      <c r="J1624" s="36" t="str">
        <f t="shared" ref="J1624:J1687" si="196">TEXT(I1624,"0000000000")</f>
        <v>20Б02L5550</v>
      </c>
      <c r="K1624" s="45" t="str">
        <f t="shared" ref="K1624:K1687" si="197">CONCATENATE(B1624,C1624,D1624,J1624,F1624)</f>
        <v>620050320Б02L5550240</v>
      </c>
    </row>
    <row r="1625" spans="1:11" s="38" customFormat="1">
      <c r="A1625" s="52" t="s">
        <v>1231</v>
      </c>
      <c r="B1625" s="54" t="s">
        <v>464</v>
      </c>
      <c r="C1625" s="54" t="s">
        <v>100</v>
      </c>
      <c r="D1625" s="54" t="s">
        <v>28</v>
      </c>
      <c r="E1625" s="54" t="s">
        <v>1342</v>
      </c>
      <c r="F1625" s="54" t="s">
        <v>46</v>
      </c>
      <c r="G1625" s="55">
        <f>VLOOKUP($K1625,'[1]исх данные 2018-2019'!$A$10:$H$548,6,0)</f>
        <v>1940038.61</v>
      </c>
      <c r="H1625" s="55">
        <f>VLOOKUP($K1625,'[1]исх данные 2018-2019'!$A$10:$H$548,7,0)</f>
        <v>2910057.91</v>
      </c>
      <c r="I1625" s="54" t="s">
        <v>1343</v>
      </c>
      <c r="J1625" s="36" t="str">
        <f t="shared" si="196"/>
        <v>20Б02L5550</v>
      </c>
      <c r="K1625" s="45" t="str">
        <f t="shared" si="197"/>
        <v>620050320Б02L5550244</v>
      </c>
    </row>
    <row r="1626" spans="1:11" s="38" customFormat="1" ht="25.5">
      <c r="A1626" s="52" t="s">
        <v>1344</v>
      </c>
      <c r="B1626" s="54" t="s">
        <v>464</v>
      </c>
      <c r="C1626" s="54" t="s">
        <v>100</v>
      </c>
      <c r="D1626" s="54" t="s">
        <v>28</v>
      </c>
      <c r="E1626" s="54" t="s">
        <v>1345</v>
      </c>
      <c r="F1626" s="54" t="s">
        <v>24</v>
      </c>
      <c r="G1626" s="93">
        <f t="shared" ref="G1626:H1627" si="198">G1627</f>
        <v>450000</v>
      </c>
      <c r="H1626" s="93">
        <f t="shared" si="198"/>
        <v>450000</v>
      </c>
      <c r="I1626" s="54" t="s">
        <v>1346</v>
      </c>
      <c r="J1626" s="36" t="str">
        <f t="shared" si="196"/>
        <v>20Б0300000</v>
      </c>
      <c r="K1626" s="45" t="str">
        <f t="shared" si="197"/>
        <v>620050320Б0300000000</v>
      </c>
    </row>
    <row r="1627" spans="1:11" s="38" customFormat="1">
      <c r="A1627" s="214" t="s">
        <v>605</v>
      </c>
      <c r="B1627" s="54" t="s">
        <v>464</v>
      </c>
      <c r="C1627" s="54" t="s">
        <v>100</v>
      </c>
      <c r="D1627" s="54" t="s">
        <v>28</v>
      </c>
      <c r="E1627" s="54" t="s">
        <v>1347</v>
      </c>
      <c r="F1627" s="54" t="s">
        <v>24</v>
      </c>
      <c r="G1627" s="93">
        <f t="shared" si="198"/>
        <v>450000</v>
      </c>
      <c r="H1627" s="93">
        <f t="shared" si="198"/>
        <v>450000</v>
      </c>
      <c r="I1627" s="54" t="s">
        <v>1348</v>
      </c>
      <c r="J1627" s="36" t="str">
        <f t="shared" si="196"/>
        <v>20Б0320300</v>
      </c>
      <c r="K1627" s="45" t="str">
        <f t="shared" si="197"/>
        <v>620050320Б0320300000</v>
      </c>
    </row>
    <row r="1628" spans="1:11" s="38" customFormat="1" ht="25.5">
      <c r="A1628" s="214" t="s">
        <v>43</v>
      </c>
      <c r="B1628" s="54" t="s">
        <v>464</v>
      </c>
      <c r="C1628" s="54" t="s">
        <v>100</v>
      </c>
      <c r="D1628" s="54" t="s">
        <v>28</v>
      </c>
      <c r="E1628" s="54" t="s">
        <v>1347</v>
      </c>
      <c r="F1628" s="54" t="s">
        <v>44</v>
      </c>
      <c r="G1628" s="55">
        <f>G1629</f>
        <v>450000</v>
      </c>
      <c r="H1628" s="55">
        <f>H1629</f>
        <v>450000</v>
      </c>
      <c r="I1628" s="54" t="s">
        <v>1348</v>
      </c>
      <c r="J1628" s="36" t="str">
        <f t="shared" si="196"/>
        <v>20Б0320300</v>
      </c>
      <c r="K1628" s="45" t="str">
        <f t="shared" si="197"/>
        <v>620050320Б0320300240</v>
      </c>
    </row>
    <row r="1629" spans="1:11" s="82" customFormat="1">
      <c r="A1629" s="52" t="s">
        <v>1231</v>
      </c>
      <c r="B1629" s="54" t="s">
        <v>464</v>
      </c>
      <c r="C1629" s="54" t="s">
        <v>100</v>
      </c>
      <c r="D1629" s="54" t="s">
        <v>28</v>
      </c>
      <c r="E1629" s="54" t="s">
        <v>1347</v>
      </c>
      <c r="F1629" s="54" t="s">
        <v>46</v>
      </c>
      <c r="G1629" s="55">
        <f>VLOOKUP($K1629,'[1]исх данные 2018-2019'!$A$10:$H$548,6,0)</f>
        <v>450000</v>
      </c>
      <c r="H1629" s="55">
        <f>VLOOKUP($K1629,'[1]исх данные 2018-2019'!$A$10:$H$548,7,0)</f>
        <v>450000</v>
      </c>
      <c r="I1629" s="54" t="s">
        <v>1348</v>
      </c>
      <c r="J1629" s="36" t="str">
        <f t="shared" si="196"/>
        <v>20Б0320300</v>
      </c>
      <c r="K1629" s="45" t="str">
        <f t="shared" si="197"/>
        <v>620050320Б0320300244</v>
      </c>
    </row>
    <row r="1630" spans="1:11" s="82" customFormat="1">
      <c r="A1630" s="47" t="s">
        <v>353</v>
      </c>
      <c r="B1630" s="48" t="s">
        <v>464</v>
      </c>
      <c r="C1630" s="49" t="s">
        <v>100</v>
      </c>
      <c r="D1630" s="49" t="s">
        <v>100</v>
      </c>
      <c r="E1630" s="49" t="s">
        <v>23</v>
      </c>
      <c r="F1630" s="49" t="s">
        <v>24</v>
      </c>
      <c r="G1630" s="50">
        <f>G1631</f>
        <v>48258450</v>
      </c>
      <c r="H1630" s="50">
        <f>H1631</f>
        <v>48258450</v>
      </c>
      <c r="I1630" s="49">
        <v>0</v>
      </c>
      <c r="J1630" s="36" t="str">
        <f t="shared" si="196"/>
        <v>0000000000</v>
      </c>
      <c r="K1630" s="45" t="str">
        <f t="shared" si="197"/>
        <v>62005050000000000000</v>
      </c>
    </row>
    <row r="1631" spans="1:11" s="64" customFormat="1" ht="25.5">
      <c r="A1631" s="52" t="s">
        <v>956</v>
      </c>
      <c r="B1631" s="54" t="s">
        <v>464</v>
      </c>
      <c r="C1631" s="54" t="s">
        <v>100</v>
      </c>
      <c r="D1631" s="54" t="s">
        <v>100</v>
      </c>
      <c r="E1631" s="54" t="s">
        <v>957</v>
      </c>
      <c r="F1631" s="54" t="s">
        <v>24</v>
      </c>
      <c r="G1631" s="145">
        <f>G1632</f>
        <v>48258450</v>
      </c>
      <c r="H1631" s="145">
        <f>H1632</f>
        <v>48258450</v>
      </c>
      <c r="I1631" s="54">
        <v>8300000000</v>
      </c>
      <c r="J1631" s="36" t="str">
        <f t="shared" si="196"/>
        <v>8300000000</v>
      </c>
      <c r="K1631" s="45" t="str">
        <f t="shared" si="197"/>
        <v>62005058300000000000</v>
      </c>
    </row>
    <row r="1632" spans="1:11" s="38" customFormat="1" ht="25.5">
      <c r="A1632" s="52" t="s">
        <v>958</v>
      </c>
      <c r="B1632" s="54" t="s">
        <v>464</v>
      </c>
      <c r="C1632" s="54" t="s">
        <v>100</v>
      </c>
      <c r="D1632" s="54" t="s">
        <v>100</v>
      </c>
      <c r="E1632" s="54" t="s">
        <v>959</v>
      </c>
      <c r="F1632" s="54" t="s">
        <v>24</v>
      </c>
      <c r="G1632" s="145">
        <f>G1633+G1642</f>
        <v>48258450</v>
      </c>
      <c r="H1632" s="145">
        <f>H1633+H1642</f>
        <v>48258450</v>
      </c>
      <c r="I1632" s="54">
        <v>8310000000</v>
      </c>
      <c r="J1632" s="36" t="str">
        <f t="shared" si="196"/>
        <v>8310000000</v>
      </c>
      <c r="K1632" s="45" t="str">
        <f t="shared" si="197"/>
        <v>62005058310000000000</v>
      </c>
    </row>
    <row r="1633" spans="1:11" s="38" customFormat="1" ht="25.5">
      <c r="A1633" s="52" t="s">
        <v>33</v>
      </c>
      <c r="B1633" s="54" t="s">
        <v>464</v>
      </c>
      <c r="C1633" s="54" t="s">
        <v>100</v>
      </c>
      <c r="D1633" s="54" t="s">
        <v>100</v>
      </c>
      <c r="E1633" s="54" t="s">
        <v>960</v>
      </c>
      <c r="F1633" s="54" t="s">
        <v>24</v>
      </c>
      <c r="G1633" s="145">
        <f>G1634+G1637+G1639</f>
        <v>6747730</v>
      </c>
      <c r="H1633" s="145">
        <f>H1634+H1637+H1639</f>
        <v>6747730</v>
      </c>
      <c r="I1633" s="54">
        <v>8310010010</v>
      </c>
      <c r="J1633" s="36" t="str">
        <f t="shared" si="196"/>
        <v>8310010010</v>
      </c>
      <c r="K1633" s="45" t="str">
        <f t="shared" si="197"/>
        <v>62005058310010010000</v>
      </c>
    </row>
    <row r="1634" spans="1:11" s="38" customFormat="1">
      <c r="A1634" s="57" t="s">
        <v>35</v>
      </c>
      <c r="B1634" s="54" t="s">
        <v>464</v>
      </c>
      <c r="C1634" s="54" t="s">
        <v>100</v>
      </c>
      <c r="D1634" s="54" t="s">
        <v>100</v>
      </c>
      <c r="E1634" s="54" t="s">
        <v>960</v>
      </c>
      <c r="F1634" s="54" t="s">
        <v>36</v>
      </c>
      <c r="G1634" s="55">
        <f>SUM(G1635:G1636)</f>
        <v>1182760</v>
      </c>
      <c r="H1634" s="55">
        <f>SUM(H1635:H1636)</f>
        <v>1182760</v>
      </c>
      <c r="I1634" s="54">
        <v>8310010010</v>
      </c>
      <c r="J1634" s="36" t="str">
        <f t="shared" si="196"/>
        <v>8310010010</v>
      </c>
      <c r="K1634" s="45" t="str">
        <f t="shared" si="197"/>
        <v>62005058310010010120</v>
      </c>
    </row>
    <row r="1635" spans="1:11" s="38" customFormat="1" ht="25.5">
      <c r="A1635" s="57" t="s">
        <v>37</v>
      </c>
      <c r="B1635" s="54" t="s">
        <v>464</v>
      </c>
      <c r="C1635" s="54" t="s">
        <v>100</v>
      </c>
      <c r="D1635" s="54" t="s">
        <v>100</v>
      </c>
      <c r="E1635" s="54" t="s">
        <v>960</v>
      </c>
      <c r="F1635" s="54" t="s">
        <v>38</v>
      </c>
      <c r="G1635" s="55">
        <f>VLOOKUP($K1635,'[1]исх данные 2018-2019'!$A$10:$H$548,6,0)</f>
        <v>908442.5</v>
      </c>
      <c r="H1635" s="55">
        <f>VLOOKUP($K1635,'[1]исх данные 2018-2019'!$A$10:$H$548,7,0)</f>
        <v>908442.5</v>
      </c>
      <c r="I1635" s="54">
        <v>8310010010</v>
      </c>
      <c r="J1635" s="36" t="str">
        <f t="shared" si="196"/>
        <v>8310010010</v>
      </c>
      <c r="K1635" s="45" t="str">
        <f t="shared" si="197"/>
        <v>62005058310010010122</v>
      </c>
    </row>
    <row r="1636" spans="1:11" s="38" customFormat="1" ht="25.5">
      <c r="A1636" s="57" t="s">
        <v>41</v>
      </c>
      <c r="B1636" s="54" t="s">
        <v>464</v>
      </c>
      <c r="C1636" s="54" t="s">
        <v>100</v>
      </c>
      <c r="D1636" s="54" t="s">
        <v>100</v>
      </c>
      <c r="E1636" s="54" t="s">
        <v>960</v>
      </c>
      <c r="F1636" s="54" t="s">
        <v>42</v>
      </c>
      <c r="G1636" s="55">
        <f>VLOOKUP($K1636,'[1]исх данные 2018-2019'!$A$10:$H$548,6,0)</f>
        <v>274317.5</v>
      </c>
      <c r="H1636" s="55">
        <f>VLOOKUP($K1636,'[1]исх данные 2018-2019'!$A$10:$H$548,7,0)</f>
        <v>274317.5</v>
      </c>
      <c r="I1636" s="54">
        <v>8310010010</v>
      </c>
      <c r="J1636" s="36" t="str">
        <f t="shared" si="196"/>
        <v>8310010010</v>
      </c>
      <c r="K1636" s="45" t="str">
        <f t="shared" si="197"/>
        <v>62005058310010010129</v>
      </c>
    </row>
    <row r="1637" spans="1:11" s="38" customFormat="1" ht="25.5">
      <c r="A1637" s="52" t="s">
        <v>43</v>
      </c>
      <c r="B1637" s="54" t="s">
        <v>464</v>
      </c>
      <c r="C1637" s="54" t="s">
        <v>100</v>
      </c>
      <c r="D1637" s="54" t="s">
        <v>100</v>
      </c>
      <c r="E1637" s="54" t="s">
        <v>960</v>
      </c>
      <c r="F1637" s="54" t="s">
        <v>44</v>
      </c>
      <c r="G1637" s="55">
        <f>G1638</f>
        <v>5455970</v>
      </c>
      <c r="H1637" s="55">
        <f>H1638</f>
        <v>5455970</v>
      </c>
      <c r="I1637" s="54">
        <v>8310010010</v>
      </c>
      <c r="J1637" s="36" t="str">
        <f t="shared" si="196"/>
        <v>8310010010</v>
      </c>
      <c r="K1637" s="45" t="str">
        <f t="shared" si="197"/>
        <v>62005058310010010240</v>
      </c>
    </row>
    <row r="1638" spans="1:11" s="38" customFormat="1">
      <c r="A1638" s="52" t="s">
        <v>1231</v>
      </c>
      <c r="B1638" s="54" t="s">
        <v>464</v>
      </c>
      <c r="C1638" s="54" t="s">
        <v>100</v>
      </c>
      <c r="D1638" s="54" t="s">
        <v>100</v>
      </c>
      <c r="E1638" s="54" t="s">
        <v>960</v>
      </c>
      <c r="F1638" s="54" t="s">
        <v>46</v>
      </c>
      <c r="G1638" s="55">
        <f>VLOOKUP($K1638,'[1]исх данные 2018-2019'!$A$10:$H$548,6,0)</f>
        <v>5455970</v>
      </c>
      <c r="H1638" s="55">
        <f>VLOOKUP($K1638,'[1]исх данные 2018-2019'!$A$10:$H$548,7,0)</f>
        <v>5455970</v>
      </c>
      <c r="I1638" s="54">
        <v>8310010010</v>
      </c>
      <c r="J1638" s="36" t="str">
        <f t="shared" si="196"/>
        <v>8310010010</v>
      </c>
      <c r="K1638" s="45" t="str">
        <f t="shared" si="197"/>
        <v>62005058310010010244</v>
      </c>
    </row>
    <row r="1639" spans="1:11" s="59" customFormat="1">
      <c r="A1639" s="52" t="s">
        <v>47</v>
      </c>
      <c r="B1639" s="54" t="s">
        <v>464</v>
      </c>
      <c r="C1639" s="54" t="s">
        <v>100</v>
      </c>
      <c r="D1639" s="54" t="s">
        <v>100</v>
      </c>
      <c r="E1639" s="54" t="s">
        <v>960</v>
      </c>
      <c r="F1639" s="54" t="s">
        <v>48</v>
      </c>
      <c r="G1639" s="55">
        <f>SUM(G1640:G1641)</f>
        <v>109000</v>
      </c>
      <c r="H1639" s="55">
        <f>SUM(H1640:H1641)</f>
        <v>109000</v>
      </c>
      <c r="I1639" s="54">
        <v>8310010010</v>
      </c>
      <c r="J1639" s="36" t="str">
        <f t="shared" si="196"/>
        <v>8310010010</v>
      </c>
      <c r="K1639" s="45" t="str">
        <f t="shared" si="197"/>
        <v>62005058310010010850</v>
      </c>
    </row>
    <row r="1640" spans="1:11" s="59" customFormat="1">
      <c r="A1640" s="57" t="s">
        <v>49</v>
      </c>
      <c r="B1640" s="54" t="s">
        <v>464</v>
      </c>
      <c r="C1640" s="54" t="s">
        <v>100</v>
      </c>
      <c r="D1640" s="54" t="s">
        <v>100</v>
      </c>
      <c r="E1640" s="54" t="s">
        <v>960</v>
      </c>
      <c r="F1640" s="54" t="s">
        <v>50</v>
      </c>
      <c r="G1640" s="55">
        <f>VLOOKUP($K1640,'[1]исх данные 2018-2019'!$A$10:$H$548,6,0)</f>
        <v>69000</v>
      </c>
      <c r="H1640" s="55">
        <f>VLOOKUP($K1640,'[1]исх данные 2018-2019'!$A$10:$H$548,7,0)</f>
        <v>69000</v>
      </c>
      <c r="I1640" s="54">
        <v>8310010010</v>
      </c>
      <c r="J1640" s="36" t="str">
        <f t="shared" si="196"/>
        <v>8310010010</v>
      </c>
      <c r="K1640" s="45" t="str">
        <f t="shared" si="197"/>
        <v>62005058310010010851</v>
      </c>
    </row>
    <row r="1641" spans="1:11" s="38" customFormat="1">
      <c r="A1641" s="57" t="s">
        <v>51</v>
      </c>
      <c r="B1641" s="54" t="s">
        <v>464</v>
      </c>
      <c r="C1641" s="54" t="s">
        <v>100</v>
      </c>
      <c r="D1641" s="54" t="s">
        <v>100</v>
      </c>
      <c r="E1641" s="54" t="s">
        <v>960</v>
      </c>
      <c r="F1641" s="54" t="s">
        <v>52</v>
      </c>
      <c r="G1641" s="55">
        <f>VLOOKUP($K1641,'[1]исх данные 2018-2019'!$A$10:$H$548,6,0)</f>
        <v>40000</v>
      </c>
      <c r="H1641" s="55">
        <f>VLOOKUP($K1641,'[1]исх данные 2018-2019'!$A$10:$H$548,7,0)</f>
        <v>40000</v>
      </c>
      <c r="I1641" s="54">
        <v>8310010010</v>
      </c>
      <c r="J1641" s="36" t="str">
        <f t="shared" si="196"/>
        <v>8310010010</v>
      </c>
      <c r="K1641" s="45" t="str">
        <f t="shared" si="197"/>
        <v>62005058310010010852</v>
      </c>
    </row>
    <row r="1642" spans="1:11" s="82" customFormat="1" ht="25.5">
      <c r="A1642" s="52" t="s">
        <v>55</v>
      </c>
      <c r="B1642" s="54" t="s">
        <v>464</v>
      </c>
      <c r="C1642" s="54" t="s">
        <v>100</v>
      </c>
      <c r="D1642" s="54" t="s">
        <v>100</v>
      </c>
      <c r="E1642" s="54" t="s">
        <v>1061</v>
      </c>
      <c r="F1642" s="54" t="s">
        <v>24</v>
      </c>
      <c r="G1642" s="55">
        <f>G1643</f>
        <v>41510720</v>
      </c>
      <c r="H1642" s="55">
        <f>H1643</f>
        <v>41510720</v>
      </c>
      <c r="I1642" s="54">
        <v>8310010020</v>
      </c>
      <c r="J1642" s="36" t="str">
        <f t="shared" si="196"/>
        <v>8310010020</v>
      </c>
      <c r="K1642" s="45" t="str">
        <f t="shared" si="197"/>
        <v>62005058310010020000</v>
      </c>
    </row>
    <row r="1643" spans="1:11" s="38" customFormat="1">
      <c r="A1643" s="57" t="s">
        <v>35</v>
      </c>
      <c r="B1643" s="54" t="s">
        <v>464</v>
      </c>
      <c r="C1643" s="54" t="s">
        <v>100</v>
      </c>
      <c r="D1643" s="54" t="s">
        <v>100</v>
      </c>
      <c r="E1643" s="54" t="s">
        <v>1061</v>
      </c>
      <c r="F1643" s="54" t="s">
        <v>36</v>
      </c>
      <c r="G1643" s="55">
        <f>SUM(G1644:G1645)</f>
        <v>41510720</v>
      </c>
      <c r="H1643" s="55">
        <f>SUM(H1644:H1645)</f>
        <v>41510720</v>
      </c>
      <c r="I1643" s="54">
        <v>8310010020</v>
      </c>
      <c r="J1643" s="36" t="str">
        <f t="shared" si="196"/>
        <v>8310010020</v>
      </c>
      <c r="K1643" s="45" t="str">
        <f t="shared" si="197"/>
        <v>62005058310010020120</v>
      </c>
    </row>
    <row r="1644" spans="1:11" s="59" customFormat="1">
      <c r="A1644" s="57" t="s">
        <v>57</v>
      </c>
      <c r="B1644" s="54" t="s">
        <v>464</v>
      </c>
      <c r="C1644" s="54" t="s">
        <v>100</v>
      </c>
      <c r="D1644" s="54" t="s">
        <v>100</v>
      </c>
      <c r="E1644" s="54" t="s">
        <v>1061</v>
      </c>
      <c r="F1644" s="54" t="s">
        <v>58</v>
      </c>
      <c r="G1644" s="55">
        <f>VLOOKUP($K1644,'[1]исх данные 2018-2019'!$A$10:$H$548,6,0)</f>
        <v>31882270</v>
      </c>
      <c r="H1644" s="55">
        <f>VLOOKUP($K1644,'[1]исх данные 2018-2019'!$A$10:$H$548,7,0)</f>
        <v>31882270</v>
      </c>
      <c r="I1644" s="54">
        <v>8310010020</v>
      </c>
      <c r="J1644" s="36" t="str">
        <f t="shared" si="196"/>
        <v>8310010020</v>
      </c>
      <c r="K1644" s="45" t="str">
        <f t="shared" si="197"/>
        <v>62005058310010020121</v>
      </c>
    </row>
    <row r="1645" spans="1:11" s="38" customFormat="1" ht="25.5">
      <c r="A1645" s="57" t="s">
        <v>41</v>
      </c>
      <c r="B1645" s="54" t="s">
        <v>464</v>
      </c>
      <c r="C1645" s="54" t="s">
        <v>100</v>
      </c>
      <c r="D1645" s="54" t="s">
        <v>100</v>
      </c>
      <c r="E1645" s="54" t="s">
        <v>1061</v>
      </c>
      <c r="F1645" s="54" t="s">
        <v>42</v>
      </c>
      <c r="G1645" s="55">
        <f>VLOOKUP($K1645,'[1]исх данные 2018-2019'!$A$10:$H$548,6,0)</f>
        <v>9628450</v>
      </c>
      <c r="H1645" s="55">
        <f>VLOOKUP($K1645,'[1]исх данные 2018-2019'!$A$10:$H$548,7,0)</f>
        <v>9628450</v>
      </c>
      <c r="I1645" s="54">
        <v>8310010020</v>
      </c>
      <c r="J1645" s="36" t="str">
        <f t="shared" si="196"/>
        <v>8310010020</v>
      </c>
      <c r="K1645" s="45" t="str">
        <f t="shared" si="197"/>
        <v>62005058310010020129</v>
      </c>
    </row>
    <row r="1646" spans="1:11" s="38" customFormat="1">
      <c r="A1646" s="40" t="s">
        <v>645</v>
      </c>
      <c r="B1646" s="41" t="s">
        <v>464</v>
      </c>
      <c r="C1646" s="42" t="s">
        <v>251</v>
      </c>
      <c r="D1646" s="42" t="s">
        <v>22</v>
      </c>
      <c r="E1646" s="42" t="s">
        <v>23</v>
      </c>
      <c r="F1646" s="42" t="s">
        <v>24</v>
      </c>
      <c r="G1646" s="43">
        <f t="shared" ref="G1646:H1651" si="199">G1647</f>
        <v>1162500</v>
      </c>
      <c r="H1646" s="43">
        <f t="shared" si="199"/>
        <v>1162500</v>
      </c>
      <c r="I1646" s="42">
        <v>0</v>
      </c>
      <c r="J1646" s="36" t="str">
        <f t="shared" si="196"/>
        <v>0000000000</v>
      </c>
      <c r="K1646" s="45" t="str">
        <f t="shared" si="197"/>
        <v>62008000000000000000</v>
      </c>
    </row>
    <row r="1647" spans="1:11" s="38" customFormat="1">
      <c r="A1647" s="47" t="s">
        <v>252</v>
      </c>
      <c r="B1647" s="48" t="s">
        <v>464</v>
      </c>
      <c r="C1647" s="49" t="s">
        <v>251</v>
      </c>
      <c r="D1647" s="49" t="s">
        <v>26</v>
      </c>
      <c r="E1647" s="49" t="s">
        <v>23</v>
      </c>
      <c r="F1647" s="49" t="s">
        <v>24</v>
      </c>
      <c r="G1647" s="50">
        <f t="shared" si="199"/>
        <v>1162500</v>
      </c>
      <c r="H1647" s="50">
        <f t="shared" si="199"/>
        <v>1162500</v>
      </c>
      <c r="I1647" s="49">
        <v>0</v>
      </c>
      <c r="J1647" s="36" t="str">
        <f t="shared" si="196"/>
        <v>0000000000</v>
      </c>
      <c r="K1647" s="45" t="str">
        <f t="shared" si="197"/>
        <v>62008010000000000000</v>
      </c>
    </row>
    <row r="1648" spans="1:11" s="38" customFormat="1">
      <c r="A1648" s="52" t="s">
        <v>253</v>
      </c>
      <c r="B1648" s="53" t="s">
        <v>464</v>
      </c>
      <c r="C1648" s="54" t="s">
        <v>251</v>
      </c>
      <c r="D1648" s="54" t="s">
        <v>26</v>
      </c>
      <c r="E1648" s="67" t="s">
        <v>254</v>
      </c>
      <c r="F1648" s="54" t="s">
        <v>24</v>
      </c>
      <c r="G1648" s="55">
        <f t="shared" si="199"/>
        <v>1162500</v>
      </c>
      <c r="H1648" s="55">
        <f t="shared" si="199"/>
        <v>1162500</v>
      </c>
      <c r="I1648" s="67">
        <v>700000000</v>
      </c>
      <c r="J1648" s="36" t="str">
        <f t="shared" si="196"/>
        <v>0700000000</v>
      </c>
      <c r="K1648" s="45" t="str">
        <f t="shared" si="197"/>
        <v>62008010700000000000</v>
      </c>
    </row>
    <row r="1649" spans="1:11" s="38" customFormat="1" ht="38.25">
      <c r="A1649" s="52" t="s">
        <v>437</v>
      </c>
      <c r="B1649" s="53" t="s">
        <v>464</v>
      </c>
      <c r="C1649" s="54" t="s">
        <v>251</v>
      </c>
      <c r="D1649" s="54" t="s">
        <v>26</v>
      </c>
      <c r="E1649" s="67" t="s">
        <v>256</v>
      </c>
      <c r="F1649" s="54" t="s">
        <v>24</v>
      </c>
      <c r="G1649" s="55">
        <f t="shared" si="199"/>
        <v>1162500</v>
      </c>
      <c r="H1649" s="55">
        <f t="shared" si="199"/>
        <v>1162500</v>
      </c>
      <c r="I1649" s="67">
        <v>710000000</v>
      </c>
      <c r="J1649" s="36" t="str">
        <f t="shared" si="196"/>
        <v>0710000000</v>
      </c>
      <c r="K1649" s="45" t="str">
        <f t="shared" si="197"/>
        <v>62008010710000000000</v>
      </c>
    </row>
    <row r="1650" spans="1:11" s="219" customFormat="1" ht="51">
      <c r="A1650" s="52" t="s">
        <v>257</v>
      </c>
      <c r="B1650" s="53" t="s">
        <v>464</v>
      </c>
      <c r="C1650" s="54" t="s">
        <v>251</v>
      </c>
      <c r="D1650" s="54" t="s">
        <v>26</v>
      </c>
      <c r="E1650" s="67" t="s">
        <v>258</v>
      </c>
      <c r="F1650" s="54" t="s">
        <v>24</v>
      </c>
      <c r="G1650" s="55">
        <f t="shared" si="199"/>
        <v>1162500</v>
      </c>
      <c r="H1650" s="55">
        <f t="shared" si="199"/>
        <v>1162500</v>
      </c>
      <c r="I1650" s="67">
        <v>710100000</v>
      </c>
      <c r="J1650" s="36" t="str">
        <f t="shared" si="196"/>
        <v>0710100000</v>
      </c>
      <c r="K1650" s="45" t="str">
        <f t="shared" si="197"/>
        <v>62008010710100000000</v>
      </c>
    </row>
    <row r="1651" spans="1:11" s="38" customFormat="1">
      <c r="A1651" s="52" t="s">
        <v>259</v>
      </c>
      <c r="B1651" s="53" t="s">
        <v>464</v>
      </c>
      <c r="C1651" s="54" t="s">
        <v>251</v>
      </c>
      <c r="D1651" s="54" t="s">
        <v>26</v>
      </c>
      <c r="E1651" s="67" t="s">
        <v>260</v>
      </c>
      <c r="F1651" s="54" t="s">
        <v>24</v>
      </c>
      <c r="G1651" s="55">
        <f t="shared" si="199"/>
        <v>1162500</v>
      </c>
      <c r="H1651" s="55">
        <f t="shared" si="199"/>
        <v>1162500</v>
      </c>
      <c r="I1651" s="67">
        <v>710120060</v>
      </c>
      <c r="J1651" s="36" t="str">
        <f t="shared" si="196"/>
        <v>0710120060</v>
      </c>
      <c r="K1651" s="45" t="str">
        <f t="shared" si="197"/>
        <v>62008010710120060000</v>
      </c>
    </row>
    <row r="1652" spans="1:11" s="38" customFormat="1" ht="25.5">
      <c r="A1652" s="57" t="s">
        <v>43</v>
      </c>
      <c r="B1652" s="53" t="s">
        <v>464</v>
      </c>
      <c r="C1652" s="54" t="s">
        <v>251</v>
      </c>
      <c r="D1652" s="54" t="s">
        <v>26</v>
      </c>
      <c r="E1652" s="67" t="s">
        <v>260</v>
      </c>
      <c r="F1652" s="54" t="s">
        <v>44</v>
      </c>
      <c r="G1652" s="55">
        <f>G1653</f>
        <v>1162500</v>
      </c>
      <c r="H1652" s="55">
        <f>H1653</f>
        <v>1162500</v>
      </c>
      <c r="I1652" s="67">
        <v>710120060</v>
      </c>
      <c r="J1652" s="36" t="str">
        <f t="shared" si="196"/>
        <v>0710120060</v>
      </c>
      <c r="K1652" s="45" t="str">
        <f t="shared" si="197"/>
        <v>62008010710120060240</v>
      </c>
    </row>
    <row r="1653" spans="1:11" s="59" customFormat="1" ht="16.5" customHeight="1">
      <c r="A1653" s="52" t="s">
        <v>1231</v>
      </c>
      <c r="B1653" s="53" t="s">
        <v>464</v>
      </c>
      <c r="C1653" s="54" t="s">
        <v>251</v>
      </c>
      <c r="D1653" s="54" t="s">
        <v>26</v>
      </c>
      <c r="E1653" s="54" t="s">
        <v>260</v>
      </c>
      <c r="F1653" s="54" t="s">
        <v>46</v>
      </c>
      <c r="G1653" s="55">
        <f>VLOOKUP($K1653,'[1]исх данные 2018-2019'!$A$10:$H$548,6,0)</f>
        <v>1162500</v>
      </c>
      <c r="H1653" s="55">
        <f>VLOOKUP($K1653,'[1]исх данные 2018-2019'!$A$10:$H$548,7,0)</f>
        <v>1162500</v>
      </c>
      <c r="I1653" s="54">
        <v>710120060</v>
      </c>
      <c r="J1653" s="36" t="str">
        <f t="shared" si="196"/>
        <v>0710120060</v>
      </c>
      <c r="K1653" s="45" t="str">
        <f t="shared" si="197"/>
        <v>62008010710120060244</v>
      </c>
    </row>
    <row r="1654" spans="1:11">
      <c r="A1654" s="40" t="s">
        <v>366</v>
      </c>
      <c r="B1654" s="41" t="s">
        <v>464</v>
      </c>
      <c r="C1654" s="42" t="s">
        <v>367</v>
      </c>
      <c r="D1654" s="42" t="s">
        <v>22</v>
      </c>
      <c r="E1654" s="42" t="s">
        <v>23</v>
      </c>
      <c r="F1654" s="42" t="s">
        <v>24</v>
      </c>
      <c r="G1654" s="43">
        <f t="shared" ref="G1654:H1656" si="200">G1655</f>
        <v>23485780</v>
      </c>
      <c r="H1654" s="43">
        <f t="shared" si="200"/>
        <v>23485780</v>
      </c>
      <c r="I1654" s="42">
        <v>0</v>
      </c>
      <c r="J1654" s="36" t="str">
        <f t="shared" si="196"/>
        <v>0000000000</v>
      </c>
      <c r="K1654" s="45" t="str">
        <f t="shared" si="197"/>
        <v>62010000000000000000</v>
      </c>
    </row>
    <row r="1655" spans="1:11">
      <c r="A1655" s="47" t="s">
        <v>368</v>
      </c>
      <c r="B1655" s="48" t="s">
        <v>464</v>
      </c>
      <c r="C1655" s="49">
        <v>10</v>
      </c>
      <c r="D1655" s="49" t="s">
        <v>28</v>
      </c>
      <c r="E1655" s="49" t="s">
        <v>23</v>
      </c>
      <c r="F1655" s="49" t="s">
        <v>24</v>
      </c>
      <c r="G1655" s="50">
        <f t="shared" si="200"/>
        <v>23485780</v>
      </c>
      <c r="H1655" s="50">
        <f t="shared" si="200"/>
        <v>23485780</v>
      </c>
      <c r="I1655" s="49">
        <v>0</v>
      </c>
      <c r="J1655" s="36" t="str">
        <f t="shared" si="196"/>
        <v>0000000000</v>
      </c>
      <c r="K1655" s="45" t="str">
        <f t="shared" si="197"/>
        <v>62010030000000000000</v>
      </c>
    </row>
    <row r="1656" spans="1:11">
      <c r="A1656" s="75" t="s">
        <v>439</v>
      </c>
      <c r="B1656" s="67" t="s">
        <v>464</v>
      </c>
      <c r="C1656" s="67">
        <v>10</v>
      </c>
      <c r="D1656" s="67" t="s">
        <v>28</v>
      </c>
      <c r="E1656" s="67" t="s">
        <v>440</v>
      </c>
      <c r="F1656" s="67" t="s">
        <v>24</v>
      </c>
      <c r="G1656" s="68">
        <f t="shared" si="200"/>
        <v>23485780</v>
      </c>
      <c r="H1656" s="68">
        <f t="shared" si="200"/>
        <v>23485780</v>
      </c>
      <c r="I1656" s="67">
        <v>300000000</v>
      </c>
      <c r="J1656" s="36" t="str">
        <f t="shared" si="196"/>
        <v>0300000000</v>
      </c>
      <c r="K1656" s="45" t="str">
        <f t="shared" si="197"/>
        <v>62010030300000000000</v>
      </c>
    </row>
    <row r="1657" spans="1:11" ht="38.25">
      <c r="A1657" s="75" t="s">
        <v>441</v>
      </c>
      <c r="B1657" s="67" t="s">
        <v>464</v>
      </c>
      <c r="C1657" s="67">
        <v>10</v>
      </c>
      <c r="D1657" s="67" t="s">
        <v>28</v>
      </c>
      <c r="E1657" s="67" t="s">
        <v>442</v>
      </c>
      <c r="F1657" s="67" t="s">
        <v>24</v>
      </c>
      <c r="G1657" s="68">
        <f>G1658+G1662</f>
        <v>23485780</v>
      </c>
      <c r="H1657" s="68">
        <f>H1658+H1662</f>
        <v>23485780</v>
      </c>
      <c r="I1657" s="67">
        <v>320000000</v>
      </c>
      <c r="J1657" s="36" t="str">
        <f t="shared" si="196"/>
        <v>0320000000</v>
      </c>
      <c r="K1657" s="45" t="str">
        <f t="shared" si="197"/>
        <v>62010030320000000000</v>
      </c>
    </row>
    <row r="1658" spans="1:11" ht="38.25">
      <c r="A1658" s="65" t="s">
        <v>1066</v>
      </c>
      <c r="B1658" s="67" t="s">
        <v>464</v>
      </c>
      <c r="C1658" s="67">
        <v>10</v>
      </c>
      <c r="D1658" s="67" t="s">
        <v>28</v>
      </c>
      <c r="E1658" s="67" t="s">
        <v>1067</v>
      </c>
      <c r="F1658" s="67" t="s">
        <v>24</v>
      </c>
      <c r="G1658" s="68">
        <f t="shared" ref="G1658:H1659" si="201">G1659</f>
        <v>2109260</v>
      </c>
      <c r="H1658" s="68">
        <f t="shared" si="201"/>
        <v>2109260</v>
      </c>
      <c r="I1658" s="67">
        <v>320300000</v>
      </c>
      <c r="J1658" s="36" t="str">
        <f t="shared" si="196"/>
        <v>0320300000</v>
      </c>
      <c r="K1658" s="45" t="str">
        <f t="shared" si="197"/>
        <v>62010030320300000000</v>
      </c>
    </row>
    <row r="1659" spans="1:11" ht="38.25">
      <c r="A1659" s="52" t="s">
        <v>1068</v>
      </c>
      <c r="B1659" s="54" t="s">
        <v>464</v>
      </c>
      <c r="C1659" s="54">
        <v>10</v>
      </c>
      <c r="D1659" s="54" t="s">
        <v>28</v>
      </c>
      <c r="E1659" s="54" t="s">
        <v>1069</v>
      </c>
      <c r="F1659" s="54" t="s">
        <v>24</v>
      </c>
      <c r="G1659" s="55">
        <f t="shared" si="201"/>
        <v>2109260</v>
      </c>
      <c r="H1659" s="55">
        <f t="shared" si="201"/>
        <v>2109260</v>
      </c>
      <c r="I1659" s="54">
        <v>320380020</v>
      </c>
      <c r="J1659" s="36" t="str">
        <f t="shared" si="196"/>
        <v>0320380020</v>
      </c>
      <c r="K1659" s="45" t="str">
        <f t="shared" si="197"/>
        <v>62010030320380020000</v>
      </c>
    </row>
    <row r="1660" spans="1:11" ht="38.25">
      <c r="A1660" s="52" t="s">
        <v>223</v>
      </c>
      <c r="B1660" s="54" t="s">
        <v>464</v>
      </c>
      <c r="C1660" s="54">
        <v>10</v>
      </c>
      <c r="D1660" s="54" t="s">
        <v>28</v>
      </c>
      <c r="E1660" s="54" t="s">
        <v>1069</v>
      </c>
      <c r="F1660" s="54" t="s">
        <v>224</v>
      </c>
      <c r="G1660" s="55">
        <f>G1661</f>
        <v>2109260</v>
      </c>
      <c r="H1660" s="55">
        <f>H1661</f>
        <v>2109260</v>
      </c>
      <c r="I1660" s="54">
        <v>320380020</v>
      </c>
      <c r="J1660" s="36" t="str">
        <f t="shared" si="196"/>
        <v>0320380020</v>
      </c>
      <c r="K1660" s="45" t="str">
        <f t="shared" si="197"/>
        <v>62010030320380020810</v>
      </c>
    </row>
    <row r="1661" spans="1:11" ht="38.25">
      <c r="A1661" s="52" t="s">
        <v>1242</v>
      </c>
      <c r="B1661" s="54" t="s">
        <v>464</v>
      </c>
      <c r="C1661" s="54">
        <v>10</v>
      </c>
      <c r="D1661" s="54" t="s">
        <v>28</v>
      </c>
      <c r="E1661" s="54" t="s">
        <v>1069</v>
      </c>
      <c r="F1661" s="54" t="s">
        <v>225</v>
      </c>
      <c r="G1661" s="55">
        <f>VLOOKUP($K1661,'[1]исх данные 2018-2019'!$A$10:$H$548,6,0)</f>
        <v>2109260</v>
      </c>
      <c r="H1661" s="55">
        <f>VLOOKUP($K1661,'[1]исх данные 2018-2019'!$A$10:$H$548,7,0)</f>
        <v>2109260</v>
      </c>
      <c r="I1661" s="54">
        <v>320380020</v>
      </c>
      <c r="J1661" s="36" t="str">
        <f t="shared" si="196"/>
        <v>0320380020</v>
      </c>
      <c r="K1661" s="45" t="str">
        <f t="shared" si="197"/>
        <v>62010030320380020811</v>
      </c>
    </row>
    <row r="1662" spans="1:11" ht="38.25">
      <c r="A1662" s="65" t="s">
        <v>1070</v>
      </c>
      <c r="B1662" s="67" t="s">
        <v>464</v>
      </c>
      <c r="C1662" s="67">
        <v>10</v>
      </c>
      <c r="D1662" s="67" t="s">
        <v>28</v>
      </c>
      <c r="E1662" s="67" t="s">
        <v>1071</v>
      </c>
      <c r="F1662" s="67" t="s">
        <v>24</v>
      </c>
      <c r="G1662" s="68">
        <f t="shared" ref="G1662:H1663" si="202">G1663</f>
        <v>21376520</v>
      </c>
      <c r="H1662" s="68">
        <f t="shared" si="202"/>
        <v>21376520</v>
      </c>
      <c r="I1662" s="67">
        <v>320400000</v>
      </c>
      <c r="J1662" s="36" t="str">
        <f t="shared" si="196"/>
        <v>0320400000</v>
      </c>
      <c r="K1662" s="45" t="str">
        <f t="shared" si="197"/>
        <v>62010030320400000000</v>
      </c>
    </row>
    <row r="1663" spans="1:11" ht="38.25">
      <c r="A1663" s="52" t="s">
        <v>1072</v>
      </c>
      <c r="B1663" s="54" t="s">
        <v>464</v>
      </c>
      <c r="C1663" s="54">
        <v>10</v>
      </c>
      <c r="D1663" s="54" t="s">
        <v>28</v>
      </c>
      <c r="E1663" s="54" t="s">
        <v>1073</v>
      </c>
      <c r="F1663" s="54" t="s">
        <v>24</v>
      </c>
      <c r="G1663" s="55">
        <f t="shared" si="202"/>
        <v>21376520</v>
      </c>
      <c r="H1663" s="55">
        <f t="shared" si="202"/>
        <v>21376520</v>
      </c>
      <c r="I1663" s="54">
        <v>320480220</v>
      </c>
      <c r="J1663" s="36" t="str">
        <f t="shared" si="196"/>
        <v>0320480220</v>
      </c>
      <c r="K1663" s="45" t="str">
        <f t="shared" si="197"/>
        <v>62010030320480220000</v>
      </c>
    </row>
    <row r="1664" spans="1:11" ht="38.25">
      <c r="A1664" s="52" t="s">
        <v>223</v>
      </c>
      <c r="B1664" s="54" t="s">
        <v>464</v>
      </c>
      <c r="C1664" s="54">
        <v>10</v>
      </c>
      <c r="D1664" s="54" t="s">
        <v>28</v>
      </c>
      <c r="E1664" s="54" t="s">
        <v>1073</v>
      </c>
      <c r="F1664" s="54" t="s">
        <v>224</v>
      </c>
      <c r="G1664" s="55">
        <f>G1665</f>
        <v>21376520</v>
      </c>
      <c r="H1664" s="55">
        <f>H1665</f>
        <v>21376520</v>
      </c>
      <c r="I1664" s="54">
        <v>320480220</v>
      </c>
      <c r="J1664" s="36" t="str">
        <f t="shared" si="196"/>
        <v>0320480220</v>
      </c>
      <c r="K1664" s="45" t="str">
        <f t="shared" si="197"/>
        <v>62010030320480220810</v>
      </c>
    </row>
    <row r="1665" spans="1:11" ht="63.75">
      <c r="A1665" s="52" t="s">
        <v>1243</v>
      </c>
      <c r="B1665" s="54" t="s">
        <v>464</v>
      </c>
      <c r="C1665" s="54">
        <v>10</v>
      </c>
      <c r="D1665" s="54" t="s">
        <v>28</v>
      </c>
      <c r="E1665" s="54" t="s">
        <v>1073</v>
      </c>
      <c r="F1665" s="54" t="s">
        <v>227</v>
      </c>
      <c r="G1665" s="55">
        <f>VLOOKUP($K1665,'[1]исх данные 2018-2019'!$A$10:$H$548,6,0)</f>
        <v>21376520</v>
      </c>
      <c r="H1665" s="55">
        <f>VLOOKUP($K1665,'[1]исх данные 2018-2019'!$A$10:$H$548,7,0)</f>
        <v>21376520</v>
      </c>
      <c r="I1665" s="54">
        <v>320480220</v>
      </c>
      <c r="J1665" s="36" t="str">
        <f t="shared" si="196"/>
        <v>0320480220</v>
      </c>
      <c r="K1665" s="45" t="str">
        <f t="shared" si="197"/>
        <v>62010030320480220812</v>
      </c>
    </row>
    <row r="1666" spans="1:11">
      <c r="A1666" s="70"/>
      <c r="B1666" s="67"/>
      <c r="C1666" s="67"/>
      <c r="D1666" s="67"/>
      <c r="E1666" s="67"/>
      <c r="F1666" s="67"/>
      <c r="G1666" s="68"/>
      <c r="H1666" s="68"/>
      <c r="I1666" s="67"/>
      <c r="J1666" s="36" t="str">
        <f t="shared" si="196"/>
        <v>0000000000</v>
      </c>
      <c r="K1666" s="45" t="str">
        <f t="shared" si="197"/>
        <v>0000000000</v>
      </c>
    </row>
    <row r="1667" spans="1:11">
      <c r="A1667" s="31" t="s">
        <v>1075</v>
      </c>
      <c r="B1667" s="32" t="s">
        <v>466</v>
      </c>
      <c r="C1667" s="33" t="s">
        <v>22</v>
      </c>
      <c r="D1667" s="33" t="s">
        <v>22</v>
      </c>
      <c r="E1667" s="33" t="s">
        <v>23</v>
      </c>
      <c r="F1667" s="33" t="s">
        <v>24</v>
      </c>
      <c r="G1667" s="34">
        <f>G1668+G1695+G1720+G1735+G1712</f>
        <v>62752800</v>
      </c>
      <c r="H1667" s="34">
        <f>H1668+H1695+H1720+H1735+H1712</f>
        <v>84618550</v>
      </c>
      <c r="I1667" s="33">
        <v>0</v>
      </c>
      <c r="J1667" s="36" t="str">
        <f t="shared" si="196"/>
        <v>0000000000</v>
      </c>
      <c r="K1667" s="45" t="str">
        <f t="shared" si="197"/>
        <v>62100000000000000000</v>
      </c>
    </row>
    <row r="1668" spans="1:11">
      <c r="A1668" s="40" t="s">
        <v>25</v>
      </c>
      <c r="B1668" s="41" t="s">
        <v>466</v>
      </c>
      <c r="C1668" s="42" t="s">
        <v>26</v>
      </c>
      <c r="D1668" s="42" t="s">
        <v>22</v>
      </c>
      <c r="E1668" s="42" t="s">
        <v>23</v>
      </c>
      <c r="F1668" s="42" t="s">
        <v>24</v>
      </c>
      <c r="G1668" s="43">
        <f>G1669</f>
        <v>51015950</v>
      </c>
      <c r="H1668" s="43">
        <f>H1669</f>
        <v>51015950</v>
      </c>
      <c r="I1668" s="42">
        <v>0</v>
      </c>
      <c r="J1668" s="36" t="str">
        <f t="shared" si="196"/>
        <v>0000000000</v>
      </c>
      <c r="K1668" s="45" t="str">
        <f t="shared" si="197"/>
        <v>62101000000000000000</v>
      </c>
    </row>
    <row r="1669" spans="1:11">
      <c r="A1669" s="47" t="s">
        <v>107</v>
      </c>
      <c r="B1669" s="48" t="s">
        <v>466</v>
      </c>
      <c r="C1669" s="49" t="s">
        <v>26</v>
      </c>
      <c r="D1669" s="49" t="s">
        <v>108</v>
      </c>
      <c r="E1669" s="49" t="s">
        <v>23</v>
      </c>
      <c r="F1669" s="49" t="s">
        <v>24</v>
      </c>
      <c r="G1669" s="50">
        <f>G1670</f>
        <v>51015950</v>
      </c>
      <c r="H1669" s="50">
        <f>H1670</f>
        <v>51015950</v>
      </c>
      <c r="I1669" s="49">
        <v>0</v>
      </c>
      <c r="J1669" s="36" t="str">
        <f t="shared" si="196"/>
        <v>0000000000</v>
      </c>
      <c r="K1669" s="45" t="str">
        <f t="shared" si="197"/>
        <v>62101130000000000000</v>
      </c>
    </row>
    <row r="1670" spans="1:11" ht="25.5">
      <c r="A1670" s="80" t="s">
        <v>1077</v>
      </c>
      <c r="B1670" s="53" t="s">
        <v>466</v>
      </c>
      <c r="C1670" s="54" t="s">
        <v>26</v>
      </c>
      <c r="D1670" s="54" t="s">
        <v>108</v>
      </c>
      <c r="E1670" s="54" t="s">
        <v>1078</v>
      </c>
      <c r="F1670" s="54" t="s">
        <v>24</v>
      </c>
      <c r="G1670" s="55">
        <f>G1671+G1686</f>
        <v>51015950</v>
      </c>
      <c r="H1670" s="55">
        <f>H1671+H1686</f>
        <v>51015950</v>
      </c>
      <c r="I1670" s="54">
        <v>8400000000</v>
      </c>
      <c r="J1670" s="36" t="str">
        <f t="shared" si="196"/>
        <v>8400000000</v>
      </c>
      <c r="K1670" s="45" t="str">
        <f t="shared" si="197"/>
        <v>62101138400000000000</v>
      </c>
    </row>
    <row r="1671" spans="1:11" ht="25.5">
      <c r="A1671" s="80" t="s">
        <v>1079</v>
      </c>
      <c r="B1671" s="53" t="s">
        <v>466</v>
      </c>
      <c r="C1671" s="54" t="s">
        <v>26</v>
      </c>
      <c r="D1671" s="54" t="s">
        <v>108</v>
      </c>
      <c r="E1671" s="54" t="s">
        <v>1080</v>
      </c>
      <c r="F1671" s="54" t="s">
        <v>24</v>
      </c>
      <c r="G1671" s="55">
        <f>G1672+G1682</f>
        <v>46915950</v>
      </c>
      <c r="H1671" s="55">
        <f>H1672+H1682</f>
        <v>46915950</v>
      </c>
      <c r="I1671" s="54">
        <v>8410000000</v>
      </c>
      <c r="J1671" s="36" t="str">
        <f t="shared" si="196"/>
        <v>8410000000</v>
      </c>
      <c r="K1671" s="45" t="str">
        <f t="shared" si="197"/>
        <v>62101138410000000000</v>
      </c>
    </row>
    <row r="1672" spans="1:11" ht="25.5">
      <c r="A1672" s="80" t="s">
        <v>33</v>
      </c>
      <c r="B1672" s="53" t="s">
        <v>466</v>
      </c>
      <c r="C1672" s="54" t="s">
        <v>26</v>
      </c>
      <c r="D1672" s="54" t="s">
        <v>108</v>
      </c>
      <c r="E1672" s="54" t="s">
        <v>1081</v>
      </c>
      <c r="F1672" s="54" t="s">
        <v>24</v>
      </c>
      <c r="G1672" s="55">
        <f>G1673+G1676+G1678</f>
        <v>4084580</v>
      </c>
      <c r="H1672" s="55">
        <f>H1673+H1676+H1678</f>
        <v>4084580</v>
      </c>
      <c r="I1672" s="54">
        <v>8410010010</v>
      </c>
      <c r="J1672" s="36" t="str">
        <f t="shared" si="196"/>
        <v>8410010010</v>
      </c>
      <c r="K1672" s="45" t="str">
        <f t="shared" si="197"/>
        <v>62101138410010010000</v>
      </c>
    </row>
    <row r="1673" spans="1:11">
      <c r="A1673" s="80" t="s">
        <v>35</v>
      </c>
      <c r="B1673" s="53" t="s">
        <v>466</v>
      </c>
      <c r="C1673" s="54" t="s">
        <v>26</v>
      </c>
      <c r="D1673" s="54" t="s">
        <v>108</v>
      </c>
      <c r="E1673" s="54" t="s">
        <v>1081</v>
      </c>
      <c r="F1673" s="54" t="s">
        <v>36</v>
      </c>
      <c r="G1673" s="55">
        <f>SUM(G1674:G1675)</f>
        <v>994430</v>
      </c>
      <c r="H1673" s="55">
        <f>SUM(H1674:H1675)</f>
        <v>994430</v>
      </c>
      <c r="I1673" s="54">
        <v>8410010010</v>
      </c>
      <c r="J1673" s="36" t="str">
        <f t="shared" si="196"/>
        <v>8410010010</v>
      </c>
      <c r="K1673" s="45" t="str">
        <f t="shared" si="197"/>
        <v>62101138410010010120</v>
      </c>
    </row>
    <row r="1674" spans="1:11" ht="25.5">
      <c r="A1674" s="57" t="s">
        <v>37</v>
      </c>
      <c r="B1674" s="53" t="s">
        <v>466</v>
      </c>
      <c r="C1674" s="54" t="s">
        <v>26</v>
      </c>
      <c r="D1674" s="54" t="s">
        <v>108</v>
      </c>
      <c r="E1674" s="54" t="s">
        <v>1081</v>
      </c>
      <c r="F1674" s="54" t="s">
        <v>38</v>
      </c>
      <c r="G1674" s="55">
        <f>VLOOKUP($K1674,'[1]исх данные 2018-2019'!$A$10:$H$548,6,0)</f>
        <v>763770</v>
      </c>
      <c r="H1674" s="55">
        <f>VLOOKUP($K1674,'[1]исх данные 2018-2019'!$A$10:$H$548,7,0)</f>
        <v>763770</v>
      </c>
      <c r="I1674" s="54">
        <v>8410010010</v>
      </c>
      <c r="J1674" s="36" t="str">
        <f t="shared" si="196"/>
        <v>8410010010</v>
      </c>
      <c r="K1674" s="45" t="str">
        <f t="shared" si="197"/>
        <v>62101138410010010122</v>
      </c>
    </row>
    <row r="1675" spans="1:11" ht="25.5">
      <c r="A1675" s="57" t="s">
        <v>41</v>
      </c>
      <c r="B1675" s="53" t="s">
        <v>466</v>
      </c>
      <c r="C1675" s="54" t="s">
        <v>26</v>
      </c>
      <c r="D1675" s="54" t="s">
        <v>108</v>
      </c>
      <c r="E1675" s="54" t="s">
        <v>1081</v>
      </c>
      <c r="F1675" s="54" t="s">
        <v>42</v>
      </c>
      <c r="G1675" s="55">
        <f>VLOOKUP($K1675,'[1]исх данные 2018-2019'!$A$10:$H$548,6,0)</f>
        <v>230660</v>
      </c>
      <c r="H1675" s="55">
        <f>VLOOKUP($K1675,'[1]исх данные 2018-2019'!$A$10:$H$548,7,0)</f>
        <v>230660</v>
      </c>
      <c r="I1675" s="54">
        <v>8410010010</v>
      </c>
      <c r="J1675" s="36" t="str">
        <f t="shared" si="196"/>
        <v>8410010010</v>
      </c>
      <c r="K1675" s="45" t="str">
        <f t="shared" si="197"/>
        <v>62101138410010010129</v>
      </c>
    </row>
    <row r="1676" spans="1:11" ht="25.5">
      <c r="A1676" s="80" t="s">
        <v>43</v>
      </c>
      <c r="B1676" s="53" t="s">
        <v>466</v>
      </c>
      <c r="C1676" s="54" t="s">
        <v>26</v>
      </c>
      <c r="D1676" s="54" t="s">
        <v>108</v>
      </c>
      <c r="E1676" s="54" t="s">
        <v>1081</v>
      </c>
      <c r="F1676" s="54" t="s">
        <v>44</v>
      </c>
      <c r="G1676" s="55">
        <f>G1677</f>
        <v>2863850</v>
      </c>
      <c r="H1676" s="55">
        <f>H1677</f>
        <v>2863850</v>
      </c>
      <c r="I1676" s="54">
        <v>8410010010</v>
      </c>
      <c r="J1676" s="36" t="str">
        <f t="shared" si="196"/>
        <v>8410010010</v>
      </c>
      <c r="K1676" s="45" t="str">
        <f t="shared" si="197"/>
        <v>62101138410010010240</v>
      </c>
    </row>
    <row r="1677" spans="1:11">
      <c r="A1677" s="52" t="s">
        <v>1231</v>
      </c>
      <c r="B1677" s="53" t="s">
        <v>466</v>
      </c>
      <c r="C1677" s="54" t="s">
        <v>26</v>
      </c>
      <c r="D1677" s="54" t="s">
        <v>108</v>
      </c>
      <c r="E1677" s="54" t="s">
        <v>1081</v>
      </c>
      <c r="F1677" s="54" t="s">
        <v>46</v>
      </c>
      <c r="G1677" s="55">
        <f>VLOOKUP($K1677,'[1]исх данные 2018-2019'!$A$10:$H$548,6,0)</f>
        <v>2863850</v>
      </c>
      <c r="H1677" s="55">
        <f>VLOOKUP($K1677,'[1]исх данные 2018-2019'!$A$10:$H$548,7,0)</f>
        <v>2863850</v>
      </c>
      <c r="I1677" s="54">
        <v>8410010010</v>
      </c>
      <c r="J1677" s="36" t="str">
        <f t="shared" si="196"/>
        <v>8410010010</v>
      </c>
      <c r="K1677" s="45" t="str">
        <f t="shared" si="197"/>
        <v>62101138410010010244</v>
      </c>
    </row>
    <row r="1678" spans="1:11">
      <c r="A1678" s="80" t="s">
        <v>47</v>
      </c>
      <c r="B1678" s="53" t="s">
        <v>466</v>
      </c>
      <c r="C1678" s="54" t="s">
        <v>26</v>
      </c>
      <c r="D1678" s="54" t="s">
        <v>108</v>
      </c>
      <c r="E1678" s="54" t="s">
        <v>1081</v>
      </c>
      <c r="F1678" s="54" t="s">
        <v>48</v>
      </c>
      <c r="G1678" s="55">
        <f>SUM(G1679:G1681)</f>
        <v>226300</v>
      </c>
      <c r="H1678" s="55">
        <f>SUM(H1679:H1681)</f>
        <v>226300</v>
      </c>
      <c r="I1678" s="54">
        <v>8410010010</v>
      </c>
      <c r="J1678" s="36" t="str">
        <f t="shared" si="196"/>
        <v>8410010010</v>
      </c>
      <c r="K1678" s="45" t="str">
        <f t="shared" si="197"/>
        <v>62101138410010010850</v>
      </c>
    </row>
    <row r="1679" spans="1:11">
      <c r="A1679" s="57" t="s">
        <v>49</v>
      </c>
      <c r="B1679" s="53" t="s">
        <v>466</v>
      </c>
      <c r="C1679" s="54" t="s">
        <v>26</v>
      </c>
      <c r="D1679" s="54" t="s">
        <v>108</v>
      </c>
      <c r="E1679" s="54" t="s">
        <v>1081</v>
      </c>
      <c r="F1679" s="54" t="s">
        <v>50</v>
      </c>
      <c r="G1679" s="55">
        <f>VLOOKUP($K1679,'[1]исх данные 2018-2019'!$A$10:$H$548,6,0)</f>
        <v>215000</v>
      </c>
      <c r="H1679" s="55">
        <f>VLOOKUP($K1679,'[1]исх данные 2018-2019'!$A$10:$H$548,7,0)</f>
        <v>216000</v>
      </c>
      <c r="I1679" s="54">
        <v>8410010010</v>
      </c>
      <c r="J1679" s="36" t="str">
        <f t="shared" si="196"/>
        <v>8410010010</v>
      </c>
      <c r="K1679" s="45" t="str">
        <f t="shared" si="197"/>
        <v>62101138410010010851</v>
      </c>
    </row>
    <row r="1680" spans="1:11">
      <c r="A1680" s="57" t="s">
        <v>51</v>
      </c>
      <c r="B1680" s="53" t="s">
        <v>466</v>
      </c>
      <c r="C1680" s="54" t="s">
        <v>26</v>
      </c>
      <c r="D1680" s="54" t="s">
        <v>108</v>
      </c>
      <c r="E1680" s="54" t="s">
        <v>1081</v>
      </c>
      <c r="F1680" s="54" t="s">
        <v>52</v>
      </c>
      <c r="G1680" s="55">
        <f>VLOOKUP($K1680,'[1]исх данные 2018-2019'!$A$10:$H$548,6,0)</f>
        <v>10300</v>
      </c>
      <c r="H1680" s="55">
        <f>VLOOKUP($K1680,'[1]исх данные 2018-2019'!$A$10:$H$548,7,0)</f>
        <v>10300</v>
      </c>
      <c r="I1680" s="54">
        <v>8410010010</v>
      </c>
      <c r="J1680" s="36" t="str">
        <f t="shared" si="196"/>
        <v>8410010010</v>
      </c>
      <c r="K1680" s="45" t="str">
        <f t="shared" si="197"/>
        <v>62101138410010010852</v>
      </c>
    </row>
    <row r="1681" spans="1:11">
      <c r="A1681" s="57" t="s">
        <v>53</v>
      </c>
      <c r="B1681" s="53" t="s">
        <v>466</v>
      </c>
      <c r="C1681" s="54" t="s">
        <v>26</v>
      </c>
      <c r="D1681" s="54" t="s">
        <v>108</v>
      </c>
      <c r="E1681" s="54" t="s">
        <v>1081</v>
      </c>
      <c r="F1681" s="54" t="s">
        <v>54</v>
      </c>
      <c r="G1681" s="55">
        <f>VLOOKUP($K1681,'[1]исх данные 2018-2019'!$A$10:$H$548,6,0)</f>
        <v>1000</v>
      </c>
      <c r="H1681" s="55">
        <f>VLOOKUP($K1681,'[1]исх данные 2018-2019'!$A$10:$H$548,7,0)</f>
        <v>0</v>
      </c>
      <c r="I1681" s="54">
        <v>8410010010</v>
      </c>
      <c r="J1681" s="36" t="str">
        <f t="shared" si="196"/>
        <v>8410010010</v>
      </c>
      <c r="K1681" s="45" t="str">
        <f t="shared" si="197"/>
        <v>62101138410010010853</v>
      </c>
    </row>
    <row r="1682" spans="1:11" ht="25.5">
      <c r="A1682" s="80" t="s">
        <v>55</v>
      </c>
      <c r="B1682" s="53" t="s">
        <v>466</v>
      </c>
      <c r="C1682" s="54" t="s">
        <v>26</v>
      </c>
      <c r="D1682" s="54" t="s">
        <v>108</v>
      </c>
      <c r="E1682" s="54" t="s">
        <v>1082</v>
      </c>
      <c r="F1682" s="54" t="s">
        <v>24</v>
      </c>
      <c r="G1682" s="55">
        <f>G1683</f>
        <v>42831370</v>
      </c>
      <c r="H1682" s="55">
        <f>H1683</f>
        <v>42831370</v>
      </c>
      <c r="I1682" s="54">
        <v>8410010020</v>
      </c>
      <c r="J1682" s="36" t="str">
        <f t="shared" si="196"/>
        <v>8410010020</v>
      </c>
      <c r="K1682" s="45" t="str">
        <f t="shared" si="197"/>
        <v>62101138410010020000</v>
      </c>
    </row>
    <row r="1683" spans="1:11">
      <c r="A1683" s="80" t="s">
        <v>35</v>
      </c>
      <c r="B1683" s="53" t="s">
        <v>466</v>
      </c>
      <c r="C1683" s="54" t="s">
        <v>26</v>
      </c>
      <c r="D1683" s="54" t="s">
        <v>108</v>
      </c>
      <c r="E1683" s="54" t="s">
        <v>1082</v>
      </c>
      <c r="F1683" s="54" t="s">
        <v>36</v>
      </c>
      <c r="G1683" s="55">
        <f>SUM(G1684:G1685)</f>
        <v>42831370</v>
      </c>
      <c r="H1683" s="55">
        <f>SUM(H1684:H1685)</f>
        <v>42831370</v>
      </c>
      <c r="I1683" s="54">
        <v>8410010020</v>
      </c>
      <c r="J1683" s="36" t="str">
        <f t="shared" si="196"/>
        <v>8410010020</v>
      </c>
      <c r="K1683" s="45" t="str">
        <f t="shared" si="197"/>
        <v>62101138410010020120</v>
      </c>
    </row>
    <row r="1684" spans="1:11">
      <c r="A1684" s="57" t="s">
        <v>57</v>
      </c>
      <c r="B1684" s="53" t="s">
        <v>466</v>
      </c>
      <c r="C1684" s="54" t="s">
        <v>26</v>
      </c>
      <c r="D1684" s="54" t="s">
        <v>108</v>
      </c>
      <c r="E1684" s="54" t="s">
        <v>1082</v>
      </c>
      <c r="F1684" s="54" t="s">
        <v>58</v>
      </c>
      <c r="G1684" s="55">
        <f>VLOOKUP($K1684,'[1]исх данные 2018-2019'!$A$10:$H$548,6,0)</f>
        <v>32896600</v>
      </c>
      <c r="H1684" s="55">
        <f>VLOOKUP($K1684,'[1]исх данные 2018-2019'!$A$10:$H$548,7,0)</f>
        <v>32896600</v>
      </c>
      <c r="I1684" s="54">
        <v>8410010020</v>
      </c>
      <c r="J1684" s="36" t="str">
        <f t="shared" si="196"/>
        <v>8410010020</v>
      </c>
      <c r="K1684" s="45" t="str">
        <f t="shared" si="197"/>
        <v>62101138410010020121</v>
      </c>
    </row>
    <row r="1685" spans="1:11" ht="25.5">
      <c r="A1685" s="57" t="s">
        <v>41</v>
      </c>
      <c r="B1685" s="53" t="s">
        <v>466</v>
      </c>
      <c r="C1685" s="54" t="s">
        <v>26</v>
      </c>
      <c r="D1685" s="54" t="s">
        <v>108</v>
      </c>
      <c r="E1685" s="54" t="s">
        <v>1082</v>
      </c>
      <c r="F1685" s="54" t="s">
        <v>42</v>
      </c>
      <c r="G1685" s="55">
        <f>VLOOKUP($K1685,'[1]исх данные 2018-2019'!$A$10:$H$548,6,0)</f>
        <v>9934770</v>
      </c>
      <c r="H1685" s="55">
        <f>VLOOKUP($K1685,'[1]исх данные 2018-2019'!$A$10:$H$548,7,0)</f>
        <v>9934770</v>
      </c>
      <c r="I1685" s="54">
        <v>8410010020</v>
      </c>
      <c r="J1685" s="36" t="str">
        <f t="shared" si="196"/>
        <v>8410010020</v>
      </c>
      <c r="K1685" s="45" t="str">
        <f t="shared" si="197"/>
        <v>62101138410010020129</v>
      </c>
    </row>
    <row r="1686" spans="1:11">
      <c r="A1686" s="80" t="s">
        <v>70</v>
      </c>
      <c r="B1686" s="53" t="s">
        <v>466</v>
      </c>
      <c r="C1686" s="54" t="s">
        <v>26</v>
      </c>
      <c r="D1686" s="54" t="s">
        <v>108</v>
      </c>
      <c r="E1686" s="54" t="s">
        <v>1084</v>
      </c>
      <c r="F1686" s="54" t="s">
        <v>24</v>
      </c>
      <c r="G1686" s="55">
        <f>G1692+G1687</f>
        <v>4100000</v>
      </c>
      <c r="H1686" s="55">
        <f>H1692+H1687</f>
        <v>4100000</v>
      </c>
      <c r="I1686" s="54">
        <v>8420000000</v>
      </c>
      <c r="J1686" s="36" t="str">
        <f t="shared" si="196"/>
        <v>8420000000</v>
      </c>
      <c r="K1686" s="45" t="str">
        <f t="shared" si="197"/>
        <v>62101138420000000000</v>
      </c>
    </row>
    <row r="1687" spans="1:11" ht="25.5">
      <c r="A1687" s="80" t="s">
        <v>1085</v>
      </c>
      <c r="B1687" s="53" t="s">
        <v>466</v>
      </c>
      <c r="C1687" s="54" t="s">
        <v>26</v>
      </c>
      <c r="D1687" s="54" t="s">
        <v>108</v>
      </c>
      <c r="E1687" s="54" t="s">
        <v>1086</v>
      </c>
      <c r="F1687" s="54" t="s">
        <v>24</v>
      </c>
      <c r="G1687" s="55">
        <f>G1688+G1690</f>
        <v>600000</v>
      </c>
      <c r="H1687" s="55">
        <f>H1688+H1690</f>
        <v>600000</v>
      </c>
      <c r="I1687" s="54">
        <v>8420020740</v>
      </c>
      <c r="J1687" s="36" t="str">
        <f t="shared" si="196"/>
        <v>8420020740</v>
      </c>
      <c r="K1687" s="45" t="str">
        <f t="shared" si="197"/>
        <v>62101138420020740000</v>
      </c>
    </row>
    <row r="1688" spans="1:11" ht="25.5">
      <c r="A1688" s="52" t="s">
        <v>43</v>
      </c>
      <c r="B1688" s="53" t="s">
        <v>466</v>
      </c>
      <c r="C1688" s="54" t="s">
        <v>26</v>
      </c>
      <c r="D1688" s="54" t="s">
        <v>108</v>
      </c>
      <c r="E1688" s="54" t="s">
        <v>1086</v>
      </c>
      <c r="F1688" s="54" t="s">
        <v>44</v>
      </c>
      <c r="G1688" s="55">
        <f>G1689</f>
        <v>150000</v>
      </c>
      <c r="H1688" s="55">
        <f>H1689</f>
        <v>150000</v>
      </c>
      <c r="I1688" s="54">
        <v>8420020740</v>
      </c>
      <c r="J1688" s="36" t="str">
        <f t="shared" ref="J1688:J1758" si="203">TEXT(I1688,"0000000000")</f>
        <v>8420020740</v>
      </c>
      <c r="K1688" s="45" t="str">
        <f t="shared" ref="K1688:K1758" si="204">CONCATENATE(B1688,C1688,D1688,J1688,F1688)</f>
        <v>62101138420020740240</v>
      </c>
    </row>
    <row r="1689" spans="1:11">
      <c r="A1689" s="52" t="s">
        <v>1231</v>
      </c>
      <c r="B1689" s="53" t="s">
        <v>466</v>
      </c>
      <c r="C1689" s="54" t="s">
        <v>26</v>
      </c>
      <c r="D1689" s="54" t="s">
        <v>108</v>
      </c>
      <c r="E1689" s="54" t="s">
        <v>1086</v>
      </c>
      <c r="F1689" s="54" t="s">
        <v>46</v>
      </c>
      <c r="G1689" s="55">
        <f>VLOOKUP($K1689,'[1]исх данные 2018-2019'!$A$10:$H$548,6,0)</f>
        <v>150000</v>
      </c>
      <c r="H1689" s="55">
        <f>VLOOKUP($K1689,'[1]исх данные 2018-2019'!$A$10:$H$548,7,0)</f>
        <v>150000</v>
      </c>
      <c r="I1689" s="54">
        <v>8420020740</v>
      </c>
      <c r="J1689" s="36" t="str">
        <f t="shared" si="203"/>
        <v>8420020740</v>
      </c>
      <c r="K1689" s="45" t="str">
        <f t="shared" si="204"/>
        <v>62101138420020740244</v>
      </c>
    </row>
    <row r="1690" spans="1:11">
      <c r="A1690" s="70" t="s">
        <v>90</v>
      </c>
      <c r="B1690" s="53" t="s">
        <v>466</v>
      </c>
      <c r="C1690" s="54" t="s">
        <v>26</v>
      </c>
      <c r="D1690" s="54" t="s">
        <v>108</v>
      </c>
      <c r="E1690" s="54" t="s">
        <v>1086</v>
      </c>
      <c r="F1690" s="54" t="s">
        <v>91</v>
      </c>
      <c r="G1690" s="55">
        <f>G1691</f>
        <v>450000</v>
      </c>
      <c r="H1690" s="55">
        <f>H1691</f>
        <v>450000</v>
      </c>
      <c r="I1690" s="54">
        <v>8420020740</v>
      </c>
      <c r="J1690" s="36" t="str">
        <f t="shared" si="203"/>
        <v>8420020740</v>
      </c>
      <c r="K1690" s="45" t="str">
        <f t="shared" si="204"/>
        <v>62101138420020740830</v>
      </c>
    </row>
    <row r="1691" spans="1:11" ht="25.5">
      <c r="A1691" s="57" t="s">
        <v>92</v>
      </c>
      <c r="B1691" s="53" t="s">
        <v>466</v>
      </c>
      <c r="C1691" s="54" t="s">
        <v>26</v>
      </c>
      <c r="D1691" s="54" t="s">
        <v>108</v>
      </c>
      <c r="E1691" s="54" t="s">
        <v>1086</v>
      </c>
      <c r="F1691" s="54" t="s">
        <v>93</v>
      </c>
      <c r="G1691" s="55">
        <f>VLOOKUP($K1691,'[1]исх данные 2018-2019'!$A$10:$H$548,6,0)</f>
        <v>450000</v>
      </c>
      <c r="H1691" s="55">
        <f>VLOOKUP($K1691,'[1]исх данные 2018-2019'!$A$10:$H$548,7,0)</f>
        <v>450000</v>
      </c>
      <c r="I1691" s="54">
        <v>8420020740</v>
      </c>
      <c r="J1691" s="36" t="str">
        <f t="shared" si="203"/>
        <v>8420020740</v>
      </c>
      <c r="K1691" s="45" t="str">
        <f t="shared" si="204"/>
        <v>62101138420020740831</v>
      </c>
    </row>
    <row r="1692" spans="1:11" ht="25.5">
      <c r="A1692" s="70" t="s">
        <v>1087</v>
      </c>
      <c r="B1692" s="53" t="s">
        <v>466</v>
      </c>
      <c r="C1692" s="54" t="s">
        <v>26</v>
      </c>
      <c r="D1692" s="54" t="s">
        <v>108</v>
      </c>
      <c r="E1692" s="54" t="s">
        <v>1088</v>
      </c>
      <c r="F1692" s="54" t="s">
        <v>24</v>
      </c>
      <c r="G1692" s="55">
        <f>G1693</f>
        <v>3500000</v>
      </c>
      <c r="H1692" s="55">
        <f>H1693</f>
        <v>3500000</v>
      </c>
      <c r="I1692" s="54">
        <v>8420021100</v>
      </c>
      <c r="J1692" s="36" t="str">
        <f t="shared" si="203"/>
        <v>8420021100</v>
      </c>
      <c r="K1692" s="45" t="str">
        <f t="shared" si="204"/>
        <v>62101138420021100000</v>
      </c>
    </row>
    <row r="1693" spans="1:11" ht="25.5">
      <c r="A1693" s="52" t="s">
        <v>43</v>
      </c>
      <c r="B1693" s="53" t="s">
        <v>466</v>
      </c>
      <c r="C1693" s="54" t="s">
        <v>26</v>
      </c>
      <c r="D1693" s="54" t="s">
        <v>108</v>
      </c>
      <c r="E1693" s="54" t="s">
        <v>1088</v>
      </c>
      <c r="F1693" s="54" t="s">
        <v>44</v>
      </c>
      <c r="G1693" s="55">
        <f>G1694</f>
        <v>3500000</v>
      </c>
      <c r="H1693" s="55">
        <f>H1694</f>
        <v>3500000</v>
      </c>
      <c r="I1693" s="54">
        <v>8420021100</v>
      </c>
      <c r="J1693" s="36" t="str">
        <f t="shared" si="203"/>
        <v>8420021100</v>
      </c>
      <c r="K1693" s="45" t="str">
        <f t="shared" si="204"/>
        <v>62101138420021100240</v>
      </c>
    </row>
    <row r="1694" spans="1:11">
      <c r="A1694" s="52" t="s">
        <v>1231</v>
      </c>
      <c r="B1694" s="53" t="s">
        <v>466</v>
      </c>
      <c r="C1694" s="54" t="s">
        <v>26</v>
      </c>
      <c r="D1694" s="54" t="s">
        <v>108</v>
      </c>
      <c r="E1694" s="54" t="s">
        <v>1088</v>
      </c>
      <c r="F1694" s="54" t="s">
        <v>46</v>
      </c>
      <c r="G1694" s="55">
        <f>VLOOKUP($K1694,'[1]исх данные 2018-2019'!$A$10:$H$548,6,0)</f>
        <v>3500000</v>
      </c>
      <c r="H1694" s="55">
        <f>VLOOKUP($K1694,'[1]исх данные 2018-2019'!$A$10:$H$548,7,0)</f>
        <v>3500000</v>
      </c>
      <c r="I1694" s="54">
        <v>8420021100</v>
      </c>
      <c r="J1694" s="36" t="str">
        <f t="shared" si="203"/>
        <v>8420021100</v>
      </c>
      <c r="K1694" s="45" t="str">
        <f t="shared" si="204"/>
        <v>62101138420021100244</v>
      </c>
    </row>
    <row r="1695" spans="1:11">
      <c r="A1695" s="40" t="s">
        <v>215</v>
      </c>
      <c r="B1695" s="41" t="s">
        <v>466</v>
      </c>
      <c r="C1695" s="42" t="s">
        <v>86</v>
      </c>
      <c r="D1695" s="42" t="s">
        <v>22</v>
      </c>
      <c r="E1695" s="42" t="s">
        <v>23</v>
      </c>
      <c r="F1695" s="42" t="s">
        <v>24</v>
      </c>
      <c r="G1695" s="43">
        <f>G1696</f>
        <v>5500000</v>
      </c>
      <c r="H1695" s="43">
        <f>H1696</f>
        <v>5100000</v>
      </c>
      <c r="I1695" s="42">
        <v>0</v>
      </c>
      <c r="J1695" s="36" t="str">
        <f t="shared" si="203"/>
        <v>0000000000</v>
      </c>
      <c r="K1695" s="45" t="str">
        <f t="shared" si="204"/>
        <v>62104000000000000000</v>
      </c>
    </row>
    <row r="1696" spans="1:11">
      <c r="A1696" s="47" t="s">
        <v>314</v>
      </c>
      <c r="B1696" s="48" t="s">
        <v>466</v>
      </c>
      <c r="C1696" s="49" t="s">
        <v>86</v>
      </c>
      <c r="D1696" s="49" t="s">
        <v>68</v>
      </c>
      <c r="E1696" s="49" t="s">
        <v>23</v>
      </c>
      <c r="F1696" s="49" t="s">
        <v>24</v>
      </c>
      <c r="G1696" s="50">
        <f>G1697+G1707</f>
        <v>5500000</v>
      </c>
      <c r="H1696" s="50">
        <f>H1697+H1707</f>
        <v>5100000</v>
      </c>
      <c r="I1696" s="49">
        <v>0</v>
      </c>
      <c r="J1696" s="36" t="str">
        <f t="shared" si="203"/>
        <v>0000000000</v>
      </c>
      <c r="K1696" s="45" t="str">
        <f t="shared" si="204"/>
        <v>62104120000000000000</v>
      </c>
    </row>
    <row r="1697" spans="1:11" ht="25.5">
      <c r="A1697" s="52" t="s">
        <v>1091</v>
      </c>
      <c r="B1697" s="53" t="s">
        <v>466</v>
      </c>
      <c r="C1697" s="53" t="s">
        <v>86</v>
      </c>
      <c r="D1697" s="53" t="s">
        <v>68</v>
      </c>
      <c r="E1697" s="53" t="s">
        <v>1092</v>
      </c>
      <c r="F1697" s="53" t="s">
        <v>24</v>
      </c>
      <c r="G1697" s="93">
        <f>G1698</f>
        <v>500000</v>
      </c>
      <c r="H1697" s="93">
        <f>H1698</f>
        <v>100000</v>
      </c>
      <c r="I1697" s="53">
        <v>500000000</v>
      </c>
      <c r="J1697" s="36" t="str">
        <f t="shared" si="203"/>
        <v>0500000000</v>
      </c>
      <c r="K1697" s="45" t="str">
        <f t="shared" si="204"/>
        <v>62104120500000000000</v>
      </c>
    </row>
    <row r="1698" spans="1:11" ht="25.5">
      <c r="A1698" s="52" t="s">
        <v>1093</v>
      </c>
      <c r="B1698" s="53" t="s">
        <v>466</v>
      </c>
      <c r="C1698" s="53" t="s">
        <v>86</v>
      </c>
      <c r="D1698" s="53" t="s">
        <v>68</v>
      </c>
      <c r="E1698" s="53" t="s">
        <v>1094</v>
      </c>
      <c r="F1698" s="53" t="s">
        <v>24</v>
      </c>
      <c r="G1698" s="93">
        <f>G1699+G1703</f>
        <v>500000</v>
      </c>
      <c r="H1698" s="93">
        <f>H1699+H1703</f>
        <v>100000</v>
      </c>
      <c r="I1698" s="53" t="s">
        <v>1095</v>
      </c>
      <c r="J1698" s="36" t="str">
        <f t="shared" si="203"/>
        <v>05Б0000000</v>
      </c>
      <c r="K1698" s="45" t="str">
        <f t="shared" si="204"/>
        <v>621041205Б0000000000</v>
      </c>
    </row>
    <row r="1699" spans="1:11" ht="38.25">
      <c r="A1699" s="52" t="s">
        <v>1096</v>
      </c>
      <c r="B1699" s="53" t="s">
        <v>466</v>
      </c>
      <c r="C1699" s="53" t="s">
        <v>86</v>
      </c>
      <c r="D1699" s="53" t="s">
        <v>68</v>
      </c>
      <c r="E1699" s="53" t="s">
        <v>1097</v>
      </c>
      <c r="F1699" s="53" t="s">
        <v>24</v>
      </c>
      <c r="G1699" s="93">
        <f t="shared" ref="G1699:H1700" si="205">G1700</f>
        <v>100000</v>
      </c>
      <c r="H1699" s="93">
        <f t="shared" si="205"/>
        <v>100000</v>
      </c>
      <c r="I1699" s="53" t="s">
        <v>1098</v>
      </c>
      <c r="J1699" s="36" t="str">
        <f t="shared" si="203"/>
        <v>05Б0100000</v>
      </c>
      <c r="K1699" s="45" t="str">
        <f t="shared" si="204"/>
        <v>621041205Б0100000000</v>
      </c>
    </row>
    <row r="1700" spans="1:11" ht="25.5">
      <c r="A1700" s="57" t="s">
        <v>1099</v>
      </c>
      <c r="B1700" s="53" t="s">
        <v>466</v>
      </c>
      <c r="C1700" s="53" t="s">
        <v>86</v>
      </c>
      <c r="D1700" s="53" t="s">
        <v>68</v>
      </c>
      <c r="E1700" s="53" t="s">
        <v>1100</v>
      </c>
      <c r="F1700" s="53" t="s">
        <v>24</v>
      </c>
      <c r="G1700" s="93">
        <f t="shared" si="205"/>
        <v>100000</v>
      </c>
      <c r="H1700" s="93">
        <f t="shared" si="205"/>
        <v>100000</v>
      </c>
      <c r="I1700" s="53" t="s">
        <v>1101</v>
      </c>
      <c r="J1700" s="36" t="str">
        <f t="shared" si="203"/>
        <v>05Б0120390</v>
      </c>
      <c r="K1700" s="45" t="str">
        <f t="shared" si="204"/>
        <v>621041205Б0120390000</v>
      </c>
    </row>
    <row r="1701" spans="1:11" ht="25.5">
      <c r="A1701" s="52" t="s">
        <v>43</v>
      </c>
      <c r="B1701" s="53" t="s">
        <v>466</v>
      </c>
      <c r="C1701" s="53" t="s">
        <v>86</v>
      </c>
      <c r="D1701" s="53" t="s">
        <v>68</v>
      </c>
      <c r="E1701" s="53" t="s">
        <v>1100</v>
      </c>
      <c r="F1701" s="53" t="s">
        <v>44</v>
      </c>
      <c r="G1701" s="55">
        <f>G1702</f>
        <v>100000</v>
      </c>
      <c r="H1701" s="55">
        <f>H1702</f>
        <v>100000</v>
      </c>
      <c r="I1701" s="53" t="s">
        <v>1101</v>
      </c>
      <c r="J1701" s="36" t="str">
        <f t="shared" si="203"/>
        <v>05Б0120390</v>
      </c>
      <c r="K1701" s="45" t="str">
        <f t="shared" si="204"/>
        <v>621041205Б0120390240</v>
      </c>
    </row>
    <row r="1702" spans="1:11">
      <c r="A1702" s="52" t="s">
        <v>1231</v>
      </c>
      <c r="B1702" s="53" t="s">
        <v>466</v>
      </c>
      <c r="C1702" s="53" t="s">
        <v>86</v>
      </c>
      <c r="D1702" s="53" t="s">
        <v>68</v>
      </c>
      <c r="E1702" s="53" t="s">
        <v>1100</v>
      </c>
      <c r="F1702" s="53" t="s">
        <v>46</v>
      </c>
      <c r="G1702" s="55">
        <f>VLOOKUP($K1702,'[1]исх данные 2018-2019'!$A$10:$H$548,6,0)</f>
        <v>100000</v>
      </c>
      <c r="H1702" s="55">
        <f>VLOOKUP($K1702,'[1]исх данные 2018-2019'!$A$10:$H$548,7,0)</f>
        <v>100000</v>
      </c>
      <c r="I1702" s="53" t="s">
        <v>1101</v>
      </c>
      <c r="J1702" s="36" t="str">
        <f t="shared" si="203"/>
        <v>05Б0120390</v>
      </c>
      <c r="K1702" s="45" t="str">
        <f t="shared" si="204"/>
        <v>621041205Б0120390244</v>
      </c>
    </row>
    <row r="1703" spans="1:11" ht="38.25">
      <c r="A1703" s="52" t="s">
        <v>1102</v>
      </c>
      <c r="B1703" s="53" t="s">
        <v>466</v>
      </c>
      <c r="C1703" s="53" t="s">
        <v>86</v>
      </c>
      <c r="D1703" s="53" t="s">
        <v>68</v>
      </c>
      <c r="E1703" s="53" t="s">
        <v>1103</v>
      </c>
      <c r="F1703" s="53" t="s">
        <v>24</v>
      </c>
      <c r="G1703" s="93">
        <f t="shared" ref="G1703:H1704" si="206">G1704</f>
        <v>400000</v>
      </c>
      <c r="H1703" s="93">
        <f t="shared" si="206"/>
        <v>0</v>
      </c>
      <c r="I1703" s="53" t="s">
        <v>1104</v>
      </c>
      <c r="J1703" s="36" t="str">
        <f t="shared" si="203"/>
        <v>05Б0200000</v>
      </c>
      <c r="K1703" s="45" t="str">
        <f t="shared" si="204"/>
        <v>621041205Б0200000000</v>
      </c>
    </row>
    <row r="1704" spans="1:11">
      <c r="A1704" s="52" t="s">
        <v>1105</v>
      </c>
      <c r="B1704" s="53" t="s">
        <v>466</v>
      </c>
      <c r="C1704" s="53" t="s">
        <v>86</v>
      </c>
      <c r="D1704" s="53" t="s">
        <v>68</v>
      </c>
      <c r="E1704" s="53" t="s">
        <v>1106</v>
      </c>
      <c r="F1704" s="53" t="s">
        <v>24</v>
      </c>
      <c r="G1704" s="93">
        <f t="shared" si="206"/>
        <v>400000</v>
      </c>
      <c r="H1704" s="93">
        <f t="shared" si="206"/>
        <v>0</v>
      </c>
      <c r="I1704" s="53" t="s">
        <v>1107</v>
      </c>
      <c r="J1704" s="36" t="str">
        <f t="shared" si="203"/>
        <v>05Б0221190</v>
      </c>
      <c r="K1704" s="45" t="str">
        <f t="shared" si="204"/>
        <v>621041205Б0221190000</v>
      </c>
    </row>
    <row r="1705" spans="1:11" ht="25.5">
      <c r="A1705" s="52" t="s">
        <v>43</v>
      </c>
      <c r="B1705" s="53" t="s">
        <v>466</v>
      </c>
      <c r="C1705" s="53" t="s">
        <v>86</v>
      </c>
      <c r="D1705" s="53" t="s">
        <v>68</v>
      </c>
      <c r="E1705" s="53" t="s">
        <v>1106</v>
      </c>
      <c r="F1705" s="53" t="s">
        <v>44</v>
      </c>
      <c r="G1705" s="55">
        <f>G1706</f>
        <v>400000</v>
      </c>
      <c r="H1705" s="55">
        <f>H1706</f>
        <v>0</v>
      </c>
      <c r="I1705" s="53" t="s">
        <v>1107</v>
      </c>
      <c r="J1705" s="36" t="str">
        <f t="shared" si="203"/>
        <v>05Б0221190</v>
      </c>
      <c r="K1705" s="45" t="str">
        <f t="shared" si="204"/>
        <v>621041205Б0221190240</v>
      </c>
    </row>
    <row r="1706" spans="1:11">
      <c r="A1706" s="52" t="s">
        <v>1231</v>
      </c>
      <c r="B1706" s="53" t="s">
        <v>466</v>
      </c>
      <c r="C1706" s="53" t="s">
        <v>86</v>
      </c>
      <c r="D1706" s="53" t="s">
        <v>68</v>
      </c>
      <c r="E1706" s="53" t="s">
        <v>1106</v>
      </c>
      <c r="F1706" s="53" t="s">
        <v>46</v>
      </c>
      <c r="G1706" s="55">
        <f>VLOOKUP($K1706,'[1]исх данные 2018-2019'!$A$10:$H$548,6,0)</f>
        <v>400000</v>
      </c>
      <c r="H1706" s="55">
        <f>VLOOKUP($K1706,'[1]исх данные 2018-2019'!$A$10:$H$548,7,0)</f>
        <v>0</v>
      </c>
      <c r="I1706" s="53" t="s">
        <v>1107</v>
      </c>
      <c r="J1706" s="36" t="str">
        <f t="shared" si="203"/>
        <v>05Б0221190</v>
      </c>
      <c r="K1706" s="45" t="str">
        <f t="shared" si="204"/>
        <v>621041205Б0221190244</v>
      </c>
    </row>
    <row r="1707" spans="1:11" ht="25.5">
      <c r="A1707" s="80" t="s">
        <v>1077</v>
      </c>
      <c r="B1707" s="53" t="s">
        <v>466</v>
      </c>
      <c r="C1707" s="53" t="s">
        <v>86</v>
      </c>
      <c r="D1707" s="53" t="s">
        <v>68</v>
      </c>
      <c r="E1707" s="54" t="s">
        <v>1078</v>
      </c>
      <c r="F1707" s="54" t="s">
        <v>24</v>
      </c>
      <c r="G1707" s="55">
        <f t="shared" ref="G1707:H1708" si="207">G1708</f>
        <v>5000000</v>
      </c>
      <c r="H1707" s="55">
        <f t="shared" si="207"/>
        <v>5000000</v>
      </c>
      <c r="I1707" s="54">
        <v>8400000000</v>
      </c>
      <c r="J1707" s="36" t="str">
        <f t="shared" si="203"/>
        <v>8400000000</v>
      </c>
      <c r="K1707" s="45" t="str">
        <f t="shared" si="204"/>
        <v>62104128400000000000</v>
      </c>
    </row>
    <row r="1708" spans="1:11">
      <c r="A1708" s="80" t="s">
        <v>70</v>
      </c>
      <c r="B1708" s="53" t="s">
        <v>466</v>
      </c>
      <c r="C1708" s="53" t="s">
        <v>86</v>
      </c>
      <c r="D1708" s="53" t="s">
        <v>68</v>
      </c>
      <c r="E1708" s="54" t="s">
        <v>1084</v>
      </c>
      <c r="F1708" s="54" t="s">
        <v>24</v>
      </c>
      <c r="G1708" s="55">
        <f t="shared" si="207"/>
        <v>5000000</v>
      </c>
      <c r="H1708" s="55">
        <f t="shared" si="207"/>
        <v>5000000</v>
      </c>
      <c r="I1708" s="54">
        <v>8420000000</v>
      </c>
      <c r="J1708" s="36" t="str">
        <f t="shared" si="203"/>
        <v>8420000000</v>
      </c>
      <c r="K1708" s="45" t="str">
        <f t="shared" si="204"/>
        <v>62104128420000000000</v>
      </c>
    </row>
    <row r="1709" spans="1:11" ht="25.5">
      <c r="A1709" s="80" t="s">
        <v>1108</v>
      </c>
      <c r="B1709" s="53" t="s">
        <v>466</v>
      </c>
      <c r="C1709" s="53" t="s">
        <v>86</v>
      </c>
      <c r="D1709" s="53" t="s">
        <v>68</v>
      </c>
      <c r="E1709" s="54" t="s">
        <v>1109</v>
      </c>
      <c r="F1709" s="54" t="s">
        <v>24</v>
      </c>
      <c r="G1709" s="55">
        <f>G1710</f>
        <v>5000000</v>
      </c>
      <c r="H1709" s="55">
        <f>H1710</f>
        <v>5000000</v>
      </c>
      <c r="I1709" s="54">
        <v>8420021210</v>
      </c>
      <c r="J1709" s="36" t="str">
        <f t="shared" si="203"/>
        <v>8420021210</v>
      </c>
      <c r="K1709" s="45" t="str">
        <f t="shared" si="204"/>
        <v>62104128420021210000</v>
      </c>
    </row>
    <row r="1710" spans="1:11" ht="25.5">
      <c r="A1710" s="52" t="s">
        <v>43</v>
      </c>
      <c r="B1710" s="53" t="s">
        <v>466</v>
      </c>
      <c r="C1710" s="53" t="s">
        <v>86</v>
      </c>
      <c r="D1710" s="53" t="s">
        <v>68</v>
      </c>
      <c r="E1710" s="54" t="s">
        <v>1109</v>
      </c>
      <c r="F1710" s="54" t="s">
        <v>44</v>
      </c>
      <c r="G1710" s="55">
        <f>G1711</f>
        <v>5000000</v>
      </c>
      <c r="H1710" s="55">
        <f>H1711</f>
        <v>5000000</v>
      </c>
      <c r="I1710" s="54">
        <v>8420021210</v>
      </c>
      <c r="J1710" s="36" t="str">
        <f t="shared" si="203"/>
        <v>8420021210</v>
      </c>
      <c r="K1710" s="45" t="str">
        <f t="shared" si="204"/>
        <v>62104128420021210240</v>
      </c>
    </row>
    <row r="1711" spans="1:11">
      <c r="A1711" s="52" t="s">
        <v>1231</v>
      </c>
      <c r="B1711" s="53" t="s">
        <v>466</v>
      </c>
      <c r="C1711" s="53" t="s">
        <v>86</v>
      </c>
      <c r="D1711" s="53" t="s">
        <v>68</v>
      </c>
      <c r="E1711" s="54" t="s">
        <v>1109</v>
      </c>
      <c r="F1711" s="54" t="s">
        <v>46</v>
      </c>
      <c r="G1711" s="55">
        <f>VLOOKUP($K1711,'[1]исх данные 2018-2019'!$A$10:$H$548,6,0)</f>
        <v>5000000</v>
      </c>
      <c r="H1711" s="55">
        <f>VLOOKUP($K1711,'[1]исх данные 2018-2019'!$A$10:$H$548,7,0)</f>
        <v>5000000</v>
      </c>
      <c r="I1711" s="54">
        <v>8420021210</v>
      </c>
      <c r="J1711" s="36" t="str">
        <f t="shared" si="203"/>
        <v>8420021210</v>
      </c>
      <c r="K1711" s="45" t="str">
        <f t="shared" si="204"/>
        <v>62104128420021210244</v>
      </c>
    </row>
    <row r="1712" spans="1:11">
      <c r="A1712" s="40" t="s">
        <v>340</v>
      </c>
      <c r="B1712" s="41" t="s">
        <v>466</v>
      </c>
      <c r="C1712" s="42" t="s">
        <v>100</v>
      </c>
      <c r="D1712" s="42" t="s">
        <v>22</v>
      </c>
      <c r="E1712" s="42" t="s">
        <v>23</v>
      </c>
      <c r="F1712" s="42" t="s">
        <v>24</v>
      </c>
      <c r="G1712" s="43">
        <f t="shared" ref="G1712:H1717" si="208">G1713</f>
        <v>50000</v>
      </c>
      <c r="H1712" s="43">
        <f t="shared" si="208"/>
        <v>0</v>
      </c>
      <c r="I1712" s="42">
        <v>0</v>
      </c>
      <c r="J1712" s="36" t="str">
        <f t="shared" si="203"/>
        <v>0000000000</v>
      </c>
      <c r="K1712" s="45" t="str">
        <f t="shared" si="204"/>
        <v>62105000000000000000</v>
      </c>
    </row>
    <row r="1713" spans="1:11">
      <c r="A1713" s="47" t="s">
        <v>912</v>
      </c>
      <c r="B1713" s="48" t="s">
        <v>466</v>
      </c>
      <c r="C1713" s="49" t="s">
        <v>100</v>
      </c>
      <c r="D1713" s="49" t="s">
        <v>28</v>
      </c>
      <c r="E1713" s="49" t="s">
        <v>23</v>
      </c>
      <c r="F1713" s="49" t="s">
        <v>24</v>
      </c>
      <c r="G1713" s="50">
        <f t="shared" si="208"/>
        <v>50000</v>
      </c>
      <c r="H1713" s="50">
        <f t="shared" si="208"/>
        <v>0</v>
      </c>
      <c r="I1713" s="49">
        <v>0</v>
      </c>
      <c r="J1713" s="36" t="str">
        <f t="shared" si="203"/>
        <v>0000000000</v>
      </c>
      <c r="K1713" s="45" t="str">
        <f t="shared" si="204"/>
        <v>62105030000000000000</v>
      </c>
    </row>
    <row r="1714" spans="1:11" ht="38.25">
      <c r="A1714" s="57" t="s">
        <v>326</v>
      </c>
      <c r="B1714" s="54" t="s">
        <v>466</v>
      </c>
      <c r="C1714" s="54" t="s">
        <v>100</v>
      </c>
      <c r="D1714" s="54" t="s">
        <v>28</v>
      </c>
      <c r="E1714" s="54" t="s">
        <v>327</v>
      </c>
      <c r="F1714" s="54" t="s">
        <v>24</v>
      </c>
      <c r="G1714" s="93">
        <f t="shared" si="208"/>
        <v>50000</v>
      </c>
      <c r="H1714" s="93">
        <f t="shared" si="208"/>
        <v>0</v>
      </c>
      <c r="I1714" s="54">
        <v>400000000</v>
      </c>
      <c r="J1714" s="36" t="str">
        <f t="shared" si="203"/>
        <v>0400000000</v>
      </c>
      <c r="K1714" s="45" t="str">
        <f t="shared" si="204"/>
        <v>62105030400000000000</v>
      </c>
    </row>
    <row r="1715" spans="1:11" ht="25.5">
      <c r="A1715" s="52" t="s">
        <v>1255</v>
      </c>
      <c r="B1715" s="54" t="s">
        <v>466</v>
      </c>
      <c r="C1715" s="54" t="s">
        <v>100</v>
      </c>
      <c r="D1715" s="54" t="s">
        <v>28</v>
      </c>
      <c r="E1715" s="54" t="s">
        <v>602</v>
      </c>
      <c r="F1715" s="54" t="s">
        <v>24</v>
      </c>
      <c r="G1715" s="93">
        <f t="shared" si="208"/>
        <v>50000</v>
      </c>
      <c r="H1715" s="93">
        <f t="shared" si="208"/>
        <v>0</v>
      </c>
      <c r="I1715" s="54">
        <v>430000000</v>
      </c>
      <c r="J1715" s="36" t="str">
        <f t="shared" si="203"/>
        <v>0430000000</v>
      </c>
      <c r="K1715" s="45" t="str">
        <f t="shared" si="204"/>
        <v>62105030430000000000</v>
      </c>
    </row>
    <row r="1716" spans="1:11">
      <c r="A1716" s="214" t="s">
        <v>603</v>
      </c>
      <c r="B1716" s="66" t="s">
        <v>466</v>
      </c>
      <c r="C1716" s="67" t="s">
        <v>100</v>
      </c>
      <c r="D1716" s="67" t="s">
        <v>28</v>
      </c>
      <c r="E1716" s="54" t="s">
        <v>604</v>
      </c>
      <c r="F1716" s="67" t="s">
        <v>24</v>
      </c>
      <c r="G1716" s="68">
        <f t="shared" si="208"/>
        <v>50000</v>
      </c>
      <c r="H1716" s="68">
        <f t="shared" si="208"/>
        <v>0</v>
      </c>
      <c r="I1716" s="54">
        <v>430400000</v>
      </c>
      <c r="J1716" s="36" t="str">
        <f t="shared" si="203"/>
        <v>0430400000</v>
      </c>
      <c r="K1716" s="45" t="str">
        <f t="shared" si="204"/>
        <v>62105030430400000000</v>
      </c>
    </row>
    <row r="1717" spans="1:11">
      <c r="A1717" s="214" t="s">
        <v>605</v>
      </c>
      <c r="B1717" s="66" t="s">
        <v>466</v>
      </c>
      <c r="C1717" s="67" t="s">
        <v>100</v>
      </c>
      <c r="D1717" s="67" t="s">
        <v>28</v>
      </c>
      <c r="E1717" s="216" t="s">
        <v>606</v>
      </c>
      <c r="F1717" s="216" t="s">
        <v>24</v>
      </c>
      <c r="G1717" s="55">
        <f t="shared" si="208"/>
        <v>50000</v>
      </c>
      <c r="H1717" s="55">
        <f t="shared" si="208"/>
        <v>0</v>
      </c>
      <c r="I1717" s="216">
        <v>430420300</v>
      </c>
      <c r="J1717" s="36" t="str">
        <f t="shared" si="203"/>
        <v>0430420300</v>
      </c>
      <c r="K1717" s="45" t="str">
        <f t="shared" si="204"/>
        <v>62105030430420300000</v>
      </c>
    </row>
    <row r="1718" spans="1:11" ht="25.5">
      <c r="A1718" s="214" t="s">
        <v>43</v>
      </c>
      <c r="B1718" s="66" t="s">
        <v>466</v>
      </c>
      <c r="C1718" s="67" t="s">
        <v>100</v>
      </c>
      <c r="D1718" s="67" t="s">
        <v>28</v>
      </c>
      <c r="E1718" s="216" t="s">
        <v>606</v>
      </c>
      <c r="F1718" s="216" t="s">
        <v>44</v>
      </c>
      <c r="G1718" s="55">
        <f>G1719</f>
        <v>50000</v>
      </c>
      <c r="H1718" s="55">
        <f>H1719</f>
        <v>0</v>
      </c>
      <c r="I1718" s="216">
        <v>430420300</v>
      </c>
      <c r="J1718" s="36" t="str">
        <f t="shared" si="203"/>
        <v>0430420300</v>
      </c>
      <c r="K1718" s="45" t="str">
        <f t="shared" si="204"/>
        <v>62105030430420300240</v>
      </c>
    </row>
    <row r="1719" spans="1:11">
      <c r="A1719" s="52" t="s">
        <v>1231</v>
      </c>
      <c r="B1719" s="66" t="s">
        <v>466</v>
      </c>
      <c r="C1719" s="67" t="s">
        <v>100</v>
      </c>
      <c r="D1719" s="67" t="s">
        <v>28</v>
      </c>
      <c r="E1719" s="216" t="s">
        <v>606</v>
      </c>
      <c r="F1719" s="216" t="s">
        <v>46</v>
      </c>
      <c r="G1719" s="55">
        <f>VLOOKUP($K1719,'[1]исх данные 2018-2019'!$A$10:$H$548,6,0)</f>
        <v>50000</v>
      </c>
      <c r="H1719" s="55">
        <f>VLOOKUP($K1719,'[1]исх данные 2018-2019'!$A$10:$H$548,7,0)</f>
        <v>0</v>
      </c>
      <c r="I1719" s="216">
        <v>430420300</v>
      </c>
      <c r="J1719" s="36" t="str">
        <f t="shared" si="203"/>
        <v>0430420300</v>
      </c>
      <c r="K1719" s="45" t="str">
        <f t="shared" si="204"/>
        <v>62105030430420300244</v>
      </c>
    </row>
    <row r="1720" spans="1:11">
      <c r="A1720" s="40" t="s">
        <v>241</v>
      </c>
      <c r="B1720" s="41" t="s">
        <v>466</v>
      </c>
      <c r="C1720" s="42" t="s">
        <v>242</v>
      </c>
      <c r="D1720" s="42" t="s">
        <v>22</v>
      </c>
      <c r="E1720" s="42" t="s">
        <v>23</v>
      </c>
      <c r="F1720" s="42" t="s">
        <v>24</v>
      </c>
      <c r="G1720" s="43">
        <f>G1728+G1721</f>
        <v>5386850</v>
      </c>
      <c r="H1720" s="43">
        <f>H1728+H1721</f>
        <v>27702600</v>
      </c>
      <c r="I1720" s="42">
        <v>0</v>
      </c>
      <c r="J1720" s="36" t="str">
        <f t="shared" si="203"/>
        <v>0000000000</v>
      </c>
      <c r="K1720" s="45" t="str">
        <f t="shared" si="204"/>
        <v>62107000000000000000</v>
      </c>
    </row>
    <row r="1721" spans="1:11">
      <c r="A1721" s="47" t="s">
        <v>449</v>
      </c>
      <c r="B1721" s="48" t="s">
        <v>466</v>
      </c>
      <c r="C1721" s="49" t="s">
        <v>242</v>
      </c>
      <c r="D1721" s="49" t="s">
        <v>26</v>
      </c>
      <c r="E1721" s="49" t="s">
        <v>23</v>
      </c>
      <c r="F1721" s="49" t="s">
        <v>24</v>
      </c>
      <c r="G1721" s="50">
        <f t="shared" ref="G1721:H1724" si="209">G1722</f>
        <v>0</v>
      </c>
      <c r="H1721" s="50">
        <f t="shared" si="209"/>
        <v>20089580</v>
      </c>
      <c r="I1721" s="42"/>
      <c r="J1721" s="36" t="str">
        <f t="shared" si="203"/>
        <v>0000000000</v>
      </c>
      <c r="K1721" s="45" t="str">
        <f t="shared" si="204"/>
        <v>62107010000000000000</v>
      </c>
    </row>
    <row r="1722" spans="1:11">
      <c r="A1722" s="70" t="s">
        <v>450</v>
      </c>
      <c r="B1722" s="53" t="s">
        <v>466</v>
      </c>
      <c r="C1722" s="54" t="s">
        <v>242</v>
      </c>
      <c r="D1722" s="54" t="s">
        <v>26</v>
      </c>
      <c r="E1722" s="54" t="s">
        <v>451</v>
      </c>
      <c r="F1722" s="54" t="s">
        <v>24</v>
      </c>
      <c r="G1722" s="55">
        <f t="shared" si="209"/>
        <v>0</v>
      </c>
      <c r="H1722" s="55">
        <f t="shared" si="209"/>
        <v>20089580</v>
      </c>
      <c r="I1722" s="54">
        <v>100000000</v>
      </c>
      <c r="J1722" s="36" t="str">
        <f t="shared" si="203"/>
        <v>0100000000</v>
      </c>
      <c r="K1722" s="45" t="str">
        <f t="shared" si="204"/>
        <v>62107010100000000000</v>
      </c>
    </row>
    <row r="1723" spans="1:11" ht="25.5">
      <c r="A1723" s="52" t="s">
        <v>1115</v>
      </c>
      <c r="B1723" s="53" t="s">
        <v>466</v>
      </c>
      <c r="C1723" s="54" t="s">
        <v>242</v>
      </c>
      <c r="D1723" s="54" t="s">
        <v>26</v>
      </c>
      <c r="E1723" s="54" t="s">
        <v>1116</v>
      </c>
      <c r="F1723" s="54" t="s">
        <v>24</v>
      </c>
      <c r="G1723" s="55">
        <f t="shared" si="209"/>
        <v>0</v>
      </c>
      <c r="H1723" s="55">
        <f t="shared" si="209"/>
        <v>20089580</v>
      </c>
      <c r="I1723" s="54">
        <v>120000000</v>
      </c>
      <c r="J1723" s="36" t="str">
        <f t="shared" si="203"/>
        <v>0120000000</v>
      </c>
      <c r="K1723" s="45" t="str">
        <f t="shared" si="204"/>
        <v>62107010120000000000</v>
      </c>
    </row>
    <row r="1724" spans="1:11" ht="25.5">
      <c r="A1724" s="52" t="s">
        <v>1117</v>
      </c>
      <c r="B1724" s="53" t="s">
        <v>466</v>
      </c>
      <c r="C1724" s="54" t="s">
        <v>242</v>
      </c>
      <c r="D1724" s="54" t="s">
        <v>26</v>
      </c>
      <c r="E1724" s="54" t="s">
        <v>1118</v>
      </c>
      <c r="F1724" s="54" t="s">
        <v>24</v>
      </c>
      <c r="G1724" s="55">
        <f t="shared" si="209"/>
        <v>0</v>
      </c>
      <c r="H1724" s="55">
        <f t="shared" si="209"/>
        <v>20089580</v>
      </c>
      <c r="I1724" s="54">
        <v>120100000</v>
      </c>
      <c r="J1724" s="36" t="str">
        <f t="shared" si="203"/>
        <v>0120100000</v>
      </c>
      <c r="K1724" s="45" t="str">
        <f t="shared" si="204"/>
        <v>62107010120100000000</v>
      </c>
    </row>
    <row r="1725" spans="1:11" ht="25.5">
      <c r="A1725" s="52" t="s">
        <v>1132</v>
      </c>
      <c r="B1725" s="53" t="s">
        <v>466</v>
      </c>
      <c r="C1725" s="54" t="s">
        <v>242</v>
      </c>
      <c r="D1725" s="54" t="s">
        <v>26</v>
      </c>
      <c r="E1725" s="54" t="s">
        <v>1280</v>
      </c>
      <c r="F1725" s="54" t="s">
        <v>24</v>
      </c>
      <c r="G1725" s="55">
        <f>G1726</f>
        <v>0</v>
      </c>
      <c r="H1725" s="55">
        <f>H1726</f>
        <v>20089580</v>
      </c>
      <c r="I1725" s="54">
        <v>120140010</v>
      </c>
      <c r="J1725" s="36" t="str">
        <f t="shared" si="203"/>
        <v>0120140010</v>
      </c>
      <c r="K1725" s="45" t="str">
        <f t="shared" si="204"/>
        <v>62107010120140010000</v>
      </c>
    </row>
    <row r="1726" spans="1:11">
      <c r="A1726" s="52" t="s">
        <v>346</v>
      </c>
      <c r="B1726" s="53" t="s">
        <v>466</v>
      </c>
      <c r="C1726" s="54" t="s">
        <v>242</v>
      </c>
      <c r="D1726" s="54" t="s">
        <v>26</v>
      </c>
      <c r="E1726" s="54" t="s">
        <v>1280</v>
      </c>
      <c r="F1726" s="54" t="s">
        <v>347</v>
      </c>
      <c r="G1726" s="55">
        <f>SUM(G1727:G1727)</f>
        <v>0</v>
      </c>
      <c r="H1726" s="55">
        <f>SUM(H1727:H1727)</f>
        <v>20089580</v>
      </c>
      <c r="I1726" s="54">
        <v>120140010</v>
      </c>
      <c r="J1726" s="36" t="str">
        <f t="shared" si="203"/>
        <v>0120140010</v>
      </c>
      <c r="K1726" s="45" t="str">
        <f t="shared" si="204"/>
        <v>62107010120140010410</v>
      </c>
    </row>
    <row r="1727" spans="1:11" ht="25.5">
      <c r="A1727" s="52" t="s">
        <v>1038</v>
      </c>
      <c r="B1727" s="53" t="s">
        <v>466</v>
      </c>
      <c r="C1727" s="54" t="s">
        <v>242</v>
      </c>
      <c r="D1727" s="54" t="s">
        <v>26</v>
      </c>
      <c r="E1727" s="54" t="s">
        <v>1280</v>
      </c>
      <c r="F1727" s="54" t="s">
        <v>1039</v>
      </c>
      <c r="G1727" s="55">
        <f>VLOOKUP($K1727,'[1]исх данные 2018-2019'!$A$10:$H$548,6,0)</f>
        <v>0</v>
      </c>
      <c r="H1727" s="55">
        <f>VLOOKUP($K1727,'[1]исх данные 2018-2019'!$A$10:$H$548,7,0)</f>
        <v>20089580</v>
      </c>
      <c r="I1727" s="54">
        <v>120140010</v>
      </c>
      <c r="J1727" s="36" t="str">
        <f t="shared" si="203"/>
        <v>0120140010</v>
      </c>
      <c r="K1727" s="45" t="str">
        <f t="shared" si="204"/>
        <v>62107010120140010414</v>
      </c>
    </row>
    <row r="1728" spans="1:11">
      <c r="A1728" s="47" t="s">
        <v>490</v>
      </c>
      <c r="B1728" s="48" t="s">
        <v>466</v>
      </c>
      <c r="C1728" s="49" t="s">
        <v>242</v>
      </c>
      <c r="D1728" s="49" t="s">
        <v>75</v>
      </c>
      <c r="E1728" s="49" t="s">
        <v>23</v>
      </c>
      <c r="F1728" s="49" t="s">
        <v>24</v>
      </c>
      <c r="G1728" s="50">
        <f>G1729</f>
        <v>5386850</v>
      </c>
      <c r="H1728" s="50">
        <f>H1729</f>
        <v>7613020</v>
      </c>
      <c r="I1728" s="49">
        <v>0</v>
      </c>
      <c r="J1728" s="36" t="str">
        <f t="shared" si="203"/>
        <v>0000000000</v>
      </c>
      <c r="K1728" s="45" t="str">
        <f t="shared" si="204"/>
        <v>62107020000000000000</v>
      </c>
    </row>
    <row r="1729" spans="1:11">
      <c r="A1729" s="70" t="s">
        <v>450</v>
      </c>
      <c r="B1729" s="53" t="s">
        <v>466</v>
      </c>
      <c r="C1729" s="54" t="s">
        <v>242</v>
      </c>
      <c r="D1729" s="54" t="s">
        <v>75</v>
      </c>
      <c r="E1729" s="54" t="s">
        <v>451</v>
      </c>
      <c r="F1729" s="54" t="s">
        <v>24</v>
      </c>
      <c r="G1729" s="55">
        <f t="shared" ref="G1729:H1733" si="210">G1730</f>
        <v>5386850</v>
      </c>
      <c r="H1729" s="55">
        <f t="shared" si="210"/>
        <v>7613020</v>
      </c>
      <c r="I1729" s="54">
        <v>100000000</v>
      </c>
      <c r="J1729" s="36" t="str">
        <f t="shared" si="203"/>
        <v>0100000000</v>
      </c>
      <c r="K1729" s="45" t="str">
        <f t="shared" si="204"/>
        <v>62107020100000000000</v>
      </c>
    </row>
    <row r="1730" spans="1:11" ht="25.5">
      <c r="A1730" s="52" t="s">
        <v>1115</v>
      </c>
      <c r="B1730" s="53" t="s">
        <v>466</v>
      </c>
      <c r="C1730" s="54" t="s">
        <v>242</v>
      </c>
      <c r="D1730" s="54" t="s">
        <v>75</v>
      </c>
      <c r="E1730" s="54" t="s">
        <v>1116</v>
      </c>
      <c r="F1730" s="54" t="s">
        <v>24</v>
      </c>
      <c r="G1730" s="55">
        <f t="shared" si="210"/>
        <v>5386850</v>
      </c>
      <c r="H1730" s="55">
        <f t="shared" si="210"/>
        <v>7613020</v>
      </c>
      <c r="I1730" s="54">
        <v>120000000</v>
      </c>
      <c r="J1730" s="36" t="str">
        <f t="shared" si="203"/>
        <v>0120000000</v>
      </c>
      <c r="K1730" s="45" t="str">
        <f t="shared" si="204"/>
        <v>62107020120000000000</v>
      </c>
    </row>
    <row r="1731" spans="1:11" ht="25.5">
      <c r="A1731" s="52" t="s">
        <v>1117</v>
      </c>
      <c r="B1731" s="53" t="s">
        <v>466</v>
      </c>
      <c r="C1731" s="54" t="s">
        <v>242</v>
      </c>
      <c r="D1731" s="54" t="s">
        <v>75</v>
      </c>
      <c r="E1731" s="54" t="s">
        <v>1118</v>
      </c>
      <c r="F1731" s="54" t="s">
        <v>24</v>
      </c>
      <c r="G1731" s="55">
        <f t="shared" si="210"/>
        <v>5386850</v>
      </c>
      <c r="H1731" s="55">
        <f t="shared" si="210"/>
        <v>7613020</v>
      </c>
      <c r="I1731" s="54">
        <v>120100000</v>
      </c>
      <c r="J1731" s="36" t="str">
        <f t="shared" si="203"/>
        <v>0120100000</v>
      </c>
      <c r="K1731" s="45" t="str">
        <f t="shared" si="204"/>
        <v>62107020120100000000</v>
      </c>
    </row>
    <row r="1732" spans="1:11" ht="25.5">
      <c r="A1732" s="52" t="s">
        <v>1132</v>
      </c>
      <c r="B1732" s="53" t="s">
        <v>466</v>
      </c>
      <c r="C1732" s="54" t="s">
        <v>242</v>
      </c>
      <c r="D1732" s="54" t="s">
        <v>75</v>
      </c>
      <c r="E1732" s="54" t="s">
        <v>1280</v>
      </c>
      <c r="F1732" s="54" t="s">
        <v>24</v>
      </c>
      <c r="G1732" s="55">
        <f t="shared" si="210"/>
        <v>5386850</v>
      </c>
      <c r="H1732" s="55">
        <f t="shared" si="210"/>
        <v>7613020</v>
      </c>
      <c r="I1732" s="54">
        <v>120140010</v>
      </c>
      <c r="J1732" s="36" t="str">
        <f t="shared" si="203"/>
        <v>0120140010</v>
      </c>
      <c r="K1732" s="45" t="str">
        <f t="shared" si="204"/>
        <v>62107020120140010000</v>
      </c>
    </row>
    <row r="1733" spans="1:11">
      <c r="A1733" s="52" t="s">
        <v>346</v>
      </c>
      <c r="B1733" s="53" t="s">
        <v>466</v>
      </c>
      <c r="C1733" s="54" t="s">
        <v>242</v>
      </c>
      <c r="D1733" s="54" t="s">
        <v>75</v>
      </c>
      <c r="E1733" s="54" t="s">
        <v>1280</v>
      </c>
      <c r="F1733" s="54" t="s">
        <v>347</v>
      </c>
      <c r="G1733" s="55">
        <f t="shared" si="210"/>
        <v>5386850</v>
      </c>
      <c r="H1733" s="55">
        <f t="shared" si="210"/>
        <v>7613020</v>
      </c>
      <c r="I1733" s="54">
        <v>120140010</v>
      </c>
      <c r="J1733" s="36" t="str">
        <f t="shared" si="203"/>
        <v>0120140010</v>
      </c>
      <c r="K1733" s="45" t="str">
        <f t="shared" si="204"/>
        <v>62107020120140010410</v>
      </c>
    </row>
    <row r="1734" spans="1:11" ht="25.5">
      <c r="A1734" s="52" t="s">
        <v>1038</v>
      </c>
      <c r="B1734" s="53" t="s">
        <v>466</v>
      </c>
      <c r="C1734" s="54" t="s">
        <v>242</v>
      </c>
      <c r="D1734" s="54" t="s">
        <v>75</v>
      </c>
      <c r="E1734" s="54" t="s">
        <v>1280</v>
      </c>
      <c r="F1734" s="54" t="s">
        <v>1039</v>
      </c>
      <c r="G1734" s="55">
        <f>VLOOKUP($K1734,'[1]исх данные 2018-2019'!$A$10:$H$548,6,0)</f>
        <v>5386850</v>
      </c>
      <c r="H1734" s="55">
        <f>VLOOKUP($K1734,'[1]исх данные 2018-2019'!$A$10:$H$548,7,0)</f>
        <v>7613020</v>
      </c>
      <c r="I1734" s="54">
        <v>120140010</v>
      </c>
      <c r="J1734" s="36" t="str">
        <f t="shared" si="203"/>
        <v>0120140010</v>
      </c>
      <c r="K1734" s="45" t="str">
        <f t="shared" si="204"/>
        <v>62107020120140010414</v>
      </c>
    </row>
    <row r="1735" spans="1:11">
      <c r="A1735" s="40" t="s">
        <v>645</v>
      </c>
      <c r="B1735" s="41" t="s">
        <v>466</v>
      </c>
      <c r="C1735" s="42" t="s">
        <v>251</v>
      </c>
      <c r="D1735" s="42" t="s">
        <v>22</v>
      </c>
      <c r="E1735" s="42" t="s">
        <v>23</v>
      </c>
      <c r="F1735" s="42" t="s">
        <v>24</v>
      </c>
      <c r="G1735" s="43">
        <f t="shared" ref="G1735:H1735" si="211">G1736</f>
        <v>800000</v>
      </c>
      <c r="H1735" s="43">
        <f t="shared" si="211"/>
        <v>800000</v>
      </c>
      <c r="I1735" s="42">
        <v>0</v>
      </c>
      <c r="J1735" s="36" t="str">
        <f t="shared" si="203"/>
        <v>0000000000</v>
      </c>
      <c r="K1735" s="45" t="str">
        <f t="shared" si="204"/>
        <v>62108000000000000000</v>
      </c>
    </row>
    <row r="1736" spans="1:11">
      <c r="A1736" s="47" t="s">
        <v>252</v>
      </c>
      <c r="B1736" s="48" t="s">
        <v>466</v>
      </c>
      <c r="C1736" s="49" t="s">
        <v>251</v>
      </c>
      <c r="D1736" s="49" t="s">
        <v>26</v>
      </c>
      <c r="E1736" s="49" t="s">
        <v>23</v>
      </c>
      <c r="F1736" s="49" t="s">
        <v>24</v>
      </c>
      <c r="G1736" s="50">
        <f>G1737</f>
        <v>800000</v>
      </c>
      <c r="H1736" s="50">
        <f>H1737</f>
        <v>800000</v>
      </c>
      <c r="I1736" s="49">
        <v>0</v>
      </c>
      <c r="J1736" s="36" t="str">
        <f t="shared" si="203"/>
        <v>0000000000</v>
      </c>
      <c r="K1736" s="45" t="str">
        <f t="shared" si="204"/>
        <v>62108010000000000000</v>
      </c>
    </row>
    <row r="1737" spans="1:11">
      <c r="A1737" s="52" t="s">
        <v>253</v>
      </c>
      <c r="B1737" s="53" t="s">
        <v>466</v>
      </c>
      <c r="C1737" s="54" t="s">
        <v>251</v>
      </c>
      <c r="D1737" s="54" t="s">
        <v>26</v>
      </c>
      <c r="E1737" s="67" t="s">
        <v>254</v>
      </c>
      <c r="F1737" s="54" t="s">
        <v>24</v>
      </c>
      <c r="G1737" s="55">
        <f>G1738</f>
        <v>800000</v>
      </c>
      <c r="H1737" s="55">
        <f>H1738</f>
        <v>800000</v>
      </c>
      <c r="I1737" s="67">
        <v>700000000</v>
      </c>
      <c r="J1737" s="36" t="str">
        <f t="shared" si="203"/>
        <v>0700000000</v>
      </c>
      <c r="K1737" s="45" t="str">
        <f t="shared" si="204"/>
        <v>62108010700000000000</v>
      </c>
    </row>
    <row r="1738" spans="1:11" ht="38.25">
      <c r="A1738" s="52" t="s">
        <v>437</v>
      </c>
      <c r="B1738" s="53" t="s">
        <v>466</v>
      </c>
      <c r="C1738" s="54" t="s">
        <v>251</v>
      </c>
      <c r="D1738" s="54" t="s">
        <v>26</v>
      </c>
      <c r="E1738" s="67" t="s">
        <v>256</v>
      </c>
      <c r="F1738" s="54" t="s">
        <v>24</v>
      </c>
      <c r="G1738" s="55">
        <f t="shared" ref="G1738:H1740" si="212">G1739</f>
        <v>800000</v>
      </c>
      <c r="H1738" s="55">
        <f t="shared" si="212"/>
        <v>800000</v>
      </c>
      <c r="I1738" s="67">
        <v>710000000</v>
      </c>
      <c r="J1738" s="36" t="str">
        <f t="shared" si="203"/>
        <v>0710000000</v>
      </c>
      <c r="K1738" s="45" t="str">
        <f t="shared" si="204"/>
        <v>62108010710000000000</v>
      </c>
    </row>
    <row r="1739" spans="1:11" ht="51">
      <c r="A1739" s="52" t="s">
        <v>257</v>
      </c>
      <c r="B1739" s="53" t="s">
        <v>466</v>
      </c>
      <c r="C1739" s="54" t="s">
        <v>251</v>
      </c>
      <c r="D1739" s="54" t="s">
        <v>26</v>
      </c>
      <c r="E1739" s="67" t="s">
        <v>258</v>
      </c>
      <c r="F1739" s="54" t="s">
        <v>24</v>
      </c>
      <c r="G1739" s="55">
        <f t="shared" si="212"/>
        <v>800000</v>
      </c>
      <c r="H1739" s="55">
        <f t="shared" si="212"/>
        <v>800000</v>
      </c>
      <c r="I1739" s="67">
        <v>710100000</v>
      </c>
      <c r="J1739" s="36" t="str">
        <f t="shared" si="203"/>
        <v>0710100000</v>
      </c>
      <c r="K1739" s="45" t="str">
        <f t="shared" si="204"/>
        <v>62108010710100000000</v>
      </c>
    </row>
    <row r="1740" spans="1:11">
      <c r="A1740" s="52" t="s">
        <v>259</v>
      </c>
      <c r="B1740" s="53" t="s">
        <v>466</v>
      </c>
      <c r="C1740" s="54" t="s">
        <v>251</v>
      </c>
      <c r="D1740" s="54" t="s">
        <v>26</v>
      </c>
      <c r="E1740" s="67" t="s">
        <v>260</v>
      </c>
      <c r="F1740" s="54" t="s">
        <v>24</v>
      </c>
      <c r="G1740" s="55">
        <f t="shared" si="212"/>
        <v>800000</v>
      </c>
      <c r="H1740" s="55">
        <f t="shared" si="212"/>
        <v>800000</v>
      </c>
      <c r="I1740" s="67">
        <v>710120060</v>
      </c>
      <c r="J1740" s="36" t="str">
        <f t="shared" si="203"/>
        <v>0710120060</v>
      </c>
      <c r="K1740" s="45" t="str">
        <f t="shared" si="204"/>
        <v>62108010710120060000</v>
      </c>
    </row>
    <row r="1741" spans="1:11" ht="25.5">
      <c r="A1741" s="57" t="s">
        <v>43</v>
      </c>
      <c r="B1741" s="53" t="s">
        <v>466</v>
      </c>
      <c r="C1741" s="54" t="s">
        <v>251</v>
      </c>
      <c r="D1741" s="54" t="s">
        <v>26</v>
      </c>
      <c r="E1741" s="67" t="s">
        <v>260</v>
      </c>
      <c r="F1741" s="54" t="s">
        <v>44</v>
      </c>
      <c r="G1741" s="55">
        <f>G1742</f>
        <v>800000</v>
      </c>
      <c r="H1741" s="55">
        <f>H1742</f>
        <v>800000</v>
      </c>
      <c r="I1741" s="67">
        <v>710120060</v>
      </c>
      <c r="J1741" s="36" t="str">
        <f t="shared" si="203"/>
        <v>0710120060</v>
      </c>
      <c r="K1741" s="45" t="str">
        <f t="shared" si="204"/>
        <v>62108010710120060240</v>
      </c>
    </row>
    <row r="1742" spans="1:11">
      <c r="A1742" s="52" t="s">
        <v>1231</v>
      </c>
      <c r="B1742" s="53" t="s">
        <v>466</v>
      </c>
      <c r="C1742" s="54" t="s">
        <v>251</v>
      </c>
      <c r="D1742" s="54" t="s">
        <v>26</v>
      </c>
      <c r="E1742" s="67" t="s">
        <v>260</v>
      </c>
      <c r="F1742" s="54" t="s">
        <v>46</v>
      </c>
      <c r="G1742" s="55">
        <f>VLOOKUP($K1742,'[1]исх данные 2018-2019'!$A$10:$H$548,6,0)</f>
        <v>800000</v>
      </c>
      <c r="H1742" s="55">
        <f>VLOOKUP($K1742,'[1]исх данные 2018-2019'!$A$10:$H$548,7,0)</f>
        <v>800000</v>
      </c>
      <c r="I1742" s="67">
        <v>710120060</v>
      </c>
      <c r="J1742" s="36" t="str">
        <f t="shared" si="203"/>
        <v>0710120060</v>
      </c>
      <c r="K1742" s="45" t="str">
        <f t="shared" si="204"/>
        <v>62108010710120060244</v>
      </c>
    </row>
    <row r="1743" spans="1:11">
      <c r="A1743" s="52"/>
      <c r="B1743" s="53"/>
      <c r="C1743" s="54"/>
      <c r="D1743" s="54"/>
      <c r="E1743" s="54"/>
      <c r="F1743" s="54"/>
      <c r="G1743" s="55"/>
      <c r="H1743" s="55"/>
      <c r="I1743" s="54"/>
      <c r="J1743" s="36" t="str">
        <f t="shared" si="203"/>
        <v>0000000000</v>
      </c>
      <c r="K1743" s="45" t="str">
        <f t="shared" si="204"/>
        <v>0000000000</v>
      </c>
    </row>
    <row r="1744" spans="1:11" ht="25.5">
      <c r="A1744" s="31" t="s">
        <v>1139</v>
      </c>
      <c r="B1744" s="32" t="s">
        <v>1140</v>
      </c>
      <c r="C1744" s="33" t="s">
        <v>22</v>
      </c>
      <c r="D1744" s="33" t="s">
        <v>22</v>
      </c>
      <c r="E1744" s="33" t="s">
        <v>23</v>
      </c>
      <c r="F1744" s="33" t="s">
        <v>24</v>
      </c>
      <c r="G1744" s="34">
        <f>G1745</f>
        <v>71663040</v>
      </c>
      <c r="H1744" s="34">
        <f>H1745</f>
        <v>71312980</v>
      </c>
      <c r="I1744" s="33">
        <v>0</v>
      </c>
      <c r="J1744" s="36" t="str">
        <f t="shared" si="203"/>
        <v>0000000000</v>
      </c>
      <c r="K1744" s="45" t="str">
        <f t="shared" si="204"/>
        <v>62400000000000000000</v>
      </c>
    </row>
    <row r="1745" spans="1:11">
      <c r="A1745" s="40" t="s">
        <v>1146</v>
      </c>
      <c r="B1745" s="41" t="s">
        <v>1140</v>
      </c>
      <c r="C1745" s="42" t="s">
        <v>28</v>
      </c>
      <c r="D1745" s="42" t="s">
        <v>22</v>
      </c>
      <c r="E1745" s="42" t="s">
        <v>23</v>
      </c>
      <c r="F1745" s="42" t="s">
        <v>24</v>
      </c>
      <c r="G1745" s="43">
        <f t="shared" ref="G1745:H1745" si="213">G1746</f>
        <v>71663040</v>
      </c>
      <c r="H1745" s="43">
        <f t="shared" si="213"/>
        <v>71312980</v>
      </c>
      <c r="I1745" s="42">
        <v>0</v>
      </c>
      <c r="J1745" s="36" t="str">
        <f t="shared" si="203"/>
        <v>0000000000</v>
      </c>
      <c r="K1745" s="45" t="str">
        <f t="shared" si="204"/>
        <v>62403000000000000000</v>
      </c>
    </row>
    <row r="1746" spans="1:11" ht="25.5">
      <c r="A1746" s="47" t="s">
        <v>1147</v>
      </c>
      <c r="B1746" s="48" t="s">
        <v>1140</v>
      </c>
      <c r="C1746" s="49" t="s">
        <v>28</v>
      </c>
      <c r="D1746" s="49" t="s">
        <v>520</v>
      </c>
      <c r="E1746" s="49" t="s">
        <v>23</v>
      </c>
      <c r="F1746" s="49" t="s">
        <v>24</v>
      </c>
      <c r="G1746" s="50">
        <f>G1747+G1753+G1805</f>
        <v>71663040</v>
      </c>
      <c r="H1746" s="50">
        <f>H1747+H1753+H1805</f>
        <v>71312980</v>
      </c>
      <c r="I1746" s="49">
        <v>0</v>
      </c>
      <c r="J1746" s="36" t="str">
        <f t="shared" si="203"/>
        <v>0000000000</v>
      </c>
      <c r="K1746" s="45" t="str">
        <f t="shared" si="204"/>
        <v>62403090000000000000</v>
      </c>
    </row>
    <row r="1747" spans="1:11" ht="25.5">
      <c r="A1747" s="87" t="s">
        <v>162</v>
      </c>
      <c r="B1747" s="53" t="s">
        <v>1140</v>
      </c>
      <c r="C1747" s="54" t="s">
        <v>28</v>
      </c>
      <c r="D1747" s="54" t="s">
        <v>520</v>
      </c>
      <c r="E1747" s="54" t="s">
        <v>163</v>
      </c>
      <c r="F1747" s="54" t="s">
        <v>24</v>
      </c>
      <c r="G1747" s="55">
        <f>G1748</f>
        <v>22950</v>
      </c>
      <c r="H1747" s="55">
        <f>H1748</f>
        <v>22950</v>
      </c>
      <c r="I1747" s="54">
        <v>1500000000</v>
      </c>
      <c r="J1747" s="36" t="str">
        <f t="shared" si="203"/>
        <v>1500000000</v>
      </c>
      <c r="K1747" s="45" t="str">
        <f t="shared" si="204"/>
        <v>62403091500000000000</v>
      </c>
    </row>
    <row r="1748" spans="1:11">
      <c r="A1748" s="52" t="s">
        <v>184</v>
      </c>
      <c r="B1748" s="53" t="s">
        <v>1140</v>
      </c>
      <c r="C1748" s="54" t="s">
        <v>28</v>
      </c>
      <c r="D1748" s="54" t="s">
        <v>520</v>
      </c>
      <c r="E1748" s="54" t="s">
        <v>185</v>
      </c>
      <c r="F1748" s="54" t="s">
        <v>24</v>
      </c>
      <c r="G1748" s="55">
        <f t="shared" ref="G1748:H1750" si="214">G1749</f>
        <v>22950</v>
      </c>
      <c r="H1748" s="55">
        <f t="shared" si="214"/>
        <v>22950</v>
      </c>
      <c r="I1748" s="54">
        <v>1530000000</v>
      </c>
      <c r="J1748" s="36" t="str">
        <f t="shared" si="203"/>
        <v>1530000000</v>
      </c>
      <c r="K1748" s="45" t="str">
        <f t="shared" si="204"/>
        <v>62403091530000000000</v>
      </c>
    </row>
    <row r="1749" spans="1:11" ht="25.5">
      <c r="A1749" s="87" t="s">
        <v>1148</v>
      </c>
      <c r="B1749" s="53" t="s">
        <v>1140</v>
      </c>
      <c r="C1749" s="54" t="s">
        <v>28</v>
      </c>
      <c r="D1749" s="54" t="s">
        <v>520</v>
      </c>
      <c r="E1749" s="54" t="s">
        <v>1149</v>
      </c>
      <c r="F1749" s="54" t="s">
        <v>24</v>
      </c>
      <c r="G1749" s="55">
        <f t="shared" si="214"/>
        <v>22950</v>
      </c>
      <c r="H1749" s="55">
        <f t="shared" si="214"/>
        <v>22950</v>
      </c>
      <c r="I1749" s="54">
        <v>1530200000</v>
      </c>
      <c r="J1749" s="36" t="str">
        <f t="shared" si="203"/>
        <v>1530200000</v>
      </c>
      <c r="K1749" s="45" t="str">
        <f t="shared" si="204"/>
        <v>62403091530200000000</v>
      </c>
    </row>
    <row r="1750" spans="1:11" ht="25.5">
      <c r="A1750" s="87" t="s">
        <v>1150</v>
      </c>
      <c r="B1750" s="53" t="s">
        <v>1140</v>
      </c>
      <c r="C1750" s="54" t="s">
        <v>28</v>
      </c>
      <c r="D1750" s="54" t="s">
        <v>520</v>
      </c>
      <c r="E1750" s="54" t="s">
        <v>1151</v>
      </c>
      <c r="F1750" s="54" t="s">
        <v>24</v>
      </c>
      <c r="G1750" s="55">
        <f t="shared" si="214"/>
        <v>22950</v>
      </c>
      <c r="H1750" s="55">
        <f t="shared" si="214"/>
        <v>22950</v>
      </c>
      <c r="I1750" s="54">
        <v>1530221290</v>
      </c>
      <c r="J1750" s="36" t="str">
        <f t="shared" si="203"/>
        <v>1530221290</v>
      </c>
      <c r="K1750" s="45" t="str">
        <f t="shared" si="204"/>
        <v>62403091530221290000</v>
      </c>
    </row>
    <row r="1751" spans="1:11" ht="25.5">
      <c r="A1751" s="87" t="s">
        <v>43</v>
      </c>
      <c r="B1751" s="53" t="s">
        <v>1140</v>
      </c>
      <c r="C1751" s="54" t="s">
        <v>28</v>
      </c>
      <c r="D1751" s="54" t="s">
        <v>520</v>
      </c>
      <c r="E1751" s="54" t="s">
        <v>1151</v>
      </c>
      <c r="F1751" s="54" t="s">
        <v>44</v>
      </c>
      <c r="G1751" s="55">
        <f>G1752</f>
        <v>22950</v>
      </c>
      <c r="H1751" s="55">
        <f>H1752</f>
        <v>22950</v>
      </c>
      <c r="I1751" s="54">
        <v>1530221290</v>
      </c>
      <c r="J1751" s="36" t="str">
        <f t="shared" si="203"/>
        <v>1530221290</v>
      </c>
      <c r="K1751" s="45" t="str">
        <f t="shared" si="204"/>
        <v>62403091530221290240</v>
      </c>
    </row>
    <row r="1752" spans="1:11">
      <c r="A1752" s="52" t="s">
        <v>1231</v>
      </c>
      <c r="B1752" s="53" t="s">
        <v>1140</v>
      </c>
      <c r="C1752" s="54" t="s">
        <v>28</v>
      </c>
      <c r="D1752" s="54" t="s">
        <v>520</v>
      </c>
      <c r="E1752" s="54" t="s">
        <v>1151</v>
      </c>
      <c r="F1752" s="54" t="s">
        <v>46</v>
      </c>
      <c r="G1752" s="55">
        <f>VLOOKUP($K1752,'[1]исх данные 2018-2019'!$A$10:$H$548,6,0)</f>
        <v>22950</v>
      </c>
      <c r="H1752" s="55">
        <f>VLOOKUP($K1752,'[1]исх данные 2018-2019'!$A$10:$H$548,7,0)</f>
        <v>22950</v>
      </c>
      <c r="I1752" s="54">
        <v>1530221290</v>
      </c>
      <c r="J1752" s="36" t="str">
        <f t="shared" si="203"/>
        <v>1530221290</v>
      </c>
      <c r="K1752" s="45" t="str">
        <f t="shared" si="204"/>
        <v>62403091530221290244</v>
      </c>
    </row>
    <row r="1753" spans="1:11" ht="51">
      <c r="A1753" s="52" t="s">
        <v>482</v>
      </c>
      <c r="B1753" s="53" t="s">
        <v>1140</v>
      </c>
      <c r="C1753" s="54" t="s">
        <v>28</v>
      </c>
      <c r="D1753" s="54" t="s">
        <v>520</v>
      </c>
      <c r="E1753" s="54" t="s">
        <v>483</v>
      </c>
      <c r="F1753" s="54" t="s">
        <v>24</v>
      </c>
      <c r="G1753" s="55">
        <f>G1754+G1774+G1781</f>
        <v>56290600</v>
      </c>
      <c r="H1753" s="55">
        <f>H1754+H1774+H1781</f>
        <v>55940540</v>
      </c>
      <c r="I1753" s="54">
        <v>1600000000</v>
      </c>
      <c r="J1753" s="36" t="str">
        <f t="shared" si="203"/>
        <v>1600000000</v>
      </c>
      <c r="K1753" s="45" t="str">
        <f t="shared" si="204"/>
        <v>62403091600000000000</v>
      </c>
    </row>
    <row r="1754" spans="1:11" ht="25.5">
      <c r="A1754" s="52" t="s">
        <v>1152</v>
      </c>
      <c r="B1754" s="53" t="s">
        <v>1140</v>
      </c>
      <c r="C1754" s="54" t="s">
        <v>28</v>
      </c>
      <c r="D1754" s="54" t="s">
        <v>520</v>
      </c>
      <c r="E1754" s="54" t="s">
        <v>1153</v>
      </c>
      <c r="F1754" s="54" t="s">
        <v>24</v>
      </c>
      <c r="G1754" s="55">
        <f>G1755+G1759+G1770</f>
        <v>31046150</v>
      </c>
      <c r="H1754" s="55">
        <f>H1755+H1759+H1770</f>
        <v>31046150</v>
      </c>
      <c r="I1754" s="54">
        <v>1610000000</v>
      </c>
      <c r="J1754" s="36" t="str">
        <f t="shared" si="203"/>
        <v>1610000000</v>
      </c>
      <c r="K1754" s="45" t="str">
        <f t="shared" si="204"/>
        <v>62403091610000000000</v>
      </c>
    </row>
    <row r="1755" spans="1:11" ht="38.25">
      <c r="A1755" s="52" t="s">
        <v>1154</v>
      </c>
      <c r="B1755" s="53" t="s">
        <v>1140</v>
      </c>
      <c r="C1755" s="54" t="s">
        <v>28</v>
      </c>
      <c r="D1755" s="54" t="s">
        <v>520</v>
      </c>
      <c r="E1755" s="54" t="s">
        <v>1155</v>
      </c>
      <c r="F1755" s="54" t="s">
        <v>24</v>
      </c>
      <c r="G1755" s="55">
        <f t="shared" ref="G1755:H1756" si="215">G1756</f>
        <v>100000</v>
      </c>
      <c r="H1755" s="55">
        <f t="shared" si="215"/>
        <v>100000</v>
      </c>
      <c r="I1755" s="54">
        <v>1610100000</v>
      </c>
      <c r="J1755" s="36" t="str">
        <f t="shared" si="203"/>
        <v>1610100000</v>
      </c>
      <c r="K1755" s="45" t="str">
        <f t="shared" si="204"/>
        <v>62403091610100000000</v>
      </c>
    </row>
    <row r="1756" spans="1:11" ht="38.25">
      <c r="A1756" s="87" t="s">
        <v>1156</v>
      </c>
      <c r="B1756" s="53" t="s">
        <v>1140</v>
      </c>
      <c r="C1756" s="54" t="s">
        <v>28</v>
      </c>
      <c r="D1756" s="54" t="s">
        <v>520</v>
      </c>
      <c r="E1756" s="54" t="s">
        <v>1157</v>
      </c>
      <c r="F1756" s="54" t="s">
        <v>24</v>
      </c>
      <c r="G1756" s="55">
        <f t="shared" si="215"/>
        <v>100000</v>
      </c>
      <c r="H1756" s="55">
        <f t="shared" si="215"/>
        <v>100000</v>
      </c>
      <c r="I1756" s="54">
        <v>1610120120</v>
      </c>
      <c r="J1756" s="36" t="str">
        <f t="shared" si="203"/>
        <v>1610120120</v>
      </c>
      <c r="K1756" s="45" t="str">
        <f t="shared" si="204"/>
        <v>62403091610120120000</v>
      </c>
    </row>
    <row r="1757" spans="1:11" ht="25.5">
      <c r="A1757" s="52" t="s">
        <v>43</v>
      </c>
      <c r="B1757" s="53" t="s">
        <v>1140</v>
      </c>
      <c r="C1757" s="54" t="s">
        <v>28</v>
      </c>
      <c r="D1757" s="54" t="s">
        <v>520</v>
      </c>
      <c r="E1757" s="54" t="s">
        <v>1157</v>
      </c>
      <c r="F1757" s="54" t="s">
        <v>44</v>
      </c>
      <c r="G1757" s="55">
        <f>G1758</f>
        <v>100000</v>
      </c>
      <c r="H1757" s="55">
        <f>H1758</f>
        <v>100000</v>
      </c>
      <c r="I1757" s="54">
        <v>1610120120</v>
      </c>
      <c r="J1757" s="36" t="str">
        <f t="shared" si="203"/>
        <v>1610120120</v>
      </c>
      <c r="K1757" s="45" t="str">
        <f t="shared" si="204"/>
        <v>62403091610120120240</v>
      </c>
    </row>
    <row r="1758" spans="1:11">
      <c r="A1758" s="52" t="s">
        <v>1231</v>
      </c>
      <c r="B1758" s="53" t="s">
        <v>1140</v>
      </c>
      <c r="C1758" s="54" t="s">
        <v>28</v>
      </c>
      <c r="D1758" s="54" t="s">
        <v>520</v>
      </c>
      <c r="E1758" s="54" t="s">
        <v>1157</v>
      </c>
      <c r="F1758" s="54" t="s">
        <v>46</v>
      </c>
      <c r="G1758" s="55">
        <f>VLOOKUP($K1758,'[1]исх данные 2018-2019'!$A$10:$H$548,6,0)</f>
        <v>100000</v>
      </c>
      <c r="H1758" s="55">
        <f>VLOOKUP($K1758,'[1]исх данные 2018-2019'!$A$10:$H$548,7,0)</f>
        <v>100000</v>
      </c>
      <c r="I1758" s="54">
        <v>1610120120</v>
      </c>
      <c r="J1758" s="36" t="str">
        <f t="shared" si="203"/>
        <v>1610120120</v>
      </c>
      <c r="K1758" s="45" t="str">
        <f t="shared" si="204"/>
        <v>62403091610120120244</v>
      </c>
    </row>
    <row r="1759" spans="1:11" ht="25.5">
      <c r="A1759" s="87" t="s">
        <v>1158</v>
      </c>
      <c r="B1759" s="53" t="s">
        <v>1140</v>
      </c>
      <c r="C1759" s="54" t="s">
        <v>28</v>
      </c>
      <c r="D1759" s="54" t="s">
        <v>520</v>
      </c>
      <c r="E1759" s="54" t="s">
        <v>1159</v>
      </c>
      <c r="F1759" s="54" t="s">
        <v>24</v>
      </c>
      <c r="G1759" s="55">
        <f>G1760</f>
        <v>30516150</v>
      </c>
      <c r="H1759" s="55">
        <f>H1760</f>
        <v>30516150</v>
      </c>
      <c r="I1759" s="54">
        <v>1610200000</v>
      </c>
      <c r="J1759" s="36" t="str">
        <f t="shared" ref="J1759:J1822" si="216">TEXT(I1759,"0000000000")</f>
        <v>1610200000</v>
      </c>
      <c r="K1759" s="45" t="str">
        <f t="shared" ref="K1759:K1822" si="217">CONCATENATE(B1759,C1759,D1759,J1759,F1759)</f>
        <v>62403091610200000000</v>
      </c>
    </row>
    <row r="1760" spans="1:11">
      <c r="A1760" s="87" t="s">
        <v>152</v>
      </c>
      <c r="B1760" s="53" t="s">
        <v>1140</v>
      </c>
      <c r="C1760" s="54" t="s">
        <v>28</v>
      </c>
      <c r="D1760" s="54" t="s">
        <v>520</v>
      </c>
      <c r="E1760" s="54" t="s">
        <v>1160</v>
      </c>
      <c r="F1760" s="54" t="s">
        <v>24</v>
      </c>
      <c r="G1760" s="55">
        <f>G1761+G1764+G1766</f>
        <v>30516150</v>
      </c>
      <c r="H1760" s="55">
        <f>H1761+H1764+H1766</f>
        <v>30516150</v>
      </c>
      <c r="I1760" s="54">
        <v>1610211010</v>
      </c>
      <c r="J1760" s="36" t="str">
        <f t="shared" si="216"/>
        <v>1610211010</v>
      </c>
      <c r="K1760" s="45" t="str">
        <f t="shared" si="217"/>
        <v>62403091610211010000</v>
      </c>
    </row>
    <row r="1761" spans="1:11">
      <c r="A1761" s="52" t="s">
        <v>154</v>
      </c>
      <c r="B1761" s="53" t="s">
        <v>1140</v>
      </c>
      <c r="C1761" s="54" t="s">
        <v>28</v>
      </c>
      <c r="D1761" s="54" t="s">
        <v>520</v>
      </c>
      <c r="E1761" s="54" t="s">
        <v>1160</v>
      </c>
      <c r="F1761" s="54" t="s">
        <v>155</v>
      </c>
      <c r="G1761" s="55">
        <f>SUM(G1762:G1763)</f>
        <v>25310930</v>
      </c>
      <c r="H1761" s="55">
        <f>SUM(H1762:H1763)</f>
        <v>25310930</v>
      </c>
      <c r="I1761" s="54">
        <v>1610211010</v>
      </c>
      <c r="J1761" s="36" t="str">
        <f t="shared" si="216"/>
        <v>1610211010</v>
      </c>
      <c r="K1761" s="45" t="str">
        <f t="shared" si="217"/>
        <v>62403091610211010110</v>
      </c>
    </row>
    <row r="1762" spans="1:11">
      <c r="A1762" s="57" t="s">
        <v>156</v>
      </c>
      <c r="B1762" s="53" t="s">
        <v>1140</v>
      </c>
      <c r="C1762" s="54" t="s">
        <v>28</v>
      </c>
      <c r="D1762" s="54" t="s">
        <v>520</v>
      </c>
      <c r="E1762" s="54" t="s">
        <v>1160</v>
      </c>
      <c r="F1762" s="54" t="s">
        <v>157</v>
      </c>
      <c r="G1762" s="55">
        <f>VLOOKUP($K1762,'[1]исх данные 2018-2019'!$A$10:$H$548,6,0)</f>
        <v>19440036</v>
      </c>
      <c r="H1762" s="55">
        <f>VLOOKUP($K1762,'[1]исх данные 2018-2019'!$A$10:$H$548,7,0)</f>
        <v>19440036</v>
      </c>
      <c r="I1762" s="54">
        <v>1610211010</v>
      </c>
      <c r="J1762" s="36" t="str">
        <f t="shared" si="216"/>
        <v>1610211010</v>
      </c>
      <c r="K1762" s="45" t="str">
        <f t="shared" si="217"/>
        <v>62403091610211010111</v>
      </c>
    </row>
    <row r="1763" spans="1:11" ht="25.5">
      <c r="A1763" s="57" t="s">
        <v>160</v>
      </c>
      <c r="B1763" s="53" t="s">
        <v>1140</v>
      </c>
      <c r="C1763" s="54" t="s">
        <v>28</v>
      </c>
      <c r="D1763" s="54" t="s">
        <v>520</v>
      </c>
      <c r="E1763" s="54" t="s">
        <v>1160</v>
      </c>
      <c r="F1763" s="54" t="s">
        <v>161</v>
      </c>
      <c r="G1763" s="55">
        <f>VLOOKUP($K1763,'[1]исх данные 2018-2019'!$A$10:$H$548,6,0)</f>
        <v>5870894</v>
      </c>
      <c r="H1763" s="55">
        <f>VLOOKUP($K1763,'[1]исх данные 2018-2019'!$A$10:$H$548,7,0)</f>
        <v>5870894</v>
      </c>
      <c r="I1763" s="54">
        <v>1610211010</v>
      </c>
      <c r="J1763" s="36" t="str">
        <f t="shared" si="216"/>
        <v>1610211010</v>
      </c>
      <c r="K1763" s="45" t="str">
        <f t="shared" si="217"/>
        <v>62403091610211010119</v>
      </c>
    </row>
    <row r="1764" spans="1:11" ht="25.5">
      <c r="A1764" s="87" t="s">
        <v>43</v>
      </c>
      <c r="B1764" s="53" t="s">
        <v>1140</v>
      </c>
      <c r="C1764" s="54" t="s">
        <v>28</v>
      </c>
      <c r="D1764" s="54" t="s">
        <v>520</v>
      </c>
      <c r="E1764" s="54" t="s">
        <v>1160</v>
      </c>
      <c r="F1764" s="54" t="s">
        <v>44</v>
      </c>
      <c r="G1764" s="55">
        <f>G1765</f>
        <v>4264220</v>
      </c>
      <c r="H1764" s="55">
        <f>H1765</f>
        <v>4264220</v>
      </c>
      <c r="I1764" s="54">
        <v>1610211010</v>
      </c>
      <c r="J1764" s="36" t="str">
        <f t="shared" si="216"/>
        <v>1610211010</v>
      </c>
      <c r="K1764" s="45" t="str">
        <f t="shared" si="217"/>
        <v>62403091610211010240</v>
      </c>
    </row>
    <row r="1765" spans="1:11">
      <c r="A1765" s="52" t="s">
        <v>1231</v>
      </c>
      <c r="B1765" s="53" t="s">
        <v>1140</v>
      </c>
      <c r="C1765" s="54" t="s">
        <v>28</v>
      </c>
      <c r="D1765" s="54" t="s">
        <v>520</v>
      </c>
      <c r="E1765" s="54" t="s">
        <v>1160</v>
      </c>
      <c r="F1765" s="54" t="s">
        <v>46</v>
      </c>
      <c r="G1765" s="55">
        <f>VLOOKUP($K1765,'[1]исх данные 2018-2019'!$A$10:$H$548,6,0)</f>
        <v>4264220</v>
      </c>
      <c r="H1765" s="55">
        <f>VLOOKUP($K1765,'[1]исх данные 2018-2019'!$A$10:$H$548,7,0)</f>
        <v>4264220</v>
      </c>
      <c r="I1765" s="54">
        <v>1610211010</v>
      </c>
      <c r="J1765" s="36" t="str">
        <f t="shared" si="216"/>
        <v>1610211010</v>
      </c>
      <c r="K1765" s="45" t="str">
        <f t="shared" si="217"/>
        <v>62403091610211010244</v>
      </c>
    </row>
    <row r="1766" spans="1:11">
      <c r="A1766" s="87" t="s">
        <v>47</v>
      </c>
      <c r="B1766" s="53" t="s">
        <v>1140</v>
      </c>
      <c r="C1766" s="54" t="s">
        <v>28</v>
      </c>
      <c r="D1766" s="54" t="s">
        <v>520</v>
      </c>
      <c r="E1766" s="54" t="s">
        <v>1160</v>
      </c>
      <c r="F1766" s="54" t="s">
        <v>48</v>
      </c>
      <c r="G1766" s="55">
        <f>SUM(G1767:G1769)</f>
        <v>941000</v>
      </c>
      <c r="H1766" s="55">
        <f>SUM(H1767:H1769)</f>
        <v>941000</v>
      </c>
      <c r="I1766" s="54">
        <v>1610211010</v>
      </c>
      <c r="J1766" s="36" t="str">
        <f t="shared" si="216"/>
        <v>1610211010</v>
      </c>
      <c r="K1766" s="45" t="str">
        <f t="shared" si="217"/>
        <v>62403091610211010850</v>
      </c>
    </row>
    <row r="1767" spans="1:11">
      <c r="A1767" s="57" t="s">
        <v>49</v>
      </c>
      <c r="B1767" s="53" t="s">
        <v>1140</v>
      </c>
      <c r="C1767" s="54" t="s">
        <v>28</v>
      </c>
      <c r="D1767" s="54" t="s">
        <v>520</v>
      </c>
      <c r="E1767" s="54" t="s">
        <v>1160</v>
      </c>
      <c r="F1767" s="54">
        <v>851</v>
      </c>
      <c r="G1767" s="55">
        <f>VLOOKUP($K1767,'[1]исх данные 2018-2019'!$A$10:$H$548,6,0)</f>
        <v>895000</v>
      </c>
      <c r="H1767" s="55">
        <f>VLOOKUP($K1767,'[1]исх данные 2018-2019'!$A$10:$H$548,7,0)</f>
        <v>895000</v>
      </c>
      <c r="I1767" s="54">
        <v>1610211010</v>
      </c>
      <c r="J1767" s="36" t="str">
        <f t="shared" si="216"/>
        <v>1610211010</v>
      </c>
      <c r="K1767" s="45" t="str">
        <f t="shared" si="217"/>
        <v>62403091610211010851</v>
      </c>
    </row>
    <row r="1768" spans="1:11">
      <c r="A1768" s="57" t="s">
        <v>51</v>
      </c>
      <c r="B1768" s="53" t="s">
        <v>1140</v>
      </c>
      <c r="C1768" s="54" t="s">
        <v>28</v>
      </c>
      <c r="D1768" s="54" t="s">
        <v>520</v>
      </c>
      <c r="E1768" s="54" t="s">
        <v>1160</v>
      </c>
      <c r="F1768" s="54" t="s">
        <v>52</v>
      </c>
      <c r="G1768" s="55">
        <f>VLOOKUP($K1768,'[1]исх данные 2018-2019'!$A$10:$H$548,6,0)</f>
        <v>41000</v>
      </c>
      <c r="H1768" s="55">
        <f>VLOOKUP($K1768,'[1]исх данные 2018-2019'!$A$10:$H$548,7,0)</f>
        <v>41000</v>
      </c>
      <c r="I1768" s="54">
        <v>1610211010</v>
      </c>
      <c r="J1768" s="36" t="str">
        <f t="shared" si="216"/>
        <v>1610211010</v>
      </c>
      <c r="K1768" s="45" t="str">
        <f t="shared" si="217"/>
        <v>62403091610211010852</v>
      </c>
    </row>
    <row r="1769" spans="1:11">
      <c r="A1769" s="57" t="s">
        <v>53</v>
      </c>
      <c r="B1769" s="53" t="s">
        <v>1140</v>
      </c>
      <c r="C1769" s="54" t="s">
        <v>28</v>
      </c>
      <c r="D1769" s="54" t="s">
        <v>520</v>
      </c>
      <c r="E1769" s="54" t="s">
        <v>1160</v>
      </c>
      <c r="F1769" s="54" t="s">
        <v>54</v>
      </c>
      <c r="G1769" s="55">
        <f>VLOOKUP($K1769,'[1]исх данные 2018-2019'!$A$10:$H$548,6,0)</f>
        <v>5000</v>
      </c>
      <c r="H1769" s="55">
        <f>VLOOKUP($K1769,'[1]исх данные 2018-2019'!$A$10:$H$548,7,0)</f>
        <v>5000</v>
      </c>
      <c r="I1769" s="54">
        <v>1610211010</v>
      </c>
      <c r="J1769" s="36" t="str">
        <f t="shared" si="216"/>
        <v>1610211010</v>
      </c>
      <c r="K1769" s="45" t="str">
        <f t="shared" si="217"/>
        <v>62403091610211010853</v>
      </c>
    </row>
    <row r="1770" spans="1:11" ht="25.5">
      <c r="A1770" s="87" t="s">
        <v>1148</v>
      </c>
      <c r="B1770" s="53" t="s">
        <v>1140</v>
      </c>
      <c r="C1770" s="54" t="s">
        <v>28</v>
      </c>
      <c r="D1770" s="54" t="s">
        <v>520</v>
      </c>
      <c r="E1770" s="54" t="s">
        <v>1161</v>
      </c>
      <c r="F1770" s="54" t="s">
        <v>24</v>
      </c>
      <c r="G1770" s="55">
        <f t="shared" ref="G1770:H1770" si="218">G1771</f>
        <v>430000</v>
      </c>
      <c r="H1770" s="55">
        <f t="shared" si="218"/>
        <v>430000</v>
      </c>
      <c r="I1770" s="54">
        <v>1610300000</v>
      </c>
      <c r="J1770" s="36" t="str">
        <f t="shared" si="216"/>
        <v>1610300000</v>
      </c>
      <c r="K1770" s="45" t="str">
        <f t="shared" si="217"/>
        <v>62403091610300000000</v>
      </c>
    </row>
    <row r="1771" spans="1:11" ht="38.25">
      <c r="A1771" s="52" t="s">
        <v>1156</v>
      </c>
      <c r="B1771" s="53" t="s">
        <v>1140</v>
      </c>
      <c r="C1771" s="54" t="s">
        <v>28</v>
      </c>
      <c r="D1771" s="54" t="s">
        <v>520</v>
      </c>
      <c r="E1771" s="54" t="s">
        <v>1163</v>
      </c>
      <c r="F1771" s="54" t="s">
        <v>24</v>
      </c>
      <c r="G1771" s="55">
        <f>G1772</f>
        <v>430000</v>
      </c>
      <c r="H1771" s="55">
        <f>H1772</f>
        <v>430000</v>
      </c>
      <c r="I1771" s="54">
        <v>1610320120</v>
      </c>
      <c r="J1771" s="36" t="str">
        <f t="shared" si="216"/>
        <v>1610320120</v>
      </c>
      <c r="K1771" s="45" t="str">
        <f t="shared" si="217"/>
        <v>62403091610320120000</v>
      </c>
    </row>
    <row r="1772" spans="1:11" ht="25.5">
      <c r="A1772" s="87" t="s">
        <v>43</v>
      </c>
      <c r="B1772" s="53" t="s">
        <v>1140</v>
      </c>
      <c r="C1772" s="54" t="s">
        <v>28</v>
      </c>
      <c r="D1772" s="54" t="s">
        <v>520</v>
      </c>
      <c r="E1772" s="54" t="s">
        <v>1163</v>
      </c>
      <c r="F1772" s="54" t="s">
        <v>44</v>
      </c>
      <c r="G1772" s="55">
        <f>G1773</f>
        <v>430000</v>
      </c>
      <c r="H1772" s="55">
        <f>H1773</f>
        <v>430000</v>
      </c>
      <c r="I1772" s="54">
        <v>1610320120</v>
      </c>
      <c r="J1772" s="36" t="str">
        <f t="shared" si="216"/>
        <v>1610320120</v>
      </c>
      <c r="K1772" s="45" t="str">
        <f t="shared" si="217"/>
        <v>62403091610320120240</v>
      </c>
    </row>
    <row r="1773" spans="1:11">
      <c r="A1773" s="52" t="s">
        <v>1231</v>
      </c>
      <c r="B1773" s="53" t="s">
        <v>1140</v>
      </c>
      <c r="C1773" s="54" t="s">
        <v>28</v>
      </c>
      <c r="D1773" s="54" t="s">
        <v>520</v>
      </c>
      <c r="E1773" s="54" t="s">
        <v>1163</v>
      </c>
      <c r="F1773" s="54" t="s">
        <v>46</v>
      </c>
      <c r="G1773" s="55">
        <f>VLOOKUP($K1773,'[1]исх данные 2018-2019'!$A$10:$H$548,6,0)</f>
        <v>430000</v>
      </c>
      <c r="H1773" s="55">
        <f>VLOOKUP($K1773,'[1]исх данные 2018-2019'!$A$10:$H$548,7,0)</f>
        <v>430000</v>
      </c>
      <c r="I1773" s="54">
        <v>1610320120</v>
      </c>
      <c r="J1773" s="36" t="str">
        <f t="shared" si="216"/>
        <v>1610320120</v>
      </c>
      <c r="K1773" s="45" t="str">
        <f t="shared" si="217"/>
        <v>62403091610320120244</v>
      </c>
    </row>
    <row r="1774" spans="1:11" ht="25.5">
      <c r="A1774" s="52" t="s">
        <v>484</v>
      </c>
      <c r="B1774" s="53" t="s">
        <v>1140</v>
      </c>
      <c r="C1774" s="54" t="s">
        <v>28</v>
      </c>
      <c r="D1774" s="54" t="s">
        <v>520</v>
      </c>
      <c r="E1774" s="54" t="s">
        <v>485</v>
      </c>
      <c r="F1774" s="54" t="s">
        <v>24</v>
      </c>
      <c r="G1774" s="55">
        <f t="shared" ref="G1774:H1775" si="219">G1775</f>
        <v>535000</v>
      </c>
      <c r="H1774" s="55">
        <f t="shared" si="219"/>
        <v>535000</v>
      </c>
      <c r="I1774" s="54">
        <v>1620000000</v>
      </c>
      <c r="J1774" s="36" t="str">
        <f t="shared" si="216"/>
        <v>1620000000</v>
      </c>
      <c r="K1774" s="45" t="str">
        <f t="shared" si="217"/>
        <v>62403091620000000000</v>
      </c>
    </row>
    <row r="1775" spans="1:11">
      <c r="A1775" s="87" t="s">
        <v>1164</v>
      </c>
      <c r="B1775" s="53" t="s">
        <v>1140</v>
      </c>
      <c r="C1775" s="54" t="s">
        <v>28</v>
      </c>
      <c r="D1775" s="54" t="s">
        <v>520</v>
      </c>
      <c r="E1775" s="54" t="s">
        <v>1165</v>
      </c>
      <c r="F1775" s="54" t="s">
        <v>24</v>
      </c>
      <c r="G1775" s="55">
        <f t="shared" si="219"/>
        <v>535000</v>
      </c>
      <c r="H1775" s="55">
        <f t="shared" si="219"/>
        <v>535000</v>
      </c>
      <c r="I1775" s="54">
        <v>1620100000</v>
      </c>
      <c r="J1775" s="36" t="str">
        <f t="shared" si="216"/>
        <v>1620100000</v>
      </c>
      <c r="K1775" s="45" t="str">
        <f t="shared" si="217"/>
        <v>62403091620100000000</v>
      </c>
    </row>
    <row r="1776" spans="1:11">
      <c r="A1776" s="87" t="s">
        <v>1166</v>
      </c>
      <c r="B1776" s="53" t="s">
        <v>1140</v>
      </c>
      <c r="C1776" s="54" t="s">
        <v>28</v>
      </c>
      <c r="D1776" s="54" t="s">
        <v>520</v>
      </c>
      <c r="E1776" s="54" t="s">
        <v>1167</v>
      </c>
      <c r="F1776" s="54" t="s">
        <v>24</v>
      </c>
      <c r="G1776" s="55">
        <f>G1777+G1779</f>
        <v>535000</v>
      </c>
      <c r="H1776" s="55">
        <f>H1777+H1779</f>
        <v>535000</v>
      </c>
      <c r="I1776" s="54">
        <v>1620120540</v>
      </c>
      <c r="J1776" s="36" t="str">
        <f t="shared" si="216"/>
        <v>1620120540</v>
      </c>
      <c r="K1776" s="45" t="str">
        <f t="shared" si="217"/>
        <v>62403091620120540000</v>
      </c>
    </row>
    <row r="1777" spans="1:11" ht="25.5">
      <c r="A1777" s="52" t="s">
        <v>43</v>
      </c>
      <c r="B1777" s="53" t="s">
        <v>1140</v>
      </c>
      <c r="C1777" s="54" t="s">
        <v>28</v>
      </c>
      <c r="D1777" s="54" t="s">
        <v>520</v>
      </c>
      <c r="E1777" s="54" t="s">
        <v>1167</v>
      </c>
      <c r="F1777" s="54" t="s">
        <v>44</v>
      </c>
      <c r="G1777" s="55">
        <f>G1778</f>
        <v>488000</v>
      </c>
      <c r="H1777" s="55">
        <f>H1778</f>
        <v>488000</v>
      </c>
      <c r="I1777" s="54">
        <v>1620120540</v>
      </c>
      <c r="J1777" s="36" t="str">
        <f t="shared" si="216"/>
        <v>1620120540</v>
      </c>
      <c r="K1777" s="45" t="str">
        <f t="shared" si="217"/>
        <v>62403091620120540240</v>
      </c>
    </row>
    <row r="1778" spans="1:11">
      <c r="A1778" s="52" t="s">
        <v>1231</v>
      </c>
      <c r="B1778" s="53" t="s">
        <v>1140</v>
      </c>
      <c r="C1778" s="54" t="s">
        <v>28</v>
      </c>
      <c r="D1778" s="54" t="s">
        <v>520</v>
      </c>
      <c r="E1778" s="54" t="s">
        <v>1167</v>
      </c>
      <c r="F1778" s="54" t="s">
        <v>46</v>
      </c>
      <c r="G1778" s="55">
        <f>VLOOKUP($K1778,'[1]исх данные 2018-2019'!$A$10:$H$548,6,0)</f>
        <v>488000</v>
      </c>
      <c r="H1778" s="55">
        <f>VLOOKUP($K1778,'[1]исх данные 2018-2019'!$A$10:$H$548,7,0)</f>
        <v>488000</v>
      </c>
      <c r="I1778" s="54">
        <v>1620120540</v>
      </c>
      <c r="J1778" s="36" t="str">
        <f t="shared" si="216"/>
        <v>1620120540</v>
      </c>
      <c r="K1778" s="45" t="str">
        <f t="shared" si="217"/>
        <v>62403091620120540244</v>
      </c>
    </row>
    <row r="1779" spans="1:11" ht="38.25">
      <c r="A1779" s="52" t="s">
        <v>223</v>
      </c>
      <c r="B1779" s="53" t="s">
        <v>1140</v>
      </c>
      <c r="C1779" s="54" t="s">
        <v>28</v>
      </c>
      <c r="D1779" s="54" t="s">
        <v>520</v>
      </c>
      <c r="E1779" s="54" t="s">
        <v>1167</v>
      </c>
      <c r="F1779" s="54" t="s">
        <v>224</v>
      </c>
      <c r="G1779" s="55">
        <f>G1780</f>
        <v>47000</v>
      </c>
      <c r="H1779" s="55">
        <f>H1780</f>
        <v>47000</v>
      </c>
      <c r="I1779" s="54">
        <v>1620120540</v>
      </c>
      <c r="J1779" s="36" t="str">
        <f t="shared" si="216"/>
        <v>1620120540</v>
      </c>
      <c r="K1779" s="45" t="str">
        <f t="shared" si="217"/>
        <v>62403091620120540810</v>
      </c>
    </row>
    <row r="1780" spans="1:11" ht="63.75">
      <c r="A1780" s="52" t="s">
        <v>1246</v>
      </c>
      <c r="B1780" s="53" t="s">
        <v>1140</v>
      </c>
      <c r="C1780" s="54" t="s">
        <v>28</v>
      </c>
      <c r="D1780" s="54" t="s">
        <v>520</v>
      </c>
      <c r="E1780" s="54" t="s">
        <v>1167</v>
      </c>
      <c r="F1780" s="54" t="s">
        <v>1247</v>
      </c>
      <c r="G1780" s="55">
        <f>VLOOKUP($K1780,'[1]исх данные 2018-2019'!$A$10:$H$548,6,0)</f>
        <v>47000</v>
      </c>
      <c r="H1780" s="55">
        <f>VLOOKUP($K1780,'[1]исх данные 2018-2019'!$A$10:$H$548,7,0)</f>
        <v>47000</v>
      </c>
      <c r="I1780" s="54">
        <v>1620120540</v>
      </c>
      <c r="J1780" s="36" t="str">
        <f t="shared" si="216"/>
        <v>1620120540</v>
      </c>
      <c r="K1780" s="45" t="str">
        <f t="shared" si="217"/>
        <v>62403091620120540813</v>
      </c>
    </row>
    <row r="1781" spans="1:11" ht="25.5">
      <c r="A1781" s="52" t="s">
        <v>1168</v>
      </c>
      <c r="B1781" s="53" t="s">
        <v>1140</v>
      </c>
      <c r="C1781" s="54" t="s">
        <v>28</v>
      </c>
      <c r="D1781" s="54" t="s">
        <v>520</v>
      </c>
      <c r="E1781" s="54" t="s">
        <v>1169</v>
      </c>
      <c r="F1781" s="54" t="s">
        <v>24</v>
      </c>
      <c r="G1781" s="55">
        <f>G1782+G1793+G1797+G1801</f>
        <v>24709450</v>
      </c>
      <c r="H1781" s="55">
        <f>H1782+H1793+H1797+H1801</f>
        <v>24359390</v>
      </c>
      <c r="I1781" s="54">
        <v>1630000000</v>
      </c>
      <c r="J1781" s="36" t="str">
        <f t="shared" si="216"/>
        <v>1630000000</v>
      </c>
      <c r="K1781" s="45" t="str">
        <f t="shared" si="217"/>
        <v>62403091630000000000</v>
      </c>
    </row>
    <row r="1782" spans="1:11" ht="38.25">
      <c r="A1782" s="52" t="s">
        <v>1170</v>
      </c>
      <c r="B1782" s="53" t="s">
        <v>1140</v>
      </c>
      <c r="C1782" s="54" t="s">
        <v>28</v>
      </c>
      <c r="D1782" s="54" t="s">
        <v>520</v>
      </c>
      <c r="E1782" s="54" t="s">
        <v>1171</v>
      </c>
      <c r="F1782" s="54" t="s">
        <v>24</v>
      </c>
      <c r="G1782" s="55">
        <f>G1783</f>
        <v>19042640</v>
      </c>
      <c r="H1782" s="55">
        <f>H1783</f>
        <v>18692580</v>
      </c>
      <c r="I1782" s="54">
        <v>1630100000</v>
      </c>
      <c r="J1782" s="36" t="str">
        <f t="shared" si="216"/>
        <v>1630100000</v>
      </c>
      <c r="K1782" s="45" t="str">
        <f t="shared" si="217"/>
        <v>62403091630100000000</v>
      </c>
    </row>
    <row r="1783" spans="1:11">
      <c r="A1783" s="87" t="s">
        <v>152</v>
      </c>
      <c r="B1783" s="53" t="s">
        <v>1140</v>
      </c>
      <c r="C1783" s="54" t="s">
        <v>28</v>
      </c>
      <c r="D1783" s="54" t="s">
        <v>520</v>
      </c>
      <c r="E1783" s="54" t="s">
        <v>1172</v>
      </c>
      <c r="F1783" s="54" t="s">
        <v>24</v>
      </c>
      <c r="G1783" s="55">
        <f>G1784+G1787+G1789</f>
        <v>19042640</v>
      </c>
      <c r="H1783" s="55">
        <f>H1784+H1787+H1789</f>
        <v>18692580</v>
      </c>
      <c r="I1783" s="54">
        <v>1630111010</v>
      </c>
      <c r="J1783" s="36" t="str">
        <f t="shared" si="216"/>
        <v>1630111010</v>
      </c>
      <c r="K1783" s="45" t="str">
        <f t="shared" si="217"/>
        <v>62403091630111010000</v>
      </c>
    </row>
    <row r="1784" spans="1:11">
      <c r="A1784" s="87" t="s">
        <v>154</v>
      </c>
      <c r="B1784" s="53" t="s">
        <v>1140</v>
      </c>
      <c r="C1784" s="54" t="s">
        <v>28</v>
      </c>
      <c r="D1784" s="54" t="s">
        <v>520</v>
      </c>
      <c r="E1784" s="54" t="s">
        <v>1172</v>
      </c>
      <c r="F1784" s="54" t="s">
        <v>155</v>
      </c>
      <c r="G1784" s="55">
        <f>SUM(G1785:G1786)</f>
        <v>16997420</v>
      </c>
      <c r="H1784" s="55">
        <f>SUM(H1785:H1786)</f>
        <v>16997420</v>
      </c>
      <c r="I1784" s="54">
        <v>1630111010</v>
      </c>
      <c r="J1784" s="36" t="str">
        <f t="shared" si="216"/>
        <v>1630111010</v>
      </c>
      <c r="K1784" s="45" t="str">
        <f t="shared" si="217"/>
        <v>62403091630111010110</v>
      </c>
    </row>
    <row r="1785" spans="1:11">
      <c r="A1785" s="57" t="s">
        <v>156</v>
      </c>
      <c r="B1785" s="53" t="s">
        <v>1140</v>
      </c>
      <c r="C1785" s="54" t="s">
        <v>28</v>
      </c>
      <c r="D1785" s="54" t="s">
        <v>520</v>
      </c>
      <c r="E1785" s="54" t="s">
        <v>1172</v>
      </c>
      <c r="F1785" s="54" t="s">
        <v>157</v>
      </c>
      <c r="G1785" s="55">
        <f>VLOOKUP($K1785,'[1]исх данные 2018-2019'!$A$10:$H$548,6,0)</f>
        <v>13054850</v>
      </c>
      <c r="H1785" s="55">
        <f>VLOOKUP($K1785,'[1]исх данные 2018-2019'!$A$10:$H$548,7,0)</f>
        <v>13054850</v>
      </c>
      <c r="I1785" s="54">
        <v>1630111010</v>
      </c>
      <c r="J1785" s="36" t="str">
        <f t="shared" si="216"/>
        <v>1630111010</v>
      </c>
      <c r="K1785" s="45" t="str">
        <f t="shared" si="217"/>
        <v>62403091630111010111</v>
      </c>
    </row>
    <row r="1786" spans="1:11" ht="25.5">
      <c r="A1786" s="57" t="s">
        <v>160</v>
      </c>
      <c r="B1786" s="53" t="s">
        <v>1140</v>
      </c>
      <c r="C1786" s="54" t="s">
        <v>28</v>
      </c>
      <c r="D1786" s="54" t="s">
        <v>520</v>
      </c>
      <c r="E1786" s="54" t="s">
        <v>1172</v>
      </c>
      <c r="F1786" s="54" t="s">
        <v>161</v>
      </c>
      <c r="G1786" s="55">
        <f>VLOOKUP($K1786,'[1]исх данные 2018-2019'!$A$10:$H$548,6,0)</f>
        <v>3942570</v>
      </c>
      <c r="H1786" s="55">
        <f>VLOOKUP($K1786,'[1]исх данные 2018-2019'!$A$10:$H$548,7,0)</f>
        <v>3942570</v>
      </c>
      <c r="I1786" s="54">
        <v>1630111010</v>
      </c>
      <c r="J1786" s="36" t="str">
        <f t="shared" si="216"/>
        <v>1630111010</v>
      </c>
      <c r="K1786" s="45" t="str">
        <f t="shared" si="217"/>
        <v>62403091630111010119</v>
      </c>
    </row>
    <row r="1787" spans="1:11" ht="25.5">
      <c r="A1787" s="52" t="s">
        <v>43</v>
      </c>
      <c r="B1787" s="53" t="s">
        <v>1140</v>
      </c>
      <c r="C1787" s="54" t="s">
        <v>28</v>
      </c>
      <c r="D1787" s="54" t="s">
        <v>520</v>
      </c>
      <c r="E1787" s="54" t="s">
        <v>1172</v>
      </c>
      <c r="F1787" s="54" t="s">
        <v>44</v>
      </c>
      <c r="G1787" s="55">
        <f>G1788</f>
        <v>1688220</v>
      </c>
      <c r="H1787" s="55">
        <f>H1788</f>
        <v>1338160</v>
      </c>
      <c r="I1787" s="54">
        <v>1630111010</v>
      </c>
      <c r="J1787" s="36" t="str">
        <f t="shared" si="216"/>
        <v>1630111010</v>
      </c>
      <c r="K1787" s="45" t="str">
        <f t="shared" si="217"/>
        <v>62403091630111010240</v>
      </c>
    </row>
    <row r="1788" spans="1:11">
      <c r="A1788" s="52" t="s">
        <v>1231</v>
      </c>
      <c r="B1788" s="53" t="s">
        <v>1140</v>
      </c>
      <c r="C1788" s="54" t="s">
        <v>28</v>
      </c>
      <c r="D1788" s="54" t="s">
        <v>520</v>
      </c>
      <c r="E1788" s="54" t="s">
        <v>1172</v>
      </c>
      <c r="F1788" s="54" t="s">
        <v>46</v>
      </c>
      <c r="G1788" s="55">
        <f>VLOOKUP($K1788,'[1]исх данные 2018-2019'!$A$10:$H$548,6,0)</f>
        <v>1688220</v>
      </c>
      <c r="H1788" s="55">
        <f>VLOOKUP($K1788,'[1]исх данные 2018-2019'!$A$10:$H$548,7,0)</f>
        <v>1338160</v>
      </c>
      <c r="I1788" s="54">
        <v>1630111010</v>
      </c>
      <c r="J1788" s="36" t="str">
        <f t="shared" si="216"/>
        <v>1630111010</v>
      </c>
      <c r="K1788" s="45" t="str">
        <f t="shared" si="217"/>
        <v>62403091630111010244</v>
      </c>
    </row>
    <row r="1789" spans="1:11">
      <c r="A1789" s="87" t="s">
        <v>47</v>
      </c>
      <c r="B1789" s="53" t="s">
        <v>1140</v>
      </c>
      <c r="C1789" s="54" t="s">
        <v>28</v>
      </c>
      <c r="D1789" s="54" t="s">
        <v>520</v>
      </c>
      <c r="E1789" s="54" t="s">
        <v>1172</v>
      </c>
      <c r="F1789" s="54" t="s">
        <v>48</v>
      </c>
      <c r="G1789" s="55">
        <f>SUM(G1790:G1792)</f>
        <v>357000</v>
      </c>
      <c r="H1789" s="55">
        <f>SUM(H1790:H1792)</f>
        <v>357000</v>
      </c>
      <c r="I1789" s="54">
        <v>1630111010</v>
      </c>
      <c r="J1789" s="36" t="str">
        <f t="shared" si="216"/>
        <v>1630111010</v>
      </c>
      <c r="K1789" s="45" t="str">
        <f t="shared" si="217"/>
        <v>62403091630111010850</v>
      </c>
    </row>
    <row r="1790" spans="1:11">
      <c r="A1790" s="57" t="s">
        <v>49</v>
      </c>
      <c r="B1790" s="53" t="s">
        <v>1140</v>
      </c>
      <c r="C1790" s="54" t="s">
        <v>28</v>
      </c>
      <c r="D1790" s="54" t="s">
        <v>520</v>
      </c>
      <c r="E1790" s="54" t="s">
        <v>1172</v>
      </c>
      <c r="F1790" s="54">
        <v>851</v>
      </c>
      <c r="G1790" s="55">
        <f>VLOOKUP($K1790,'[1]исх данные 2018-2019'!$A$10:$H$548,6,0)</f>
        <v>350000</v>
      </c>
      <c r="H1790" s="55">
        <f>VLOOKUP($K1790,'[1]исх данные 2018-2019'!$A$10:$H$548,7,0)</f>
        <v>350000</v>
      </c>
      <c r="I1790" s="54">
        <v>1630111010</v>
      </c>
      <c r="J1790" s="36" t="str">
        <f t="shared" si="216"/>
        <v>1630111010</v>
      </c>
      <c r="K1790" s="45" t="str">
        <f t="shared" si="217"/>
        <v>62403091630111010851</v>
      </c>
    </row>
    <row r="1791" spans="1:11">
      <c r="A1791" s="57" t="s">
        <v>51</v>
      </c>
      <c r="B1791" s="53" t="s">
        <v>1140</v>
      </c>
      <c r="C1791" s="54" t="s">
        <v>28</v>
      </c>
      <c r="D1791" s="54" t="s">
        <v>520</v>
      </c>
      <c r="E1791" s="54" t="s">
        <v>1172</v>
      </c>
      <c r="F1791" s="54" t="s">
        <v>52</v>
      </c>
      <c r="G1791" s="55">
        <f>VLOOKUP($K1791,'[1]исх данные 2018-2019'!$A$10:$H$548,6,0)</f>
        <v>2670</v>
      </c>
      <c r="H1791" s="55">
        <f>VLOOKUP($K1791,'[1]исх данные 2018-2019'!$A$10:$H$548,7,0)</f>
        <v>2670</v>
      </c>
      <c r="I1791" s="54">
        <v>1630111010</v>
      </c>
      <c r="J1791" s="36" t="str">
        <f t="shared" si="216"/>
        <v>1630111010</v>
      </c>
      <c r="K1791" s="45" t="str">
        <f t="shared" si="217"/>
        <v>62403091630111010852</v>
      </c>
    </row>
    <row r="1792" spans="1:11">
      <c r="A1792" s="57" t="s">
        <v>53</v>
      </c>
      <c r="B1792" s="53" t="s">
        <v>1140</v>
      </c>
      <c r="C1792" s="54" t="s">
        <v>28</v>
      </c>
      <c r="D1792" s="54" t="s">
        <v>520</v>
      </c>
      <c r="E1792" s="54" t="s">
        <v>1172</v>
      </c>
      <c r="F1792" s="54" t="s">
        <v>54</v>
      </c>
      <c r="G1792" s="55">
        <f>VLOOKUP($K1792,'[1]исх данные 2018-2019'!$A$10:$H$548,6,0)</f>
        <v>4330</v>
      </c>
      <c r="H1792" s="55">
        <f>VLOOKUP($K1792,'[1]исх данные 2018-2019'!$A$10:$H$548,7,0)</f>
        <v>4330</v>
      </c>
      <c r="I1792" s="54">
        <v>1630111010</v>
      </c>
      <c r="J1792" s="36" t="str">
        <f t="shared" si="216"/>
        <v>1630111010</v>
      </c>
      <c r="K1792" s="45" t="str">
        <f t="shared" si="217"/>
        <v>62403091630111010853</v>
      </c>
    </row>
    <row r="1793" spans="1:11" ht="51">
      <c r="A1793" s="87" t="s">
        <v>1173</v>
      </c>
      <c r="B1793" s="53" t="s">
        <v>1140</v>
      </c>
      <c r="C1793" s="54" t="s">
        <v>28</v>
      </c>
      <c r="D1793" s="54" t="s">
        <v>520</v>
      </c>
      <c r="E1793" s="54" t="s">
        <v>1174</v>
      </c>
      <c r="F1793" s="54" t="s">
        <v>24</v>
      </c>
      <c r="G1793" s="55">
        <f t="shared" ref="G1793:H1795" si="220">G1794</f>
        <v>2201810</v>
      </c>
      <c r="H1793" s="55">
        <f t="shared" si="220"/>
        <v>2201810</v>
      </c>
      <c r="I1793" s="54">
        <v>1630200000</v>
      </c>
      <c r="J1793" s="36" t="str">
        <f t="shared" si="216"/>
        <v>1630200000</v>
      </c>
      <c r="K1793" s="45" t="str">
        <f t="shared" si="217"/>
        <v>62403091630200000000</v>
      </c>
    </row>
    <row r="1794" spans="1:11" ht="38.25">
      <c r="A1794" s="87" t="s">
        <v>1175</v>
      </c>
      <c r="B1794" s="53" t="s">
        <v>1140</v>
      </c>
      <c r="C1794" s="54" t="s">
        <v>28</v>
      </c>
      <c r="D1794" s="54" t="s">
        <v>520</v>
      </c>
      <c r="E1794" s="54" t="s">
        <v>1176</v>
      </c>
      <c r="F1794" s="54" t="s">
        <v>24</v>
      </c>
      <c r="G1794" s="55">
        <f t="shared" si="220"/>
        <v>2201810</v>
      </c>
      <c r="H1794" s="55">
        <f t="shared" si="220"/>
        <v>2201810</v>
      </c>
      <c r="I1794" s="54">
        <v>1630220690</v>
      </c>
      <c r="J1794" s="36" t="str">
        <f t="shared" si="216"/>
        <v>1630220690</v>
      </c>
      <c r="K1794" s="45" t="str">
        <f t="shared" si="217"/>
        <v>62403091630220690000</v>
      </c>
    </row>
    <row r="1795" spans="1:11" ht="25.5">
      <c r="A1795" s="52" t="s">
        <v>43</v>
      </c>
      <c r="B1795" s="53" t="s">
        <v>1140</v>
      </c>
      <c r="C1795" s="54" t="s">
        <v>28</v>
      </c>
      <c r="D1795" s="54" t="s">
        <v>520</v>
      </c>
      <c r="E1795" s="54" t="s">
        <v>1176</v>
      </c>
      <c r="F1795" s="54" t="s">
        <v>44</v>
      </c>
      <c r="G1795" s="55">
        <f t="shared" si="220"/>
        <v>2201810</v>
      </c>
      <c r="H1795" s="55">
        <f t="shared" si="220"/>
        <v>2201810</v>
      </c>
      <c r="I1795" s="54">
        <v>1630220690</v>
      </c>
      <c r="J1795" s="36" t="str">
        <f t="shared" si="216"/>
        <v>1630220690</v>
      </c>
      <c r="K1795" s="45" t="str">
        <f t="shared" si="217"/>
        <v>62403091630220690240</v>
      </c>
    </row>
    <row r="1796" spans="1:11">
      <c r="A1796" s="52" t="s">
        <v>1231</v>
      </c>
      <c r="B1796" s="53" t="s">
        <v>1140</v>
      </c>
      <c r="C1796" s="54" t="s">
        <v>28</v>
      </c>
      <c r="D1796" s="54" t="s">
        <v>520</v>
      </c>
      <c r="E1796" s="54" t="s">
        <v>1176</v>
      </c>
      <c r="F1796" s="54" t="s">
        <v>46</v>
      </c>
      <c r="G1796" s="55">
        <f>VLOOKUP($K1796,'[1]исх данные 2018-2019'!$A$10:$H$548,6,0)</f>
        <v>2201810</v>
      </c>
      <c r="H1796" s="55">
        <f>VLOOKUP($K1796,'[1]исх данные 2018-2019'!$A$10:$H$548,7,0)</f>
        <v>2201810</v>
      </c>
      <c r="I1796" s="54">
        <v>1630220690</v>
      </c>
      <c r="J1796" s="36" t="str">
        <f t="shared" si="216"/>
        <v>1630220690</v>
      </c>
      <c r="K1796" s="45" t="str">
        <f t="shared" si="217"/>
        <v>62403091630220690244</v>
      </c>
    </row>
    <row r="1797" spans="1:11" ht="51">
      <c r="A1797" s="87" t="s">
        <v>1349</v>
      </c>
      <c r="B1797" s="53" t="s">
        <v>1140</v>
      </c>
      <c r="C1797" s="54" t="s">
        <v>28</v>
      </c>
      <c r="D1797" s="54" t="s">
        <v>520</v>
      </c>
      <c r="E1797" s="54" t="s">
        <v>1177</v>
      </c>
      <c r="F1797" s="54" t="s">
        <v>24</v>
      </c>
      <c r="G1797" s="55">
        <f t="shared" ref="G1797:H1799" si="221">G1798</f>
        <v>2700000</v>
      </c>
      <c r="H1797" s="55">
        <f t="shared" si="221"/>
        <v>2700000</v>
      </c>
      <c r="I1797" s="54">
        <v>1630300000</v>
      </c>
      <c r="J1797" s="36" t="str">
        <f t="shared" si="216"/>
        <v>1630300000</v>
      </c>
      <c r="K1797" s="45" t="str">
        <f t="shared" si="217"/>
        <v>62403091630300000000</v>
      </c>
    </row>
    <row r="1798" spans="1:11" ht="25.5">
      <c r="A1798" s="87" t="s">
        <v>168</v>
      </c>
      <c r="B1798" s="53" t="s">
        <v>1140</v>
      </c>
      <c r="C1798" s="54" t="s">
        <v>28</v>
      </c>
      <c r="D1798" s="54" t="s">
        <v>520</v>
      </c>
      <c r="E1798" s="54" t="s">
        <v>1178</v>
      </c>
      <c r="F1798" s="54" t="s">
        <v>24</v>
      </c>
      <c r="G1798" s="55">
        <f t="shared" si="221"/>
        <v>2700000</v>
      </c>
      <c r="H1798" s="55">
        <f t="shared" si="221"/>
        <v>2700000</v>
      </c>
      <c r="I1798" s="54">
        <v>1630320350</v>
      </c>
      <c r="J1798" s="36" t="str">
        <f t="shared" si="216"/>
        <v>1630320350</v>
      </c>
      <c r="K1798" s="45" t="str">
        <f t="shared" si="217"/>
        <v>62403091630320350000</v>
      </c>
    </row>
    <row r="1799" spans="1:11" ht="25.5">
      <c r="A1799" s="87" t="s">
        <v>43</v>
      </c>
      <c r="B1799" s="53" t="s">
        <v>1140</v>
      </c>
      <c r="C1799" s="54" t="s">
        <v>28</v>
      </c>
      <c r="D1799" s="54" t="s">
        <v>520</v>
      </c>
      <c r="E1799" s="54" t="s">
        <v>1178</v>
      </c>
      <c r="F1799" s="54" t="s">
        <v>44</v>
      </c>
      <c r="G1799" s="55">
        <f t="shared" si="221"/>
        <v>2700000</v>
      </c>
      <c r="H1799" s="55">
        <f t="shared" si="221"/>
        <v>2700000</v>
      </c>
      <c r="I1799" s="54">
        <v>1630320350</v>
      </c>
      <c r="J1799" s="36" t="str">
        <f t="shared" si="216"/>
        <v>1630320350</v>
      </c>
      <c r="K1799" s="45" t="str">
        <f t="shared" si="217"/>
        <v>62403091630320350240</v>
      </c>
    </row>
    <row r="1800" spans="1:11">
      <c r="A1800" s="52" t="s">
        <v>1231</v>
      </c>
      <c r="B1800" s="53" t="s">
        <v>1140</v>
      </c>
      <c r="C1800" s="54" t="s">
        <v>28</v>
      </c>
      <c r="D1800" s="54" t="s">
        <v>520</v>
      </c>
      <c r="E1800" s="54" t="s">
        <v>1178</v>
      </c>
      <c r="F1800" s="54" t="s">
        <v>46</v>
      </c>
      <c r="G1800" s="55">
        <f>VLOOKUP($K1800,'[1]исх данные 2018-2019'!$A$10:$H$548,6,0)</f>
        <v>2700000</v>
      </c>
      <c r="H1800" s="55">
        <f>VLOOKUP($K1800,'[1]исх данные 2018-2019'!$A$10:$H$548,7,0)</f>
        <v>2700000</v>
      </c>
      <c r="I1800" s="54">
        <v>1630320350</v>
      </c>
      <c r="J1800" s="36" t="str">
        <f t="shared" si="216"/>
        <v>1630320350</v>
      </c>
      <c r="K1800" s="45" t="str">
        <f t="shared" si="217"/>
        <v>62403091630320350244</v>
      </c>
    </row>
    <row r="1801" spans="1:11" ht="51">
      <c r="A1801" s="87" t="s">
        <v>1179</v>
      </c>
      <c r="B1801" s="53" t="s">
        <v>1140</v>
      </c>
      <c r="C1801" s="54" t="s">
        <v>28</v>
      </c>
      <c r="D1801" s="54" t="s">
        <v>520</v>
      </c>
      <c r="E1801" s="54" t="s">
        <v>1180</v>
      </c>
      <c r="F1801" s="54" t="s">
        <v>24</v>
      </c>
      <c r="G1801" s="55">
        <f t="shared" ref="G1801:H1803" si="222">G1802</f>
        <v>765000</v>
      </c>
      <c r="H1801" s="55">
        <f t="shared" si="222"/>
        <v>765000</v>
      </c>
      <c r="I1801" s="54">
        <v>1630400000</v>
      </c>
      <c r="J1801" s="36" t="str">
        <f t="shared" si="216"/>
        <v>1630400000</v>
      </c>
      <c r="K1801" s="45" t="str">
        <f t="shared" si="217"/>
        <v>62403091630400000000</v>
      </c>
    </row>
    <row r="1802" spans="1:11" ht="25.5">
      <c r="A1802" s="87" t="s">
        <v>168</v>
      </c>
      <c r="B1802" s="53" t="s">
        <v>1140</v>
      </c>
      <c r="C1802" s="54" t="s">
        <v>28</v>
      </c>
      <c r="D1802" s="54" t="s">
        <v>520</v>
      </c>
      <c r="E1802" s="54" t="s">
        <v>1181</v>
      </c>
      <c r="F1802" s="54" t="s">
        <v>24</v>
      </c>
      <c r="G1802" s="55">
        <f t="shared" si="222"/>
        <v>765000</v>
      </c>
      <c r="H1802" s="55">
        <f t="shared" si="222"/>
        <v>765000</v>
      </c>
      <c r="I1802" s="54">
        <v>1630420350</v>
      </c>
      <c r="J1802" s="36" t="str">
        <f t="shared" si="216"/>
        <v>1630420350</v>
      </c>
      <c r="K1802" s="45" t="str">
        <f t="shared" si="217"/>
        <v>62403091630420350000</v>
      </c>
    </row>
    <row r="1803" spans="1:11" ht="25.5">
      <c r="A1803" s="87" t="s">
        <v>43</v>
      </c>
      <c r="B1803" s="53" t="s">
        <v>1140</v>
      </c>
      <c r="C1803" s="54" t="s">
        <v>28</v>
      </c>
      <c r="D1803" s="54" t="s">
        <v>520</v>
      </c>
      <c r="E1803" s="54" t="s">
        <v>1181</v>
      </c>
      <c r="F1803" s="54" t="s">
        <v>44</v>
      </c>
      <c r="G1803" s="55">
        <f t="shared" si="222"/>
        <v>765000</v>
      </c>
      <c r="H1803" s="55">
        <f t="shared" si="222"/>
        <v>765000</v>
      </c>
      <c r="I1803" s="54">
        <v>1630420350</v>
      </c>
      <c r="J1803" s="36" t="str">
        <f t="shared" si="216"/>
        <v>1630420350</v>
      </c>
      <c r="K1803" s="45" t="str">
        <f t="shared" si="217"/>
        <v>62403091630420350240</v>
      </c>
    </row>
    <row r="1804" spans="1:11">
      <c r="A1804" s="52" t="s">
        <v>1231</v>
      </c>
      <c r="B1804" s="53" t="s">
        <v>1140</v>
      </c>
      <c r="C1804" s="54" t="s">
        <v>28</v>
      </c>
      <c r="D1804" s="54" t="s">
        <v>520</v>
      </c>
      <c r="E1804" s="54" t="s">
        <v>1181</v>
      </c>
      <c r="F1804" s="54" t="s">
        <v>46</v>
      </c>
      <c r="G1804" s="55">
        <f>VLOOKUP($K1804,'[1]исх данные 2018-2019'!$A$10:$H$548,6,0)</f>
        <v>765000</v>
      </c>
      <c r="H1804" s="55">
        <f>VLOOKUP($K1804,'[1]исх данные 2018-2019'!$A$10:$H$548,7,0)</f>
        <v>765000</v>
      </c>
      <c r="I1804" s="54">
        <v>1630420350</v>
      </c>
      <c r="J1804" s="36" t="str">
        <f t="shared" si="216"/>
        <v>1630420350</v>
      </c>
      <c r="K1804" s="45" t="str">
        <f t="shared" si="217"/>
        <v>62403091630420350244</v>
      </c>
    </row>
    <row r="1805" spans="1:11" ht="25.5">
      <c r="A1805" s="111" t="s">
        <v>1141</v>
      </c>
      <c r="B1805" s="53" t="s">
        <v>1140</v>
      </c>
      <c r="C1805" s="54" t="s">
        <v>28</v>
      </c>
      <c r="D1805" s="54" t="s">
        <v>520</v>
      </c>
      <c r="E1805" s="54" t="s">
        <v>1142</v>
      </c>
      <c r="F1805" s="54" t="s">
        <v>24</v>
      </c>
      <c r="G1805" s="55">
        <f>G1806</f>
        <v>15349490</v>
      </c>
      <c r="H1805" s="55">
        <f>H1806</f>
        <v>15349490</v>
      </c>
      <c r="I1805" s="54">
        <v>8500000000</v>
      </c>
      <c r="J1805" s="36" t="str">
        <f t="shared" si="216"/>
        <v>8500000000</v>
      </c>
      <c r="K1805" s="45" t="str">
        <f t="shared" si="217"/>
        <v>62403098500000000000</v>
      </c>
    </row>
    <row r="1806" spans="1:11" ht="38.25">
      <c r="A1806" s="52" t="s">
        <v>1143</v>
      </c>
      <c r="B1806" s="53" t="s">
        <v>1140</v>
      </c>
      <c r="C1806" s="54" t="s">
        <v>28</v>
      </c>
      <c r="D1806" s="54" t="s">
        <v>520</v>
      </c>
      <c r="E1806" s="54" t="s">
        <v>1144</v>
      </c>
      <c r="F1806" s="54" t="s">
        <v>24</v>
      </c>
      <c r="G1806" s="55">
        <f>G1807+G1816</f>
        <v>15349490</v>
      </c>
      <c r="H1806" s="55">
        <f>H1807+H1816</f>
        <v>15349490</v>
      </c>
      <c r="I1806" s="54">
        <v>8510000000</v>
      </c>
      <c r="J1806" s="36" t="str">
        <f t="shared" si="216"/>
        <v>8510000000</v>
      </c>
      <c r="K1806" s="45" t="str">
        <f t="shared" si="217"/>
        <v>62403098510000000000</v>
      </c>
    </row>
    <row r="1807" spans="1:11" ht="25.5">
      <c r="A1807" s="87" t="s">
        <v>33</v>
      </c>
      <c r="B1807" s="53" t="s">
        <v>1140</v>
      </c>
      <c r="C1807" s="54" t="s">
        <v>28</v>
      </c>
      <c r="D1807" s="54" t="s">
        <v>520</v>
      </c>
      <c r="E1807" s="54" t="s">
        <v>1182</v>
      </c>
      <c r="F1807" s="54" t="s">
        <v>24</v>
      </c>
      <c r="G1807" s="55">
        <f>G1808+G1811+G1813</f>
        <v>1772940</v>
      </c>
      <c r="H1807" s="55">
        <f>H1808+H1811+H1813</f>
        <v>1772940</v>
      </c>
      <c r="I1807" s="54">
        <v>8510010010</v>
      </c>
      <c r="J1807" s="36" t="str">
        <f t="shared" si="216"/>
        <v>8510010010</v>
      </c>
      <c r="K1807" s="45" t="str">
        <f t="shared" si="217"/>
        <v>62403098510010010000</v>
      </c>
    </row>
    <row r="1808" spans="1:11">
      <c r="A1808" s="52" t="s">
        <v>35</v>
      </c>
      <c r="B1808" s="53" t="s">
        <v>1140</v>
      </c>
      <c r="C1808" s="54" t="s">
        <v>28</v>
      </c>
      <c r="D1808" s="54" t="s">
        <v>520</v>
      </c>
      <c r="E1808" s="54" t="s">
        <v>1182</v>
      </c>
      <c r="F1808" s="54" t="s">
        <v>36</v>
      </c>
      <c r="G1808" s="55">
        <f>SUM(G1809:G1810)</f>
        <v>387250</v>
      </c>
      <c r="H1808" s="55">
        <f>SUM(H1809:H1810)</f>
        <v>387250</v>
      </c>
      <c r="I1808" s="54">
        <v>8510010010</v>
      </c>
      <c r="J1808" s="36" t="str">
        <f t="shared" si="216"/>
        <v>8510010010</v>
      </c>
      <c r="K1808" s="45" t="str">
        <f t="shared" si="217"/>
        <v>62403098510010010120</v>
      </c>
    </row>
    <row r="1809" spans="1:11" ht="25.5">
      <c r="A1809" s="52" t="s">
        <v>37</v>
      </c>
      <c r="B1809" s="53" t="s">
        <v>1140</v>
      </c>
      <c r="C1809" s="54" t="s">
        <v>28</v>
      </c>
      <c r="D1809" s="54" t="s">
        <v>520</v>
      </c>
      <c r="E1809" s="54" t="s">
        <v>1182</v>
      </c>
      <c r="F1809" s="54" t="s">
        <v>38</v>
      </c>
      <c r="G1809" s="55">
        <f>VLOOKUP($K1809,'[1]исх данные 2018-2019'!$A$10:$H$548,6,0)</f>
        <v>303080</v>
      </c>
      <c r="H1809" s="55">
        <f>VLOOKUP($K1809,'[1]исх данные 2018-2019'!$A$10:$H$548,7,0)</f>
        <v>303080</v>
      </c>
      <c r="I1809" s="54">
        <v>8510010010</v>
      </c>
      <c r="J1809" s="36" t="str">
        <f t="shared" si="216"/>
        <v>8510010010</v>
      </c>
      <c r="K1809" s="45" t="str">
        <f t="shared" si="217"/>
        <v>62403098510010010122</v>
      </c>
    </row>
    <row r="1810" spans="1:11" ht="25.5">
      <c r="A1810" s="52" t="s">
        <v>41</v>
      </c>
      <c r="B1810" s="53" t="s">
        <v>1140</v>
      </c>
      <c r="C1810" s="54" t="s">
        <v>28</v>
      </c>
      <c r="D1810" s="54" t="s">
        <v>520</v>
      </c>
      <c r="E1810" s="54" t="s">
        <v>1182</v>
      </c>
      <c r="F1810" s="54" t="s">
        <v>42</v>
      </c>
      <c r="G1810" s="55">
        <f>VLOOKUP($K1810,'[1]исх данные 2018-2019'!$A$10:$H$548,6,0)</f>
        <v>84170</v>
      </c>
      <c r="H1810" s="55">
        <f>VLOOKUP($K1810,'[1]исх данные 2018-2019'!$A$10:$H$548,7,0)</f>
        <v>84170</v>
      </c>
      <c r="I1810" s="54">
        <v>8510010010</v>
      </c>
      <c r="J1810" s="36" t="str">
        <f t="shared" si="216"/>
        <v>8510010010</v>
      </c>
      <c r="K1810" s="45" t="str">
        <f t="shared" si="217"/>
        <v>62403098510010010129</v>
      </c>
    </row>
    <row r="1811" spans="1:11" ht="25.5">
      <c r="A1811" s="52" t="s">
        <v>43</v>
      </c>
      <c r="B1811" s="53" t="s">
        <v>1140</v>
      </c>
      <c r="C1811" s="54" t="s">
        <v>28</v>
      </c>
      <c r="D1811" s="54" t="s">
        <v>520</v>
      </c>
      <c r="E1811" s="54" t="s">
        <v>1182</v>
      </c>
      <c r="F1811" s="54" t="s">
        <v>44</v>
      </c>
      <c r="G1811" s="55">
        <f>G1812</f>
        <v>1183980</v>
      </c>
      <c r="H1811" s="55">
        <f>H1812</f>
        <v>1183980</v>
      </c>
      <c r="I1811" s="54">
        <v>8510010010</v>
      </c>
      <c r="J1811" s="36" t="str">
        <f t="shared" si="216"/>
        <v>8510010010</v>
      </c>
      <c r="K1811" s="45" t="str">
        <f t="shared" si="217"/>
        <v>62403098510010010240</v>
      </c>
    </row>
    <row r="1812" spans="1:11">
      <c r="A1812" s="52" t="s">
        <v>1231</v>
      </c>
      <c r="B1812" s="53" t="s">
        <v>1140</v>
      </c>
      <c r="C1812" s="54" t="s">
        <v>28</v>
      </c>
      <c r="D1812" s="54" t="s">
        <v>520</v>
      </c>
      <c r="E1812" s="54" t="s">
        <v>1182</v>
      </c>
      <c r="F1812" s="54" t="s">
        <v>46</v>
      </c>
      <c r="G1812" s="55">
        <f>VLOOKUP($K1812,'[1]исх данные 2018-2019'!$A$10:$H$548,6,0)</f>
        <v>1183980</v>
      </c>
      <c r="H1812" s="55">
        <f>VLOOKUP($K1812,'[1]исх данные 2018-2019'!$A$10:$H$548,7,0)</f>
        <v>1183980</v>
      </c>
      <c r="I1812" s="54">
        <v>8510010010</v>
      </c>
      <c r="J1812" s="36" t="str">
        <f t="shared" si="216"/>
        <v>8510010010</v>
      </c>
      <c r="K1812" s="45" t="str">
        <f t="shared" si="217"/>
        <v>62403098510010010244</v>
      </c>
    </row>
    <row r="1813" spans="1:11">
      <c r="A1813" s="52" t="s">
        <v>47</v>
      </c>
      <c r="B1813" s="53" t="s">
        <v>1140</v>
      </c>
      <c r="C1813" s="54" t="s">
        <v>28</v>
      </c>
      <c r="D1813" s="54" t="s">
        <v>520</v>
      </c>
      <c r="E1813" s="54" t="s">
        <v>1182</v>
      </c>
      <c r="F1813" s="54" t="s">
        <v>48</v>
      </c>
      <c r="G1813" s="55">
        <f>SUM(G1814:G1815)</f>
        <v>201710</v>
      </c>
      <c r="H1813" s="55">
        <f>SUM(H1814:H1815)</f>
        <v>201710</v>
      </c>
      <c r="I1813" s="54">
        <v>8510010010</v>
      </c>
      <c r="J1813" s="36" t="str">
        <f t="shared" si="216"/>
        <v>8510010010</v>
      </c>
      <c r="K1813" s="45" t="str">
        <f t="shared" si="217"/>
        <v>62403098510010010850</v>
      </c>
    </row>
    <row r="1814" spans="1:11">
      <c r="A1814" s="52" t="s">
        <v>49</v>
      </c>
      <c r="B1814" s="53" t="s">
        <v>1140</v>
      </c>
      <c r="C1814" s="54" t="s">
        <v>28</v>
      </c>
      <c r="D1814" s="54" t="s">
        <v>520</v>
      </c>
      <c r="E1814" s="54" t="s">
        <v>1182</v>
      </c>
      <c r="F1814" s="54">
        <v>851</v>
      </c>
      <c r="G1814" s="55">
        <f>VLOOKUP($K1814,'[1]исх данные 2018-2019'!$A$10:$H$548,6,0)</f>
        <v>200390</v>
      </c>
      <c r="H1814" s="55">
        <f>VLOOKUP($K1814,'[1]исх данные 2018-2019'!$A$10:$H$548,7,0)</f>
        <v>200390</v>
      </c>
      <c r="I1814" s="54">
        <v>8510010010</v>
      </c>
      <c r="J1814" s="36" t="str">
        <f t="shared" si="216"/>
        <v>8510010010</v>
      </c>
      <c r="K1814" s="45" t="str">
        <f t="shared" si="217"/>
        <v>62403098510010010851</v>
      </c>
    </row>
    <row r="1815" spans="1:11">
      <c r="A1815" s="52" t="s">
        <v>53</v>
      </c>
      <c r="B1815" s="53" t="s">
        <v>1140</v>
      </c>
      <c r="C1815" s="54" t="s">
        <v>28</v>
      </c>
      <c r="D1815" s="54" t="s">
        <v>520</v>
      </c>
      <c r="E1815" s="54" t="s">
        <v>1182</v>
      </c>
      <c r="F1815" s="54" t="s">
        <v>54</v>
      </c>
      <c r="G1815" s="55">
        <f>VLOOKUP($K1815,'[1]исх данные 2018-2019'!$A$10:$H$548,6,0)</f>
        <v>1320</v>
      </c>
      <c r="H1815" s="55">
        <f>VLOOKUP($K1815,'[1]исх данные 2018-2019'!$A$10:$H$548,7,0)</f>
        <v>1320</v>
      </c>
      <c r="I1815" s="54">
        <v>8510010010</v>
      </c>
      <c r="J1815" s="36" t="str">
        <f t="shared" si="216"/>
        <v>8510010010</v>
      </c>
      <c r="K1815" s="45" t="str">
        <f t="shared" si="217"/>
        <v>62403098510010010853</v>
      </c>
    </row>
    <row r="1816" spans="1:11" ht="25.5">
      <c r="A1816" s="87" t="s">
        <v>55</v>
      </c>
      <c r="B1816" s="53" t="s">
        <v>1140</v>
      </c>
      <c r="C1816" s="54" t="s">
        <v>28</v>
      </c>
      <c r="D1816" s="54" t="s">
        <v>520</v>
      </c>
      <c r="E1816" s="54" t="s">
        <v>1183</v>
      </c>
      <c r="F1816" s="54" t="s">
        <v>24</v>
      </c>
      <c r="G1816" s="55">
        <f>G1817</f>
        <v>13576550</v>
      </c>
      <c r="H1816" s="55">
        <f>H1817</f>
        <v>13576550</v>
      </c>
      <c r="I1816" s="54">
        <v>8510010020</v>
      </c>
      <c r="J1816" s="36" t="str">
        <f t="shared" si="216"/>
        <v>8510010020</v>
      </c>
      <c r="K1816" s="45" t="str">
        <f t="shared" si="217"/>
        <v>62403098510010020000</v>
      </c>
    </row>
    <row r="1817" spans="1:11">
      <c r="A1817" s="52" t="s">
        <v>35</v>
      </c>
      <c r="B1817" s="53" t="s">
        <v>1140</v>
      </c>
      <c r="C1817" s="54" t="s">
        <v>28</v>
      </c>
      <c r="D1817" s="54" t="s">
        <v>520</v>
      </c>
      <c r="E1817" s="54" t="s">
        <v>1183</v>
      </c>
      <c r="F1817" s="54" t="s">
        <v>36</v>
      </c>
      <c r="G1817" s="55">
        <f>SUM(G1818:G1819)</f>
        <v>13576550</v>
      </c>
      <c r="H1817" s="55">
        <f>SUM(H1818:H1819)</f>
        <v>13576550</v>
      </c>
      <c r="I1817" s="54">
        <v>8510010020</v>
      </c>
      <c r="J1817" s="36" t="str">
        <f t="shared" si="216"/>
        <v>8510010020</v>
      </c>
      <c r="K1817" s="45" t="str">
        <f t="shared" si="217"/>
        <v>62403098510010020120</v>
      </c>
    </row>
    <row r="1818" spans="1:11">
      <c r="A1818" s="57" t="s">
        <v>57</v>
      </c>
      <c r="B1818" s="53" t="s">
        <v>1140</v>
      </c>
      <c r="C1818" s="54" t="s">
        <v>28</v>
      </c>
      <c r="D1818" s="54" t="s">
        <v>520</v>
      </c>
      <c r="E1818" s="54" t="s">
        <v>1183</v>
      </c>
      <c r="F1818" s="54" t="s">
        <v>58</v>
      </c>
      <c r="G1818" s="55">
        <f>VLOOKUP($K1818,'[1]исх данные 2018-2019'!$A$10:$H$548,6,0)</f>
        <v>10427460</v>
      </c>
      <c r="H1818" s="55">
        <f>VLOOKUP($K1818,'[1]исх данные 2018-2019'!$A$10:$H$548,7,0)</f>
        <v>10427460</v>
      </c>
      <c r="I1818" s="54">
        <v>8510010020</v>
      </c>
      <c r="J1818" s="36" t="str">
        <f t="shared" si="216"/>
        <v>8510010020</v>
      </c>
      <c r="K1818" s="45" t="str">
        <f t="shared" si="217"/>
        <v>62403098510010020121</v>
      </c>
    </row>
    <row r="1819" spans="1:11" ht="25.5">
      <c r="A1819" s="57" t="s">
        <v>41</v>
      </c>
      <c r="B1819" s="53" t="s">
        <v>1140</v>
      </c>
      <c r="C1819" s="54" t="s">
        <v>28</v>
      </c>
      <c r="D1819" s="54" t="s">
        <v>520</v>
      </c>
      <c r="E1819" s="54" t="s">
        <v>1183</v>
      </c>
      <c r="F1819" s="54" t="s">
        <v>42</v>
      </c>
      <c r="G1819" s="55">
        <f>VLOOKUP($K1819,'[1]исх данные 2018-2019'!$A$10:$H$548,6,0)</f>
        <v>3149090</v>
      </c>
      <c r="H1819" s="55">
        <f>VLOOKUP($K1819,'[1]исх данные 2018-2019'!$A$10:$H$548,7,0)</f>
        <v>3149090</v>
      </c>
      <c r="I1819" s="54">
        <v>8510010020</v>
      </c>
      <c r="J1819" s="36" t="str">
        <f t="shared" si="216"/>
        <v>8510010020</v>
      </c>
      <c r="K1819" s="45" t="str">
        <f t="shared" si="217"/>
        <v>62403098510010020129</v>
      </c>
    </row>
    <row r="1820" spans="1:11">
      <c r="A1820" s="52"/>
      <c r="B1820" s="53"/>
      <c r="C1820" s="54"/>
      <c r="D1820" s="54"/>
      <c r="E1820" s="54"/>
      <c r="F1820" s="54"/>
      <c r="G1820" s="55"/>
      <c r="H1820" s="55"/>
      <c r="I1820" s="54"/>
      <c r="J1820" s="36" t="str">
        <f t="shared" si="216"/>
        <v>0000000000</v>
      </c>
      <c r="K1820" s="45" t="str">
        <f t="shared" si="217"/>
        <v>0000000000</v>
      </c>
    </row>
    <row r="1821" spans="1:11">
      <c r="A1821" s="31" t="s">
        <v>1184</v>
      </c>
      <c r="B1821" s="32" t="s">
        <v>1185</v>
      </c>
      <c r="C1821" s="33" t="s">
        <v>22</v>
      </c>
      <c r="D1821" s="33" t="s">
        <v>22</v>
      </c>
      <c r="E1821" s="33" t="s">
        <v>23</v>
      </c>
      <c r="F1821" s="33" t="s">
        <v>24</v>
      </c>
      <c r="G1821" s="34">
        <f t="shared" ref="G1821:H1824" si="223">G1822</f>
        <v>14384000</v>
      </c>
      <c r="H1821" s="34">
        <f t="shared" si="223"/>
        <v>14384000</v>
      </c>
      <c r="I1821" s="33">
        <v>0</v>
      </c>
      <c r="J1821" s="36" t="str">
        <f t="shared" si="216"/>
        <v>0000000000</v>
      </c>
      <c r="K1821" s="45" t="str">
        <f t="shared" si="217"/>
        <v>64300000000000000000</v>
      </c>
    </row>
    <row r="1822" spans="1:11">
      <c r="A1822" s="40" t="s">
        <v>25</v>
      </c>
      <c r="B1822" s="41" t="s">
        <v>1185</v>
      </c>
      <c r="C1822" s="42" t="s">
        <v>26</v>
      </c>
      <c r="D1822" s="42" t="s">
        <v>22</v>
      </c>
      <c r="E1822" s="42" t="s">
        <v>23</v>
      </c>
      <c r="F1822" s="42" t="s">
        <v>24</v>
      </c>
      <c r="G1822" s="43">
        <f t="shared" si="223"/>
        <v>14384000</v>
      </c>
      <c r="H1822" s="43">
        <f t="shared" si="223"/>
        <v>14384000</v>
      </c>
      <c r="I1822" s="42">
        <v>0</v>
      </c>
      <c r="J1822" s="36" t="str">
        <f t="shared" si="216"/>
        <v>0000000000</v>
      </c>
      <c r="K1822" s="45" t="str">
        <f t="shared" si="217"/>
        <v>64301000000000000000</v>
      </c>
    </row>
    <row r="1823" spans="1:11" ht="25.5">
      <c r="A1823" s="47" t="s">
        <v>389</v>
      </c>
      <c r="B1823" s="48" t="s">
        <v>1185</v>
      </c>
      <c r="C1823" s="49" t="s">
        <v>26</v>
      </c>
      <c r="D1823" s="49" t="s">
        <v>390</v>
      </c>
      <c r="E1823" s="49" t="s">
        <v>23</v>
      </c>
      <c r="F1823" s="49" t="s">
        <v>24</v>
      </c>
      <c r="G1823" s="50">
        <f t="shared" si="223"/>
        <v>14384000</v>
      </c>
      <c r="H1823" s="50">
        <f t="shared" si="223"/>
        <v>14384000</v>
      </c>
      <c r="I1823" s="49">
        <v>0</v>
      </c>
      <c r="J1823" s="36" t="str">
        <f t="shared" ref="J1823:J1839" si="224">TEXT(I1823,"0000000000")</f>
        <v>0000000000</v>
      </c>
      <c r="K1823" s="45" t="str">
        <f t="shared" ref="K1823:K1839" si="225">CONCATENATE(B1823,C1823,D1823,J1823,F1823)</f>
        <v>64301060000000000000</v>
      </c>
    </row>
    <row r="1824" spans="1:11" ht="25.5">
      <c r="A1824" s="65" t="s">
        <v>1186</v>
      </c>
      <c r="B1824" s="53" t="s">
        <v>1185</v>
      </c>
      <c r="C1824" s="54" t="s">
        <v>26</v>
      </c>
      <c r="D1824" s="54" t="s">
        <v>390</v>
      </c>
      <c r="E1824" s="54" t="s">
        <v>1187</v>
      </c>
      <c r="F1824" s="54" t="s">
        <v>24</v>
      </c>
      <c r="G1824" s="55">
        <f t="shared" si="223"/>
        <v>14384000</v>
      </c>
      <c r="H1824" s="55">
        <f t="shared" si="223"/>
        <v>14384000</v>
      </c>
      <c r="I1824" s="54">
        <v>8600000000</v>
      </c>
      <c r="J1824" s="36" t="str">
        <f t="shared" si="224"/>
        <v>8600000000</v>
      </c>
      <c r="K1824" s="45" t="str">
        <f t="shared" si="225"/>
        <v>64301068600000000000</v>
      </c>
    </row>
    <row r="1825" spans="1:11" ht="25.5">
      <c r="A1825" s="65" t="s">
        <v>1188</v>
      </c>
      <c r="B1825" s="53" t="s">
        <v>1185</v>
      </c>
      <c r="C1825" s="54" t="s">
        <v>26</v>
      </c>
      <c r="D1825" s="54" t="s">
        <v>390</v>
      </c>
      <c r="E1825" s="54" t="s">
        <v>1189</v>
      </c>
      <c r="F1825" s="54" t="s">
        <v>24</v>
      </c>
      <c r="G1825" s="55">
        <f>G1826+G1836</f>
        <v>14384000</v>
      </c>
      <c r="H1825" s="55">
        <f>H1826+H1836</f>
        <v>14384000</v>
      </c>
      <c r="I1825" s="54">
        <v>8610000000</v>
      </c>
      <c r="J1825" s="36" t="str">
        <f t="shared" si="224"/>
        <v>8610000000</v>
      </c>
      <c r="K1825" s="45" t="str">
        <f t="shared" si="225"/>
        <v>64301068610000000000</v>
      </c>
    </row>
    <row r="1826" spans="1:11" ht="25.5">
      <c r="A1826" s="52" t="s">
        <v>33</v>
      </c>
      <c r="B1826" s="53" t="s">
        <v>1185</v>
      </c>
      <c r="C1826" s="54" t="s">
        <v>26</v>
      </c>
      <c r="D1826" s="54" t="s">
        <v>390</v>
      </c>
      <c r="E1826" s="54" t="s">
        <v>1190</v>
      </c>
      <c r="F1826" s="54" t="s">
        <v>24</v>
      </c>
      <c r="G1826" s="55">
        <f>G1827+G1830+G1832</f>
        <v>3916210</v>
      </c>
      <c r="H1826" s="55">
        <f>H1827+H1830+H1832</f>
        <v>3916210</v>
      </c>
      <c r="I1826" s="54">
        <v>8610010010</v>
      </c>
      <c r="J1826" s="36" t="str">
        <f t="shared" si="224"/>
        <v>8610010010</v>
      </c>
      <c r="K1826" s="45" t="str">
        <f t="shared" si="225"/>
        <v>64301068610010010000</v>
      </c>
    </row>
    <row r="1827" spans="1:11">
      <c r="A1827" s="57" t="s">
        <v>35</v>
      </c>
      <c r="B1827" s="53" t="s">
        <v>1185</v>
      </c>
      <c r="C1827" s="54" t="s">
        <v>26</v>
      </c>
      <c r="D1827" s="54" t="s">
        <v>390</v>
      </c>
      <c r="E1827" s="54" t="s">
        <v>1190</v>
      </c>
      <c r="F1827" s="54" t="s">
        <v>36</v>
      </c>
      <c r="G1827" s="55">
        <f>SUM(G1828:G1829)</f>
        <v>546530</v>
      </c>
      <c r="H1827" s="55">
        <f>SUM(H1828:H1829)</f>
        <v>546530</v>
      </c>
      <c r="I1827" s="54">
        <v>8610010010</v>
      </c>
      <c r="J1827" s="36" t="str">
        <f t="shared" si="224"/>
        <v>8610010010</v>
      </c>
      <c r="K1827" s="45" t="str">
        <f t="shared" si="225"/>
        <v>64301068610010010120</v>
      </c>
    </row>
    <row r="1828" spans="1:11" ht="25.5">
      <c r="A1828" s="57" t="s">
        <v>37</v>
      </c>
      <c r="B1828" s="53" t="s">
        <v>1185</v>
      </c>
      <c r="C1828" s="54" t="s">
        <v>26</v>
      </c>
      <c r="D1828" s="54" t="s">
        <v>390</v>
      </c>
      <c r="E1828" s="54" t="s">
        <v>1190</v>
      </c>
      <c r="F1828" s="54">
        <v>122</v>
      </c>
      <c r="G1828" s="55">
        <f>VLOOKUP($K1828,'[1]исх данные 2018-2019'!$A$10:$H$548,6,0)</f>
        <v>476497</v>
      </c>
      <c r="H1828" s="55">
        <f>VLOOKUP($K1828,'[1]исх данные 2018-2019'!$A$10:$H$548,7,0)</f>
        <v>476497</v>
      </c>
      <c r="I1828" s="54">
        <v>8610010010</v>
      </c>
      <c r="J1828" s="36" t="str">
        <f t="shared" si="224"/>
        <v>8610010010</v>
      </c>
      <c r="K1828" s="45" t="str">
        <f t="shared" si="225"/>
        <v>64301068610010010122</v>
      </c>
    </row>
    <row r="1829" spans="1:11" ht="25.5">
      <c r="A1829" s="57" t="s">
        <v>41</v>
      </c>
      <c r="B1829" s="53" t="s">
        <v>1185</v>
      </c>
      <c r="C1829" s="54" t="s">
        <v>26</v>
      </c>
      <c r="D1829" s="54" t="s">
        <v>390</v>
      </c>
      <c r="E1829" s="54" t="s">
        <v>1190</v>
      </c>
      <c r="F1829" s="54" t="s">
        <v>42</v>
      </c>
      <c r="G1829" s="55">
        <f>VLOOKUP($K1829,'[1]исх данные 2018-2019'!$A$10:$H$548,6,0)</f>
        <v>70033</v>
      </c>
      <c r="H1829" s="55">
        <f>VLOOKUP($K1829,'[1]исх данные 2018-2019'!$A$10:$H$548,7,0)</f>
        <v>70033</v>
      </c>
      <c r="I1829" s="54">
        <v>8610010010</v>
      </c>
      <c r="J1829" s="36" t="str">
        <f t="shared" si="224"/>
        <v>8610010010</v>
      </c>
      <c r="K1829" s="45" t="str">
        <f t="shared" si="225"/>
        <v>64301068610010010129</v>
      </c>
    </row>
    <row r="1830" spans="1:11" ht="25.5">
      <c r="A1830" s="52" t="s">
        <v>43</v>
      </c>
      <c r="B1830" s="53" t="s">
        <v>1185</v>
      </c>
      <c r="C1830" s="54" t="s">
        <v>26</v>
      </c>
      <c r="D1830" s="54" t="s">
        <v>390</v>
      </c>
      <c r="E1830" s="54" t="s">
        <v>1190</v>
      </c>
      <c r="F1830" s="54" t="s">
        <v>44</v>
      </c>
      <c r="G1830" s="55">
        <f>G1831</f>
        <v>3257980</v>
      </c>
      <c r="H1830" s="55">
        <f>H1831</f>
        <v>3257980</v>
      </c>
      <c r="I1830" s="54">
        <v>8610010010</v>
      </c>
      <c r="J1830" s="36" t="str">
        <f t="shared" si="224"/>
        <v>8610010010</v>
      </c>
      <c r="K1830" s="45" t="str">
        <f t="shared" si="225"/>
        <v>64301068610010010240</v>
      </c>
    </row>
    <row r="1831" spans="1:11">
      <c r="A1831" s="52" t="s">
        <v>1231</v>
      </c>
      <c r="B1831" s="53" t="s">
        <v>1185</v>
      </c>
      <c r="C1831" s="54" t="s">
        <v>26</v>
      </c>
      <c r="D1831" s="54" t="s">
        <v>390</v>
      </c>
      <c r="E1831" s="54" t="s">
        <v>1190</v>
      </c>
      <c r="F1831" s="54" t="s">
        <v>46</v>
      </c>
      <c r="G1831" s="55">
        <f>VLOOKUP($K1831,'[1]исх данные 2018-2019'!$A$10:$H$548,6,0)</f>
        <v>3257980</v>
      </c>
      <c r="H1831" s="55">
        <f>VLOOKUP($K1831,'[1]исх данные 2018-2019'!$A$10:$H$548,7,0)</f>
        <v>3257980</v>
      </c>
      <c r="I1831" s="54">
        <v>8610010010</v>
      </c>
      <c r="J1831" s="36" t="str">
        <f t="shared" si="224"/>
        <v>8610010010</v>
      </c>
      <c r="K1831" s="45" t="str">
        <f t="shared" si="225"/>
        <v>64301068610010010244</v>
      </c>
    </row>
    <row r="1832" spans="1:11">
      <c r="A1832" s="52" t="s">
        <v>47</v>
      </c>
      <c r="B1832" s="53" t="s">
        <v>1185</v>
      </c>
      <c r="C1832" s="54" t="s">
        <v>26</v>
      </c>
      <c r="D1832" s="54" t="s">
        <v>390</v>
      </c>
      <c r="E1832" s="54" t="s">
        <v>1190</v>
      </c>
      <c r="F1832" s="54" t="s">
        <v>48</v>
      </c>
      <c r="G1832" s="55">
        <f>SUM(G1833:G1835)</f>
        <v>111700</v>
      </c>
      <c r="H1832" s="55">
        <f>SUM(H1833:H1835)</f>
        <v>111700</v>
      </c>
      <c r="I1832" s="54">
        <v>8610010010</v>
      </c>
      <c r="J1832" s="36" t="str">
        <f t="shared" si="224"/>
        <v>8610010010</v>
      </c>
      <c r="K1832" s="45" t="str">
        <f t="shared" si="225"/>
        <v>64301068610010010850</v>
      </c>
    </row>
    <row r="1833" spans="1:11">
      <c r="A1833" s="57" t="s">
        <v>49</v>
      </c>
      <c r="B1833" s="53" t="s">
        <v>1185</v>
      </c>
      <c r="C1833" s="54" t="s">
        <v>26</v>
      </c>
      <c r="D1833" s="54" t="s">
        <v>390</v>
      </c>
      <c r="E1833" s="54" t="s">
        <v>1190</v>
      </c>
      <c r="F1833" s="54" t="s">
        <v>50</v>
      </c>
      <c r="G1833" s="55">
        <f>VLOOKUP($K1833,'[1]исх данные 2018-2019'!$A$10:$H$548,6,0)</f>
        <v>79825</v>
      </c>
      <c r="H1833" s="55">
        <f>VLOOKUP($K1833,'[1]исх данные 2018-2019'!$A$10:$H$548,7,0)</f>
        <v>79825</v>
      </c>
      <c r="I1833" s="54">
        <v>8610010010</v>
      </c>
      <c r="J1833" s="36" t="str">
        <f t="shared" si="224"/>
        <v>8610010010</v>
      </c>
      <c r="K1833" s="45" t="str">
        <f t="shared" si="225"/>
        <v>64301068610010010851</v>
      </c>
    </row>
    <row r="1834" spans="1:11">
      <c r="A1834" s="57" t="s">
        <v>51</v>
      </c>
      <c r="B1834" s="53" t="s">
        <v>1185</v>
      </c>
      <c r="C1834" s="54" t="s">
        <v>26</v>
      </c>
      <c r="D1834" s="54" t="s">
        <v>390</v>
      </c>
      <c r="E1834" s="54" t="s">
        <v>1190</v>
      </c>
      <c r="F1834" s="54" t="s">
        <v>52</v>
      </c>
      <c r="G1834" s="55">
        <f>VLOOKUP($K1834,'[1]исх данные 2018-2019'!$A$10:$H$548,6,0)</f>
        <v>1875</v>
      </c>
      <c r="H1834" s="55">
        <f>VLOOKUP($K1834,'[1]исх данные 2018-2019'!$A$10:$H$548,7,0)</f>
        <v>1875</v>
      </c>
      <c r="I1834" s="54">
        <v>8610010010</v>
      </c>
      <c r="J1834" s="36" t="str">
        <f t="shared" si="224"/>
        <v>8610010010</v>
      </c>
      <c r="K1834" s="45" t="str">
        <f t="shared" si="225"/>
        <v>64301068610010010852</v>
      </c>
    </row>
    <row r="1835" spans="1:11">
      <c r="A1835" s="57" t="s">
        <v>53</v>
      </c>
      <c r="B1835" s="53" t="s">
        <v>1185</v>
      </c>
      <c r="C1835" s="54" t="s">
        <v>26</v>
      </c>
      <c r="D1835" s="54" t="s">
        <v>390</v>
      </c>
      <c r="E1835" s="54" t="s">
        <v>1190</v>
      </c>
      <c r="F1835" s="54" t="s">
        <v>54</v>
      </c>
      <c r="G1835" s="55">
        <f>VLOOKUP($K1835,'[1]исх данные 2018-2019'!$A$10:$H$548,6,0)</f>
        <v>30000</v>
      </c>
      <c r="H1835" s="55">
        <f>VLOOKUP($K1835,'[1]исх данные 2018-2019'!$A$10:$H$548,7,0)</f>
        <v>30000</v>
      </c>
      <c r="I1835" s="54">
        <v>8610010010</v>
      </c>
      <c r="J1835" s="36" t="str">
        <f t="shared" si="224"/>
        <v>8610010010</v>
      </c>
      <c r="K1835" s="45" t="str">
        <f t="shared" si="225"/>
        <v>64301068610010010853</v>
      </c>
    </row>
    <row r="1836" spans="1:11" ht="25.5">
      <c r="A1836" s="57" t="s">
        <v>55</v>
      </c>
      <c r="B1836" s="53" t="s">
        <v>1185</v>
      </c>
      <c r="C1836" s="54" t="s">
        <v>26</v>
      </c>
      <c r="D1836" s="54" t="s">
        <v>390</v>
      </c>
      <c r="E1836" s="54" t="s">
        <v>1191</v>
      </c>
      <c r="F1836" s="54" t="s">
        <v>24</v>
      </c>
      <c r="G1836" s="55">
        <f>G1837</f>
        <v>10467790</v>
      </c>
      <c r="H1836" s="55">
        <f>H1837</f>
        <v>10467790</v>
      </c>
      <c r="I1836" s="54">
        <v>8610010020</v>
      </c>
      <c r="J1836" s="36" t="str">
        <f t="shared" si="224"/>
        <v>8610010020</v>
      </c>
      <c r="K1836" s="45" t="str">
        <f t="shared" si="225"/>
        <v>64301068610010020000</v>
      </c>
    </row>
    <row r="1837" spans="1:11">
      <c r="A1837" s="57" t="s">
        <v>35</v>
      </c>
      <c r="B1837" s="53" t="s">
        <v>1185</v>
      </c>
      <c r="C1837" s="54" t="s">
        <v>26</v>
      </c>
      <c r="D1837" s="54" t="s">
        <v>390</v>
      </c>
      <c r="E1837" s="54" t="s">
        <v>1191</v>
      </c>
      <c r="F1837" s="54" t="s">
        <v>36</v>
      </c>
      <c r="G1837" s="55">
        <f>SUM(G1838:G1839)</f>
        <v>10467790</v>
      </c>
      <c r="H1837" s="55">
        <f>SUM(H1838:H1839)</f>
        <v>10467790</v>
      </c>
      <c r="I1837" s="54">
        <v>8610010020</v>
      </c>
      <c r="J1837" s="36" t="str">
        <f t="shared" si="224"/>
        <v>8610010020</v>
      </c>
      <c r="K1837" s="45" t="str">
        <f t="shared" si="225"/>
        <v>64301068610010020120</v>
      </c>
    </row>
    <row r="1838" spans="1:11">
      <c r="A1838" s="57" t="s">
        <v>57</v>
      </c>
      <c r="B1838" s="53" t="s">
        <v>1185</v>
      </c>
      <c r="C1838" s="54" t="s">
        <v>26</v>
      </c>
      <c r="D1838" s="54" t="s">
        <v>390</v>
      </c>
      <c r="E1838" s="54" t="s">
        <v>1191</v>
      </c>
      <c r="F1838" s="54" t="s">
        <v>58</v>
      </c>
      <c r="G1838" s="55">
        <f>VLOOKUP($K1838,'[1]исх данные 2018-2019'!$A$10:$H$548,6,0)</f>
        <v>8039780</v>
      </c>
      <c r="H1838" s="55">
        <f>VLOOKUP($K1838,'[1]исх данные 2018-2019'!$A$10:$H$548,7,0)</f>
        <v>8039780</v>
      </c>
      <c r="I1838" s="54">
        <v>8610010020</v>
      </c>
      <c r="J1838" s="36" t="str">
        <f t="shared" si="224"/>
        <v>8610010020</v>
      </c>
      <c r="K1838" s="45" t="str">
        <f t="shared" si="225"/>
        <v>64301068610010020121</v>
      </c>
    </row>
    <row r="1839" spans="1:11" ht="25.5">
      <c r="A1839" s="57" t="s">
        <v>41</v>
      </c>
      <c r="B1839" s="53" t="s">
        <v>1185</v>
      </c>
      <c r="C1839" s="54" t="s">
        <v>26</v>
      </c>
      <c r="D1839" s="54" t="s">
        <v>390</v>
      </c>
      <c r="E1839" s="54" t="s">
        <v>1191</v>
      </c>
      <c r="F1839" s="54" t="s">
        <v>42</v>
      </c>
      <c r="G1839" s="55">
        <f>VLOOKUP($K1839,'[1]исх данные 2018-2019'!$A$10:$H$548,6,0)</f>
        <v>2428010</v>
      </c>
      <c r="H1839" s="55">
        <f>VLOOKUP($K1839,'[1]исх данные 2018-2019'!$A$10:$H$548,7,0)</f>
        <v>2428010</v>
      </c>
      <c r="I1839" s="54">
        <v>8610010020</v>
      </c>
      <c r="J1839" s="36" t="str">
        <f t="shared" si="224"/>
        <v>8610010020</v>
      </c>
      <c r="K1839" s="45" t="str">
        <f t="shared" si="225"/>
        <v>64301068610010020129</v>
      </c>
    </row>
    <row r="1840" spans="1:11">
      <c r="A1840" s="65"/>
      <c r="B1840" s="53"/>
      <c r="C1840" s="54"/>
      <c r="D1840" s="54"/>
      <c r="E1840" s="54"/>
      <c r="F1840" s="54"/>
      <c r="G1840" s="55"/>
      <c r="H1840" s="220"/>
      <c r="I1840" s="54"/>
    </row>
    <row r="1841" spans="1:9">
      <c r="A1841" s="31" t="s">
        <v>1192</v>
      </c>
      <c r="B1841" s="35"/>
      <c r="C1841" s="33"/>
      <c r="D1841" s="33"/>
      <c r="E1841" s="33"/>
      <c r="F1841" s="33"/>
      <c r="G1841" s="34">
        <f>G10+G67+G281+G375+G424+G466+G703+G905+G1122+G1197+G1290+G1375+G1468+G1744+G1667+G1821</f>
        <v>8029027238</v>
      </c>
      <c r="H1841" s="34">
        <f>H10+H67+H281+H375+H424+H466+H703+H905+H1122+H1197+H1290+H1375+H1468+H1744+H1667+H1821</f>
        <v>8021019858</v>
      </c>
      <c r="I1841" s="33"/>
    </row>
    <row r="1842" spans="1:9">
      <c r="A1842" s="31"/>
      <c r="B1842" s="35"/>
      <c r="C1842" s="33"/>
      <c r="D1842" s="33"/>
      <c r="E1842" s="33"/>
      <c r="F1842" s="33"/>
      <c r="G1842" s="34"/>
      <c r="H1842" s="34"/>
      <c r="I1842" s="33"/>
    </row>
    <row r="1843" spans="1:9">
      <c r="A1843" s="31"/>
      <c r="B1843" s="35"/>
      <c r="C1843" s="33"/>
      <c r="D1843" s="33"/>
      <c r="E1843" s="33"/>
      <c r="F1843" s="33"/>
      <c r="G1843" s="34"/>
      <c r="H1843" s="34"/>
      <c r="I1843" s="33"/>
    </row>
    <row r="1844" spans="1:9">
      <c r="A1844" s="31"/>
      <c r="B1844" s="35"/>
      <c r="C1844" s="33"/>
      <c r="D1844" s="33"/>
      <c r="E1844" s="33"/>
      <c r="F1844" s="33"/>
      <c r="G1844" s="34"/>
      <c r="H1844" s="34"/>
      <c r="I1844" s="33"/>
    </row>
    <row r="1845" spans="1:9" ht="18.75">
      <c r="A1845" s="152" t="s">
        <v>1193</v>
      </c>
      <c r="B1845" s="153"/>
      <c r="C1845" s="154"/>
      <c r="D1845" s="154"/>
      <c r="E1845" s="155"/>
      <c r="F1845" s="155"/>
      <c r="G1845" s="154"/>
      <c r="H1845" s="34"/>
      <c r="I1845" s="33"/>
    </row>
    <row r="1846" spans="1:9" ht="18.75">
      <c r="A1846" s="152" t="s">
        <v>1194</v>
      </c>
      <c r="B1846" s="153"/>
      <c r="C1846" s="154"/>
      <c r="D1846" s="154"/>
      <c r="E1846" s="155"/>
      <c r="F1846" s="155"/>
      <c r="G1846" s="154"/>
      <c r="H1846" s="34"/>
      <c r="I1846" s="33"/>
    </row>
    <row r="1847" spans="1:9" ht="18.75">
      <c r="A1847" s="152" t="s">
        <v>1195</v>
      </c>
      <c r="B1847" s="153"/>
      <c r="C1847" s="154"/>
      <c r="D1847" s="154"/>
      <c r="E1847" s="155"/>
      <c r="F1847" s="155"/>
      <c r="G1847" s="154"/>
      <c r="H1847" s="34"/>
      <c r="I1847" s="33"/>
    </row>
    <row r="1848" spans="1:9" ht="18.75">
      <c r="A1848" s="152" t="s">
        <v>1196</v>
      </c>
      <c r="B1848" s="153"/>
      <c r="C1848" s="159"/>
      <c r="D1848" s="159"/>
      <c r="E1848" s="155"/>
      <c r="F1848" s="155"/>
      <c r="G1848" s="220"/>
      <c r="H1848" s="160" t="s">
        <v>1197</v>
      </c>
      <c r="I1848" s="33"/>
    </row>
    <row r="1849" spans="1:9">
      <c r="A1849" s="31"/>
      <c r="B1849" s="35"/>
      <c r="C1849" s="33"/>
      <c r="D1849" s="33"/>
      <c r="E1849" s="33"/>
      <c r="F1849" s="33"/>
      <c r="G1849" s="34"/>
      <c r="H1849" s="34"/>
      <c r="I1849" s="33"/>
    </row>
    <row r="1850" spans="1:9">
      <c r="A1850" s="31"/>
      <c r="B1850" s="35"/>
      <c r="C1850" s="33"/>
      <c r="D1850" s="33"/>
      <c r="E1850" s="33"/>
      <c r="F1850" s="33"/>
      <c r="G1850" s="34"/>
      <c r="H1850" s="34"/>
      <c r="I1850" s="33"/>
    </row>
    <row r="1851" spans="1:9">
      <c r="A1851" s="31"/>
      <c r="B1851" s="35"/>
      <c r="C1851" s="33"/>
      <c r="D1851" s="33"/>
      <c r="E1851" s="33"/>
      <c r="F1851" s="33"/>
      <c r="G1851" s="34"/>
      <c r="H1851" s="34"/>
      <c r="I1851" s="33"/>
    </row>
    <row r="1852" spans="1:9">
      <c r="A1852" s="31"/>
      <c r="B1852" s="35"/>
      <c r="C1852" s="33"/>
      <c r="D1852" s="33"/>
      <c r="E1852" s="33"/>
      <c r="F1852" s="33"/>
      <c r="G1852" s="34"/>
      <c r="H1852" s="34"/>
      <c r="I1852" s="33"/>
    </row>
    <row r="1853" spans="1:9">
      <c r="A1853" s="31"/>
      <c r="B1853" s="35"/>
      <c r="C1853" s="33"/>
      <c r="D1853" s="33"/>
      <c r="E1853" s="33"/>
      <c r="F1853" s="33"/>
      <c r="G1853" s="34"/>
      <c r="H1853" s="34"/>
      <c r="I1853" s="33"/>
    </row>
    <row r="1854" spans="1:9">
      <c r="A1854" s="31"/>
      <c r="B1854" s="35"/>
      <c r="C1854" s="33"/>
      <c r="D1854" s="33"/>
      <c r="E1854" s="33"/>
      <c r="F1854" s="33"/>
      <c r="G1854" s="34"/>
      <c r="H1854" s="34"/>
      <c r="I1854" s="33"/>
    </row>
    <row r="1857" spans="7:8">
      <c r="G1857" s="34">
        <f>'[1]исх данные 2018-2019'!F550</f>
        <v>8029027238</v>
      </c>
      <c r="H1857" s="34">
        <f>'[1]исх данные 2018-2019'!G550</f>
        <v>8021019858</v>
      </c>
    </row>
    <row r="1858" spans="7:8">
      <c r="G1858" s="173">
        <f>G1857-G1841</f>
        <v>0</v>
      </c>
      <c r="H1858" s="173">
        <f>H1857-H1841</f>
        <v>0</v>
      </c>
    </row>
  </sheetData>
  <mergeCells count="7">
    <mergeCell ref="A1:H1"/>
    <mergeCell ref="A2:H2"/>
    <mergeCell ref="A4:H4"/>
    <mergeCell ref="A5:H5"/>
    <mergeCell ref="A7:A8"/>
    <mergeCell ref="B7:F7"/>
    <mergeCell ref="G7:H7"/>
  </mergeCells>
  <pageMargins left="0.77" right="0.15748031496062992" top="0.43307086614173229" bottom="0.31496062992125984" header="0.19685039370078741" footer="0.15748031496062992"/>
  <pageSetup paperSize="9" scale="70" fitToHeight="2" orientation="portrait" r:id="rId1"/>
  <headerFooter differentFirst="1" alignWithMargins="0">
    <oddHeader>&amp;C&amp;"Times New Roman,обычный"&amp;10&amp;P</oddHeader>
  </headerFooter>
  <rowBreaks count="1" manualBreakCount="1">
    <brk id="76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E24"/>
  <sheetViews>
    <sheetView view="pageBreakPreview" zoomScale="75" zoomScaleNormal="75" zoomScaleSheetLayoutView="75" workbookViewId="0">
      <selection activeCell="A2209" sqref="A2209"/>
    </sheetView>
  </sheetViews>
  <sheetFormatPr defaultColWidth="8.7265625" defaultRowHeight="15"/>
  <cols>
    <col min="1" max="1" width="34.6328125" style="222" customWidth="1"/>
    <col min="2" max="2" width="12.26953125" style="222" customWidth="1"/>
    <col min="3" max="3" width="18.54296875" style="222" customWidth="1"/>
    <col min="4" max="4" width="13.1796875" style="222" customWidth="1"/>
    <col min="5" max="5" width="13" style="222" customWidth="1"/>
    <col min="6" max="6" width="12.90625" style="222" customWidth="1"/>
    <col min="7" max="16384" width="8.7265625" style="222"/>
  </cols>
  <sheetData>
    <row r="1" spans="1:5" ht="15.75">
      <c r="A1" s="221" t="s">
        <v>1198</v>
      </c>
      <c r="B1" s="221"/>
      <c r="C1" s="221"/>
      <c r="D1" s="221"/>
      <c r="E1" s="221"/>
    </row>
    <row r="2" spans="1:5" ht="15.6" customHeight="1">
      <c r="A2" s="221" t="s">
        <v>1199</v>
      </c>
      <c r="B2" s="221"/>
      <c r="C2" s="221"/>
      <c r="D2" s="221"/>
      <c r="E2" s="221"/>
    </row>
    <row r="3" spans="1:5" ht="15.75">
      <c r="A3" s="223"/>
      <c r="B3" s="223"/>
      <c r="C3" s="224"/>
      <c r="D3" s="224"/>
    </row>
    <row r="4" spans="1:5" ht="15.75">
      <c r="A4" s="225"/>
      <c r="B4" s="225"/>
      <c r="C4" s="224"/>
      <c r="E4" s="226" t="s">
        <v>4</v>
      </c>
    </row>
    <row r="5" spans="1:5" ht="25.5" customHeight="1">
      <c r="A5" s="227" t="s">
        <v>5</v>
      </c>
      <c r="B5" s="228" t="s">
        <v>1200</v>
      </c>
      <c r="C5" s="229"/>
      <c r="D5" s="230" t="s">
        <v>7</v>
      </c>
      <c r="E5" s="230"/>
    </row>
    <row r="6" spans="1:5" ht="87.75" customHeight="1">
      <c r="A6" s="231"/>
      <c r="B6" s="232"/>
      <c r="C6" s="233"/>
      <c r="D6" s="208" t="s">
        <v>1228</v>
      </c>
      <c r="E6" s="208" t="s">
        <v>1229</v>
      </c>
    </row>
    <row r="7" spans="1:5" ht="18">
      <c r="A7" s="234">
        <v>1</v>
      </c>
      <c r="B7" s="230">
        <v>2</v>
      </c>
      <c r="C7" s="235"/>
      <c r="D7" s="234">
        <v>3</v>
      </c>
      <c r="E7" s="234">
        <v>4</v>
      </c>
    </row>
    <row r="8" spans="1:5" ht="15.75">
      <c r="A8" s="236" t="s">
        <v>1202</v>
      </c>
      <c r="B8" s="223"/>
      <c r="C8" s="223"/>
      <c r="D8" s="237">
        <v>7653709938</v>
      </c>
      <c r="E8" s="237">
        <v>7695086778</v>
      </c>
    </row>
    <row r="9" spans="1:5" ht="15.75">
      <c r="A9" s="236" t="s">
        <v>1203</v>
      </c>
      <c r="B9" s="223"/>
      <c r="C9" s="223"/>
      <c r="D9" s="237">
        <v>8029027238</v>
      </c>
      <c r="E9" s="237">
        <v>8021019858</v>
      </c>
    </row>
    <row r="10" spans="1:5" ht="15.75">
      <c r="A10" s="236" t="s">
        <v>1204</v>
      </c>
      <c r="B10" s="223"/>
      <c r="C10" s="223"/>
      <c r="D10" s="237">
        <f>D8-D9</f>
        <v>-375317300</v>
      </c>
      <c r="E10" s="237">
        <f>E8-E9</f>
        <v>-325933080</v>
      </c>
    </row>
    <row r="11" spans="1:5" ht="31.5">
      <c r="A11" s="236" t="s">
        <v>1205</v>
      </c>
      <c r="B11" s="223"/>
      <c r="C11" s="223"/>
      <c r="D11" s="237">
        <f>D13+D14+D15+D16</f>
        <v>375317300</v>
      </c>
      <c r="E11" s="237">
        <f>E13+E14+E15+E16</f>
        <v>325933080</v>
      </c>
    </row>
    <row r="12" spans="1:5" ht="31.5">
      <c r="A12" s="236" t="str">
        <f>'[3]БА по источн (2017)'!A12</f>
        <v xml:space="preserve">Кредиты кредитных организаций в валюте Российской Федерации </v>
      </c>
      <c r="B12" s="223" t="s">
        <v>1350</v>
      </c>
      <c r="C12" s="223"/>
      <c r="D12" s="237">
        <f>D13+D14+D15+D16</f>
        <v>375317300</v>
      </c>
      <c r="E12" s="237">
        <f>E13+E14+E15+E16</f>
        <v>325933080</v>
      </c>
    </row>
    <row r="13" spans="1:5" ht="47.25">
      <c r="A13" s="236" t="s">
        <v>1208</v>
      </c>
      <c r="B13" s="223" t="s">
        <v>1351</v>
      </c>
      <c r="C13" s="223"/>
      <c r="D13" s="238">
        <v>2795317300</v>
      </c>
      <c r="E13" s="238">
        <v>3903933080</v>
      </c>
    </row>
    <row r="14" spans="1:5" ht="63">
      <c r="A14" s="236" t="s">
        <v>1210</v>
      </c>
      <c r="B14" s="223" t="s">
        <v>1352</v>
      </c>
      <c r="C14" s="223"/>
      <c r="D14" s="238">
        <v>1720000000</v>
      </c>
      <c r="E14" s="238">
        <v>1778000000</v>
      </c>
    </row>
    <row r="15" spans="1:5" ht="47.25">
      <c r="A15" s="236" t="s">
        <v>1212</v>
      </c>
      <c r="B15" s="223" t="s">
        <v>1353</v>
      </c>
      <c r="C15" s="223"/>
      <c r="D15" s="238">
        <v>-2420000000</v>
      </c>
      <c r="E15" s="238">
        <v>-3578000000</v>
      </c>
    </row>
    <row r="16" spans="1:5" ht="47.25">
      <c r="A16" s="236" t="s">
        <v>1214</v>
      </c>
      <c r="B16" s="223" t="s">
        <v>1354</v>
      </c>
      <c r="C16" s="223"/>
      <c r="D16" s="238">
        <v>-1720000000</v>
      </c>
      <c r="E16" s="238">
        <v>-1778000000</v>
      </c>
    </row>
    <row r="17" spans="1:5" ht="31.5">
      <c r="A17" s="236" t="str">
        <f>'[3]БА по источн (2017)'!A18</f>
        <v>Изменение остатков средств на счетах по учету средств бюджетов</v>
      </c>
      <c r="B17" s="223" t="s">
        <v>1355</v>
      </c>
      <c r="C17" s="223"/>
      <c r="D17" s="238">
        <f>D18+D19</f>
        <v>0</v>
      </c>
      <c r="E17" s="238">
        <f>E18+E19</f>
        <v>0</v>
      </c>
    </row>
    <row r="18" spans="1:5" ht="31.5">
      <c r="A18" s="236" t="s">
        <v>1220</v>
      </c>
      <c r="B18" s="223" t="s">
        <v>1356</v>
      </c>
      <c r="C18" s="223"/>
      <c r="D18" s="238">
        <f>-(D8+D13+D14)</f>
        <v>-12169027238</v>
      </c>
      <c r="E18" s="238">
        <f>-(E8+E13+E14)</f>
        <v>-13377019858</v>
      </c>
    </row>
    <row r="19" spans="1:5" ht="31.5">
      <c r="A19" s="236" t="s">
        <v>1222</v>
      </c>
      <c r="B19" s="223" t="s">
        <v>1357</v>
      </c>
      <c r="C19" s="223"/>
      <c r="D19" s="238">
        <f>D9-D15-D16</f>
        <v>12169027238</v>
      </c>
      <c r="E19" s="238">
        <f>E9-E15-E16</f>
        <v>13377019858</v>
      </c>
    </row>
    <row r="20" spans="1:5" ht="15.75">
      <c r="A20" s="236"/>
      <c r="B20" s="239"/>
      <c r="C20" s="239"/>
      <c r="D20" s="240"/>
      <c r="E20" s="240"/>
    </row>
    <row r="21" spans="1:5" s="244" customFormat="1" ht="15.75">
      <c r="A21" s="241" t="s">
        <v>1224</v>
      </c>
      <c r="B21" s="242"/>
      <c r="C21" s="242"/>
      <c r="D21" s="243">
        <v>0</v>
      </c>
      <c r="E21" s="243">
        <v>0</v>
      </c>
    </row>
    <row r="23" spans="1:5">
      <c r="D23" s="245"/>
    </row>
    <row r="24" spans="1:5">
      <c r="D24" s="245"/>
    </row>
  </sheetData>
  <mergeCells count="20">
    <mergeCell ref="B19:C19"/>
    <mergeCell ref="B21:C21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A2:E2"/>
    <mergeCell ref="A3:B3"/>
    <mergeCell ref="A5:A6"/>
    <mergeCell ref="B5:C6"/>
    <mergeCell ref="D5:E5"/>
  </mergeCells>
  <pageMargins left="0.73" right="0.23622047244094491" top="0.35433070866141736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прил 1 БА по расх (2017)</vt:lpstr>
      <vt:lpstr>БА по источн (2017)</vt:lpstr>
      <vt:lpstr>прил 2 БА по расх (2018-2019)</vt:lpstr>
      <vt:lpstr>БА источники (2018-2019</vt:lpstr>
      <vt:lpstr>'прил 1 БА по расх (2017)'!Заголовки_для_печати</vt:lpstr>
      <vt:lpstr>'прил 2 БА по расх (2018-2019)'!Заголовки_для_печати</vt:lpstr>
      <vt:lpstr>'БА источники (2018-2019'!Область_печати</vt:lpstr>
      <vt:lpstr>'БА по источн (2017)'!Область_печати</vt:lpstr>
      <vt:lpstr>'прил 1 БА по расх (2017)'!Область_печати</vt:lpstr>
      <vt:lpstr>'прил 2 БА по расх (2018-2019)'!Область_печати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T.Harchenko</dc:creator>
  <cp:lastModifiedBy>T.Harchenko</cp:lastModifiedBy>
  <dcterms:created xsi:type="dcterms:W3CDTF">2018-04-16T14:33:19Z</dcterms:created>
  <dcterms:modified xsi:type="dcterms:W3CDTF">2018-04-16T14:34:13Z</dcterms:modified>
</cp:coreProperties>
</file>